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55" activeTab="3"/>
  </bookViews>
  <sheets>
    <sheet name="Uncovered IC&amp;I Categories" sheetId="1" r:id="rId1"/>
    <sheet name="USDA Irrigated Crops" sheetId="2" r:id="rId2"/>
    <sheet name="Commercial" sheetId="3" r:id="rId3"/>
    <sheet name="Water Crosswalk" sheetId="4" r:id="rId4"/>
    <sheet name="BEA Commod-Ind Translate" sheetId="5" r:id="rId5"/>
    <sheet name="Direct Water Use" sheetId="6" state="hidden" r:id="rId6"/>
  </sheets>
  <definedNames>
    <definedName name="_xlnm._FilterDatabase" localSheetId="5" hidden="1">'Direct Water Use'!$A$5:$G$485</definedName>
  </definedNames>
  <calcPr fullCalcOnLoad="1"/>
</workbook>
</file>

<file path=xl/sharedStrings.xml><?xml version="1.0" encoding="utf-8"?>
<sst xmlns="http://schemas.openxmlformats.org/spreadsheetml/2006/main" count="6889" uniqueCount="1398">
  <si>
    <t>Manufactured ice</t>
  </si>
  <si>
    <t>Macaroni, spaghetti, vermicelli, and noodles</t>
  </si>
  <si>
    <t>Potato chips and similar snacks</t>
  </si>
  <si>
    <t>Food preparations, n.e.c.</t>
  </si>
  <si>
    <t>Cigarettes</t>
  </si>
  <si>
    <t>Cigars</t>
  </si>
  <si>
    <t>Chewing and smoking tobacco and snuff</t>
  </si>
  <si>
    <t>Tobacco stemming and redrying</t>
  </si>
  <si>
    <t>Narrow fabric mills</t>
  </si>
  <si>
    <t>Yarn mills and finishing of textiles, n.e.c.</t>
  </si>
  <si>
    <t>Thread mills</t>
  </si>
  <si>
    <t>Coated fabrics, not rubberized</t>
  </si>
  <si>
    <t>Tire cord and fabrics</t>
  </si>
  <si>
    <t>Cordage and twine</t>
  </si>
  <si>
    <t>Textile goods, n.e.c.</t>
  </si>
  <si>
    <t>Women's hosiery, except socks</t>
  </si>
  <si>
    <t>Hosiery, n.e.c.</t>
  </si>
  <si>
    <t>Curtains and draperies</t>
  </si>
  <si>
    <t>Housefurnishings, n.e.c.</t>
  </si>
  <si>
    <t>Textile bags</t>
  </si>
  <si>
    <t>Canvas and related products</t>
  </si>
  <si>
    <t>Pleating and stitching</t>
  </si>
  <si>
    <t>Automotive and apparel trimmings</t>
  </si>
  <si>
    <t>Schiffli machine embroideries</t>
  </si>
  <si>
    <t>Fabricated textile products, n.e.c.</t>
  </si>
  <si>
    <t>Hardwood dimension and flooring mills</t>
  </si>
  <si>
    <t>Special product sawmills, n.e.c.</t>
  </si>
  <si>
    <t>Millwork</t>
  </si>
  <si>
    <t>Wood kitchen cabinets</t>
  </si>
  <si>
    <t>Veneer and plywood</t>
  </si>
  <si>
    <t>Structural wood members, n.e.c.</t>
  </si>
  <si>
    <t>Prefabricated wood buildings and components</t>
  </si>
  <si>
    <t>Mobile homes</t>
  </si>
  <si>
    <t>Wood preserving</t>
  </si>
  <si>
    <t>Wood pallets and skids</t>
  </si>
  <si>
    <t>Wood products, n.e.c.</t>
  </si>
  <si>
    <t>Reconstituted wood products</t>
  </si>
  <si>
    <t>Wood containers, n.e.c.</t>
  </si>
  <si>
    <t>Wood household furniture, except upholstered</t>
  </si>
  <si>
    <t>Household furniture, n.e.c.</t>
  </si>
  <si>
    <t>Wood television and radio cabinets</t>
  </si>
  <si>
    <t>Upholstered household furniture</t>
  </si>
  <si>
    <t>Metal household furniture</t>
  </si>
  <si>
    <t>Mattresses and bedsprings</t>
  </si>
  <si>
    <t>Wood office furniture</t>
  </si>
  <si>
    <t>Office furniture, except wood</t>
  </si>
  <si>
    <t>Public building and related furniture</t>
  </si>
  <si>
    <t>Wood partitions and fixtures</t>
  </si>
  <si>
    <t>Partitions and fixtures, except wood</t>
  </si>
  <si>
    <t>Drapery hardware and window blinds and shades</t>
  </si>
  <si>
    <t>Furniture and fixtures, n.e.c.</t>
  </si>
  <si>
    <t>Envelopes</t>
  </si>
  <si>
    <t>Sanitary paper products</t>
  </si>
  <si>
    <t>Paper coating and glazing</t>
  </si>
  <si>
    <t>Bags, except textile</t>
  </si>
  <si>
    <t>Die-cut paper and paperboard and cardboard</t>
  </si>
  <si>
    <t>Stationery, tablets, and related products</t>
  </si>
  <si>
    <t>Converted paper products, n.e.c.</t>
  </si>
  <si>
    <t>Newspapers</t>
  </si>
  <si>
    <t>Periodicals</t>
  </si>
  <si>
    <t>Book publishing</t>
  </si>
  <si>
    <t>Book printing</t>
  </si>
  <si>
    <t>Miscellaneous publishing</t>
  </si>
  <si>
    <t>Commercial printing</t>
  </si>
  <si>
    <t>Manifold business forms</t>
  </si>
  <si>
    <t>Blankbooks, looseleaf binders and devices</t>
  </si>
  <si>
    <t>Greeting cards</t>
  </si>
  <si>
    <t>Bookbinding and related work</t>
  </si>
  <si>
    <t>Typesetting</t>
  </si>
  <si>
    <t>Platemaking and related services</t>
  </si>
  <si>
    <t>Nitrogenous and phosphatic fertilizers</t>
  </si>
  <si>
    <t>Pesticides and agricultural chemicals, n.e.c.</t>
  </si>
  <si>
    <t>Gum and wood chemicals</t>
  </si>
  <si>
    <t>Adhesives and sealants</t>
  </si>
  <si>
    <t>Explosives</t>
  </si>
  <si>
    <t>Printing ink</t>
  </si>
  <si>
    <t>Carbon black</t>
  </si>
  <si>
    <t>Chemicals and chemical preparations, n.e.c.</t>
  </si>
  <si>
    <t>Synthetic rubber</t>
  </si>
  <si>
    <t>Cellulosic manmade fibers</t>
  </si>
  <si>
    <t>Manmade organic fibers, except cellulosic</t>
  </si>
  <si>
    <t>Soap and other detergents</t>
  </si>
  <si>
    <t>Polishes and sanitation goods</t>
  </si>
  <si>
    <t>Surface active agents</t>
  </si>
  <si>
    <t>Toilet preparations</t>
  </si>
  <si>
    <t>Paints and allied products</t>
  </si>
  <si>
    <t>Products of petroleum and coal, n.e.c.</t>
  </si>
  <si>
    <t>Asphalt paving mixtures and blocks</t>
  </si>
  <si>
    <t>Fats and oils</t>
  </si>
  <si>
    <t>Beverages</t>
  </si>
  <si>
    <t>Miscellaneous foods and kindred products</t>
  </si>
  <si>
    <t>Tobacco products</t>
  </si>
  <si>
    <t>Textile mill products</t>
  </si>
  <si>
    <t>Knitting mills</t>
  </si>
  <si>
    <t>Textile finishing, except wool</t>
  </si>
  <si>
    <t>Floor covering mills</t>
  </si>
  <si>
    <t>Yarn and thread mills</t>
  </si>
  <si>
    <t>Miscellaneous textile goods</t>
  </si>
  <si>
    <t>Total Estimated Direct Water Use
(mgd)</t>
  </si>
  <si>
    <t>Food and kindred productions</t>
  </si>
  <si>
    <t>Lumber and wood products</t>
  </si>
  <si>
    <t>Millwork, plywood, and structural members</t>
  </si>
  <si>
    <t>Miscellaneous wood products</t>
  </si>
  <si>
    <t>Furniture and fixtures</t>
  </si>
  <si>
    <t>Household furniture</t>
  </si>
  <si>
    <t>Office furniture</t>
  </si>
  <si>
    <t>Partitions and fixtures</t>
  </si>
  <si>
    <t>Miscellaneous furniture and fixtures</t>
  </si>
  <si>
    <t>Paper and allied products</t>
  </si>
  <si>
    <t>Miscellaneous converted paper products</t>
  </si>
  <si>
    <t>Folding paperboard boxes</t>
  </si>
  <si>
    <t>Corrugated and solid fiber boxes</t>
  </si>
  <si>
    <t>Sanitary food containers</t>
  </si>
  <si>
    <t>Fiber cans, drums, and similar products</t>
  </si>
  <si>
    <t>Chemicals and allied products</t>
  </si>
  <si>
    <t>Alkalies and chlorine</t>
  </si>
  <si>
    <t>Industrial gases</t>
  </si>
  <si>
    <t>Inorganic pigments</t>
  </si>
  <si>
    <t>Industrial inorganic chemicals, n.e.c.</t>
  </si>
  <si>
    <t>Plastics materials and synthetics</t>
  </si>
  <si>
    <t>Biological products</t>
  </si>
  <si>
    <t>Medicinals and botanicals</t>
  </si>
  <si>
    <t>Pharmaceutical preparations</t>
  </si>
  <si>
    <t>Soaps, cleaners, and toilet goods</t>
  </si>
  <si>
    <t>Industrial inorganic chemicals</t>
  </si>
  <si>
    <t>Industrial organic chemicals</t>
  </si>
  <si>
    <t>Agricultural chemicals</t>
  </si>
  <si>
    <t>Miscellaneous chemical products</t>
  </si>
  <si>
    <t>Petroleum and coal products</t>
  </si>
  <si>
    <t>Paving and roofing materials</t>
  </si>
  <si>
    <t>Miscellaneous petroleum and coal products</t>
  </si>
  <si>
    <t>Rubber and miscellaneous plastics products</t>
  </si>
  <si>
    <t>Leather and leather products</t>
  </si>
  <si>
    <t>Stone, clay, and glass products</t>
  </si>
  <si>
    <t>Glass and glassware, pressed or blown</t>
  </si>
  <si>
    <t>Pottery and related products</t>
  </si>
  <si>
    <t>Concrete, gypsum, and plaster products</t>
  </si>
  <si>
    <t>Miscellaneous nonmetallic mineral products</t>
  </si>
  <si>
    <t>Primary metal industries</t>
  </si>
  <si>
    <t>Blast furnace and basic steel products</t>
  </si>
  <si>
    <t>Gray iron foundries</t>
  </si>
  <si>
    <t>Malleable iron foundries</t>
  </si>
  <si>
    <t>Steel investment foundries</t>
  </si>
  <si>
    <t>Steel foundries, n.e.c.</t>
  </si>
  <si>
    <t>Primary nonferrous metals</t>
  </si>
  <si>
    <t>Nonferrous rolling and drawing</t>
  </si>
  <si>
    <t>Nonferrous foundries</t>
  </si>
  <si>
    <t>Miscellaneous primary metal products</t>
  </si>
  <si>
    <t>Fabricated metal products</t>
  </si>
  <si>
    <t>Metal cans and shipping containers</t>
  </si>
  <si>
    <t>Cutlery, hand tools, and hardware</t>
  </si>
  <si>
    <t>Plumbing and heating, except electric</t>
  </si>
  <si>
    <t>Fabricated structural metal product</t>
  </si>
  <si>
    <t>Metal forgings and stampings</t>
  </si>
  <si>
    <t>Metal services, n.e.c.</t>
  </si>
  <si>
    <t>Miscellaneous fabricated metal products</t>
  </si>
  <si>
    <t>Machinery, except electrical</t>
  </si>
  <si>
    <t>Engines and turbines</t>
  </si>
  <si>
    <t>Farm and garden machinery</t>
  </si>
  <si>
    <t>Construction and related machinery</t>
  </si>
  <si>
    <t>Metalworking machinery</t>
  </si>
  <si>
    <t>Special industry machinery</t>
  </si>
  <si>
    <t>General industrial machinery</t>
  </si>
  <si>
    <t>Office and computing machines</t>
  </si>
  <si>
    <t>Refrigeration and service machinery</t>
  </si>
  <si>
    <t>Miscellaneous machinery, except electrical</t>
  </si>
  <si>
    <t>Electric and electronic equipment</t>
  </si>
  <si>
    <t>Electric distributing equipment</t>
  </si>
  <si>
    <t>Electrical industrial apparatus</t>
  </si>
  <si>
    <t>Household appliances</t>
  </si>
  <si>
    <t>Holding and other investment offices</t>
  </si>
  <si>
    <t>Governmental</t>
  </si>
  <si>
    <t>Annual Use (thousand acre-ft per day)</t>
  </si>
  <si>
    <t>Golf courses</t>
  </si>
  <si>
    <t>Restaurants</t>
  </si>
  <si>
    <t>Schools</t>
  </si>
  <si>
    <t>Allocation w/in Category</t>
  </si>
  <si>
    <t>Category</t>
  </si>
  <si>
    <t>Overall Allocation</t>
  </si>
  <si>
    <t>included in parent category</t>
  </si>
  <si>
    <t>Electric lighting and wiring equipment</t>
  </si>
  <si>
    <t>Radio and TV receiving equipment</t>
  </si>
  <si>
    <t>Electronic components and accessories</t>
  </si>
  <si>
    <t>Miscellaneous electrical equipment and supplies</t>
  </si>
  <si>
    <t>Transportation equipment</t>
  </si>
  <si>
    <t>Motor vehicles and equipment</t>
  </si>
  <si>
    <t>Aircraft and parts</t>
  </si>
  <si>
    <t>Ship and boat building and repairing</t>
  </si>
  <si>
    <t>Guided missiles and space vehicles, parts</t>
  </si>
  <si>
    <t>Miscellaneous transportation equipment</t>
  </si>
  <si>
    <t>Instruments and related products</t>
  </si>
  <si>
    <t>Measuring and controlling devices</t>
  </si>
  <si>
    <t>Medical instruments and supplies</t>
  </si>
  <si>
    <t>Miscellaneous manufacturing industries</t>
  </si>
  <si>
    <t>Toys and sporting goods</t>
  </si>
  <si>
    <t>Pens, pencils, and office and art supplies</t>
  </si>
  <si>
    <t>Costume jewelry and notions</t>
  </si>
  <si>
    <t>Miscellaneous manufactures</t>
  </si>
  <si>
    <t>---</t>
  </si>
  <si>
    <t>Asphalt felts and coatings</t>
  </si>
  <si>
    <t>Fabricated rubber products, n.e.c.</t>
  </si>
  <si>
    <t>Miscellaneous plastics products, n.e.c.</t>
  </si>
  <si>
    <t>Gaskets, packing, and sealing devices</t>
  </si>
  <si>
    <t>Leather tanning and finishing</t>
  </si>
  <si>
    <t>Boot and shoe cut stock and findings</t>
  </si>
  <si>
    <t>Shoes, except rubber</t>
  </si>
  <si>
    <t>House slippers</t>
  </si>
  <si>
    <t>Leather gloves and mittens</t>
  </si>
  <si>
    <t>Luggage</t>
  </si>
  <si>
    <t>Women's handbags and purses</t>
  </si>
  <si>
    <t>Personal leather goods, n.e.c.</t>
  </si>
  <si>
    <t>Leather goods, n.e.c.</t>
  </si>
  <si>
    <t>Glass containers</t>
  </si>
  <si>
    <t>Ceramic wall and floor tile</t>
  </si>
  <si>
    <t>Clay refractories</t>
  </si>
  <si>
    <t>Structural clay products, n.e.c.</t>
  </si>
  <si>
    <t>Vitreous china plumbing fixtures</t>
  </si>
  <si>
    <t>Vitreous china table and kitchenware</t>
  </si>
  <si>
    <t>Fine earthenware table and kitchenware</t>
  </si>
  <si>
    <t>Pottery products, n.e.c.</t>
  </si>
  <si>
    <t>Concrete block and brick</t>
  </si>
  <si>
    <t>Lime</t>
  </si>
  <si>
    <t>Gypsum products</t>
  </si>
  <si>
    <t>Cut stone and stone products</t>
  </si>
  <si>
    <t>Abrasive products</t>
  </si>
  <si>
    <t>Asbestos products</t>
  </si>
  <si>
    <t>Minerals, ground or treated</t>
  </si>
  <si>
    <t>Nonclay refractories</t>
  </si>
  <si>
    <t>Nonmetallic mineral products, n.e.c.</t>
  </si>
  <si>
    <t>Electrometallurgical products, except steel</t>
  </si>
  <si>
    <t>Steel wiredrawing and steel nails and spikes</t>
  </si>
  <si>
    <t>Iron and steel forgings</t>
  </si>
  <si>
    <t>Metal heat treating</t>
  </si>
  <si>
    <t>Primary metal products, n.e.c.</t>
  </si>
  <si>
    <t>Primary nonferrous metals, n.e.c.</t>
  </si>
  <si>
    <t>Nonferrous rolling and drawing, n.e.c.</t>
  </si>
  <si>
    <t>Aluminum castings</t>
  </si>
  <si>
    <t>Nonferrous forgings</t>
  </si>
  <si>
    <t>Metal cans</t>
  </si>
  <si>
    <t>Metal shipping barrels, drums, kegs, and pails</t>
  </si>
  <si>
    <t>Enameled iron and metal sanitary ware</t>
  </si>
  <si>
    <t>Plumbing fixture fittings and trim</t>
  </si>
  <si>
    <t>Heating equipment, except electric and warm air furnaces</t>
  </si>
  <si>
    <t>Fabricated structural metal</t>
  </si>
  <si>
    <t>Metal doors, sash, frames, molding, and trim</t>
  </si>
  <si>
    <t>USGS Water Use Category: Livestock</t>
  </si>
  <si>
    <t>USGS Water Use Category: Irrigation</t>
  </si>
  <si>
    <t>USGS Water Use Category: Mining</t>
  </si>
  <si>
    <t>USGS Water Use Category: Industrial (Includes Construction and Manufacturing)</t>
  </si>
  <si>
    <t>0181–0182</t>
  </si>
  <si>
    <t>1442–1446</t>
  </si>
  <si>
    <t>Livestock, except dairy and poultry (beef cattle, hogs, sheep and goats)</t>
  </si>
  <si>
    <t>USGS Water Use Category: Commercial</t>
  </si>
  <si>
    <t>Raw cane sugar</t>
  </si>
  <si>
    <t>Cane sugar refining</t>
  </si>
  <si>
    <t>Beet sugar</t>
  </si>
  <si>
    <t>Confectionery products</t>
  </si>
  <si>
    <t>Shortening and cooking oils</t>
  </si>
  <si>
    <t>Weaving mills, cotton</t>
  </si>
  <si>
    <t>Weaving mills, manmade fiber and silk</t>
  </si>
  <si>
    <t>Weaving and finishing mills, wool</t>
  </si>
  <si>
    <t>Knit outerwear mills</t>
  </si>
  <si>
    <t>Knit underwear mills</t>
  </si>
  <si>
    <t>Circular knit fabric mills</t>
  </si>
  <si>
    <t>Warp knit fabric mills</t>
  </si>
  <si>
    <t>Finishing plants, cotton</t>
  </si>
  <si>
    <t>Finishing plants, manmade</t>
  </si>
  <si>
    <t>Finishing plants, n.e.c.</t>
  </si>
  <si>
    <t>Throwing and winding mills</t>
  </si>
  <si>
    <t>Felt goods, except woven felts and hats</t>
  </si>
  <si>
    <t>Processed textile waste</t>
  </si>
  <si>
    <t>Sawmills and planning mills, general</t>
  </si>
  <si>
    <t>Particleboard</t>
  </si>
  <si>
    <t>Metal partitions and fixtures</t>
  </si>
  <si>
    <t>Drapery hardware and blinds and shades</t>
  </si>
  <si>
    <t>Pressed and molded pulp goods</t>
  </si>
  <si>
    <t>Building paper and board mills</t>
  </si>
  <si>
    <t>Cyclic crudes and intermediates</t>
  </si>
  <si>
    <t>Agricultural chemicals, n.e.c.</t>
  </si>
  <si>
    <t>Chemical preparations, n.e.c.</t>
  </si>
  <si>
    <t>Petroleum and coal products, n.e.c.</t>
  </si>
  <si>
    <t>Pressed and blown glass, n.e.c.</t>
  </si>
  <si>
    <t>Products of purchased glass</t>
  </si>
  <si>
    <t>Concrete products, n.e.c.</t>
  </si>
  <si>
    <t>Cold finishing of steel shapes</t>
  </si>
  <si>
    <t>Steel pipe and tubes</t>
  </si>
  <si>
    <t>Primary copper</t>
  </si>
  <si>
    <t>Primary lead</t>
  </si>
  <si>
    <t>Primary zinc</t>
  </si>
  <si>
    <t>Secondary nonferrous metals</t>
  </si>
  <si>
    <t>Aluminum sheet, plate, and foil</t>
  </si>
  <si>
    <t>Aluminum extruded products</t>
  </si>
  <si>
    <t>Aluminum foundries</t>
  </si>
  <si>
    <t>Brass, bronze, and copper foundries</t>
  </si>
  <si>
    <t>Nonferrous foundries, n.e.c.</t>
  </si>
  <si>
    <t>Hand and edge tools, n.e.c.</t>
  </si>
  <si>
    <t>Hand saws and saw blades</t>
  </si>
  <si>
    <t>Prefabricated metal buildings</t>
  </si>
  <si>
    <t>Miscellaneous metal work</t>
  </si>
  <si>
    <t>Bolts, nuts, rivets, and washers</t>
  </si>
  <si>
    <t>Metal coating and allied services</t>
  </si>
  <si>
    <t>Wire springs</t>
  </si>
  <si>
    <t>Fabricated pipe and fittings</t>
  </si>
  <si>
    <t>Mining machinery</t>
  </si>
  <si>
    <t>Machine tool accessories</t>
  </si>
  <si>
    <t>Printing trades machinery</t>
  </si>
  <si>
    <t>Air and gas compressors</t>
  </si>
  <si>
    <t>Power transmission equipment, n.e.c.</t>
  </si>
  <si>
    <t>General industrial machinery, n.e.c.</t>
  </si>
  <si>
    <t>Speed changers, drives, and gears</t>
  </si>
  <si>
    <t>Electronic computing equipment</t>
  </si>
  <si>
    <t>Office machines, n.e.c. and typewriters</t>
  </si>
  <si>
    <t>Machinery, except electrical, n.e.c.</t>
  </si>
  <si>
    <t>Industrial controls</t>
  </si>
  <si>
    <t>Electric lamps</t>
  </si>
  <si>
    <t>Current-carrying wiring devices</t>
  </si>
  <si>
    <t>Noncurrent-carrying wiring devices</t>
  </si>
  <si>
    <t>Residential lighting fixtures</t>
  </si>
  <si>
    <t>Commercial lighting fixtures</t>
  </si>
  <si>
    <t>Lighting equipment, n.e.c.</t>
  </si>
  <si>
    <t>Radio and TV receiving sets</t>
  </si>
  <si>
    <t>Phonograph records and prerecorded tape</t>
  </si>
  <si>
    <t>Radio and TV communication equipment</t>
  </si>
  <si>
    <t>Electronic capacitors</t>
  </si>
  <si>
    <t>Electronic resistors</t>
  </si>
  <si>
    <t>Electronic connectors</t>
  </si>
  <si>
    <t>Electrical equipment and supplies, n.e.c.</t>
  </si>
  <si>
    <t>Motor vehicles and car bodies</t>
  </si>
  <si>
    <t>Aircraft engines and engine parts</t>
  </si>
  <si>
    <t>Aircraft equipment, n.e.c.</t>
  </si>
  <si>
    <t>Meat Products</t>
  </si>
  <si>
    <t>Dairy Products</t>
  </si>
  <si>
    <t>Preserved fuits and vegetables</t>
  </si>
  <si>
    <t>Grain Mill Products</t>
  </si>
  <si>
    <t>Bakery Products</t>
  </si>
  <si>
    <t>Sugar and confectionery products</t>
  </si>
  <si>
    <t>Space propulsion units and parts</t>
  </si>
  <si>
    <t>Space vehicle equipment, n.e.c.</t>
  </si>
  <si>
    <t>Engineering and scientific instruments</t>
  </si>
  <si>
    <t>Process control instruments</t>
  </si>
  <si>
    <t>Fluid meters and counting devices</t>
  </si>
  <si>
    <t>Optical instruments and lenses</t>
  </si>
  <si>
    <t>Surgical and medical instruments</t>
  </si>
  <si>
    <t>Watches, clocks, and watchcases</t>
  </si>
  <si>
    <t>Games, toys, and children’s vehicles</t>
  </si>
  <si>
    <t>Pens and mechanical pencils</t>
  </si>
  <si>
    <t>Fabricated plate work (boiler shops)</t>
  </si>
  <si>
    <t>Sheet metal work</t>
  </si>
  <si>
    <t>Architectural and ornamental metal work</t>
  </si>
  <si>
    <t>Prefabricated metal buildings and components</t>
  </si>
  <si>
    <t>Miscellaneous structural metal work</t>
  </si>
  <si>
    <t>Screw machine products, bolts, etc.</t>
  </si>
  <si>
    <t>Crowns and closures</t>
  </si>
  <si>
    <t>Metal stampings, n.e.c.</t>
  </si>
  <si>
    <t>Cutlery</t>
  </si>
  <si>
    <t>Hand and edge tools, except machine tools and handsaws</t>
  </si>
  <si>
    <t xml:space="preserve"> Saw blades and handsaws</t>
  </si>
  <si>
    <t>Hardware, n.e.c.</t>
  </si>
  <si>
    <t>Plating and polishing</t>
  </si>
  <si>
    <t>Coating,engraving, and allied services, n.e.c.</t>
  </si>
  <si>
    <t>Miscellaneous fabricated wire products</t>
  </si>
  <si>
    <t>Steel springs, except wire</t>
  </si>
  <si>
    <t>Pipe, valves, and pipe fittings</t>
  </si>
  <si>
    <t>Metal foil and leaf</t>
  </si>
  <si>
    <t>Fabricated metal products, n.e.c.</t>
  </si>
  <si>
    <t>Turbines and turbine generator sets</t>
  </si>
  <si>
    <t>Internal combustion engines, n.e.c.</t>
  </si>
  <si>
    <t>Farm machinery and equipment</t>
  </si>
  <si>
    <t>Lawn and garden equipment</t>
  </si>
  <si>
    <t>Construction machinery and equipment</t>
  </si>
  <si>
    <t>Mining machinery, except oil field</t>
  </si>
  <si>
    <t>Oil and gas field machinery and equipment</t>
  </si>
  <si>
    <t>Elevators and moving stairways</t>
  </si>
  <si>
    <t>Conveyors and conveying equipment</t>
  </si>
  <si>
    <t>Hoists, cranes, and monorails</t>
  </si>
  <si>
    <t>Industrial trucks and tractors</t>
  </si>
  <si>
    <t>Machine tools, metal cutting types</t>
  </si>
  <si>
    <t>Machine tools, metal forming types</t>
  </si>
  <si>
    <t>Special dies and tools and machine tool accessories</t>
  </si>
  <si>
    <t>Power-driven handtools</t>
  </si>
  <si>
    <t>Rolling mill machinery and equipment</t>
  </si>
  <si>
    <t>Electric and gas welding and soldering equipment</t>
  </si>
  <si>
    <t>Industrial patterns</t>
  </si>
  <si>
    <t>Metalworking machinery, n.e.c.</t>
  </si>
  <si>
    <t>Food products machinery</t>
  </si>
  <si>
    <t>Textile machinery</t>
  </si>
  <si>
    <t>Woodworking machinery</t>
  </si>
  <si>
    <t>Paper industries machinery</t>
  </si>
  <si>
    <t>Printing trades machinery and equipment</t>
  </si>
  <si>
    <t>Communications services, not elsewhere classified</t>
  </si>
  <si>
    <t>4922–4925</t>
  </si>
  <si>
    <t>Gas production and distribution</t>
  </si>
  <si>
    <t>4931–4939</t>
  </si>
  <si>
    <t>Combination electric and gas, other utility services</t>
  </si>
  <si>
    <t>4953–4959</t>
  </si>
  <si>
    <t>Sanitary services, other than sewage systems</t>
  </si>
  <si>
    <t>Steam and air-conditioning supply</t>
  </si>
  <si>
    <t>5012–5015</t>
  </si>
  <si>
    <t>Motor vehicles and motor vehicle parts and supplies</t>
  </si>
  <si>
    <t>5021–5023</t>
  </si>
  <si>
    <t>Furniture and home furnishings</t>
  </si>
  <si>
    <t>5031–5039</t>
  </si>
  <si>
    <t>Lumber and construction materials</t>
  </si>
  <si>
    <t>5043–5049</t>
  </si>
  <si>
    <t>Professional and commercial, equipment and supplies</t>
  </si>
  <si>
    <t>5051–5052</t>
  </si>
  <si>
    <t>Metals and minerals, except petroleum</t>
  </si>
  <si>
    <t>5063–5065</t>
  </si>
  <si>
    <t>Electrical goods</t>
  </si>
  <si>
    <t>5072–5078</t>
  </si>
  <si>
    <t>Hardware, and plumbing and heating equipment and supplies</t>
  </si>
  <si>
    <t>5082–5088</t>
  </si>
  <si>
    <t>Machinery, equipment, and supplies</t>
  </si>
  <si>
    <t>5091–5099</t>
  </si>
  <si>
    <t>Miscellaneous durable goods</t>
  </si>
  <si>
    <t>5111–5113</t>
  </si>
  <si>
    <t>Paper and paper products</t>
  </si>
  <si>
    <t>Drugs, drug proprietaries, and druggists' sundries</t>
  </si>
  <si>
    <t>5131–5139</t>
  </si>
  <si>
    <t>Apparel, piece goods, and notions</t>
  </si>
  <si>
    <t>5141–5149</t>
  </si>
  <si>
    <t>Groceries and related products</t>
  </si>
  <si>
    <t>5153–5159</t>
  </si>
  <si>
    <t>Farm-product raw materials</t>
  </si>
  <si>
    <t>5162–5169</t>
  </si>
  <si>
    <t>5171–5172</t>
  </si>
  <si>
    <t>Petroleum and petroleum products</t>
  </si>
  <si>
    <t>5181–5182</t>
  </si>
  <si>
    <t>Beer, wine, and distilled alcoholic beverages</t>
  </si>
  <si>
    <t>5191–5199</t>
  </si>
  <si>
    <t>Miscellaneous nondurable goods</t>
  </si>
  <si>
    <t>Lumber and other building materials dealers</t>
  </si>
  <si>
    <t>Paint, glass, and wallpaper stores</t>
  </si>
  <si>
    <t>Hardware stores</t>
  </si>
  <si>
    <t>Retail nurseries and garden supply stores</t>
  </si>
  <si>
    <t>Mobile home dealers</t>
  </si>
  <si>
    <t>Department stores</t>
  </si>
  <si>
    <t>Variety stores</t>
  </si>
  <si>
    <t>Miscellaneous general merchandise stores</t>
  </si>
  <si>
    <t>Grocery stores</t>
  </si>
  <si>
    <t>Meat and fish (seafood) markets, including freezer provisioners</t>
  </si>
  <si>
    <t>Fruit and vegetable markets</t>
  </si>
  <si>
    <t>Candy, nut, and confectionery stores</t>
  </si>
  <si>
    <t>Dairy products stores</t>
  </si>
  <si>
    <t>Retail bakeries</t>
  </si>
  <si>
    <t>Miscellaneous food stores</t>
  </si>
  <si>
    <t>Motor vehicle dealers (new and used)</t>
  </si>
  <si>
    <t>Motor vehicle dealers (used only)</t>
  </si>
  <si>
    <t>Auto and home supply stores</t>
  </si>
  <si>
    <t>Gasoline service stations</t>
  </si>
  <si>
    <t>Boat dealers</t>
  </si>
  <si>
    <t>Recreational vehicle dealers</t>
  </si>
  <si>
    <t>Motorcycle dealers</t>
  </si>
  <si>
    <t>Automotive dealers, not elsewhere classified</t>
  </si>
  <si>
    <t>Men's and boys' clothing and accessory stores</t>
  </si>
  <si>
    <t>Women's clothing stores</t>
  </si>
  <si>
    <t>Women's accessory and specialty stores</t>
  </si>
  <si>
    <t>Children's and infants' wear stores</t>
  </si>
  <si>
    <t>Family clothing stores</t>
  </si>
  <si>
    <t>Shoe stores</t>
  </si>
  <si>
    <t>Miscellaneous apparel and accessory stores</t>
  </si>
  <si>
    <t>5712–5719</t>
  </si>
  <si>
    <t>Home furniture and furnishing stores</t>
  </si>
  <si>
    <t>Household appliance stores</t>
  </si>
  <si>
    <t>5731–5736</t>
  </si>
  <si>
    <t>Radio, television, consumer electronics, and music stores</t>
  </si>
  <si>
    <t>5812–5813</t>
  </si>
  <si>
    <t>Drug stores and proprietary stores</t>
  </si>
  <si>
    <t>Liquor stores</t>
  </si>
  <si>
    <t>Used merchandise stores</t>
  </si>
  <si>
    <t>5941–5949</t>
  </si>
  <si>
    <t>Miscellaneous shopping goods stores</t>
  </si>
  <si>
    <t>5961–5963</t>
  </si>
  <si>
    <t>Nonstore retailers</t>
  </si>
  <si>
    <t>5983–5989</t>
  </si>
  <si>
    <t>Fuel dealers</t>
  </si>
  <si>
    <t>5992–5999</t>
  </si>
  <si>
    <t>Retail stores, not elsewhere classified</t>
  </si>
  <si>
    <t>6011–6019</t>
  </si>
  <si>
    <t>Central Reserve depository institutions</t>
  </si>
  <si>
    <t>6021–6029</t>
  </si>
  <si>
    <t>Commercial banks</t>
  </si>
  <si>
    <t>6035–6036</t>
  </si>
  <si>
    <t>Savings institutions</t>
  </si>
  <si>
    <t>6061–6062</t>
  </si>
  <si>
    <t>Category (ref.)</t>
  </si>
  <si>
    <t>Prod'n Employees (2000)</t>
  </si>
  <si>
    <t>Commercial Categories (comparison group):</t>
  </si>
  <si>
    <t>Rubber and misc. plastics products</t>
  </si>
  <si>
    <t>Transport. equipment</t>
  </si>
  <si>
    <t>Water Use Allocations for Industrial, Commercial, and Institutional Products/Services Not Covered in Primary Sources</t>
  </si>
  <si>
    <t>Water Use/Employee Approach</t>
  </si>
  <si>
    <t>Category Allocation (mgd)</t>
  </si>
  <si>
    <t>Reference</t>
  </si>
  <si>
    <t>Credit unions</t>
  </si>
  <si>
    <t>6081–6082</t>
  </si>
  <si>
    <t>Foreign banking and branches and agencies of foreign banks</t>
  </si>
  <si>
    <t>6091–6099</t>
  </si>
  <si>
    <t>Functions related to depository banking</t>
  </si>
  <si>
    <t>Federal and Federally sponsored credit agencies</t>
  </si>
  <si>
    <t>Personal credit institutions</t>
  </si>
  <si>
    <t>6153–6159</t>
  </si>
  <si>
    <t>Business credit institutions</t>
  </si>
  <si>
    <t>6162–6163</t>
  </si>
  <si>
    <t>Mortgage bankers and brokers</t>
  </si>
  <si>
    <t>Security brokers, dealers, and flotation companies</t>
  </si>
  <si>
    <t>Commodity contracts brokers and dealers</t>
  </si>
  <si>
    <t>Security and commodity exchanges</t>
  </si>
  <si>
    <t>6182–6189</t>
  </si>
  <si>
    <t>Services allied with the exchange of securities or commodities</t>
  </si>
  <si>
    <t>Life insurance</t>
  </si>
  <si>
    <t>6321–6324</t>
  </si>
  <si>
    <t>Accident and health insurance and medical service plans</t>
  </si>
  <si>
    <t>Fire, marine, and casualty insurance</t>
  </si>
  <si>
    <t>Surety insurance</t>
  </si>
  <si>
    <t>Title insurance</t>
  </si>
  <si>
    <t>Pension, health, and welfare funds</t>
  </si>
  <si>
    <t>Insurance carriers, not elsewhere classified</t>
  </si>
  <si>
    <t>Insurance agents, brokers, and service</t>
  </si>
  <si>
    <t>6512–6519</t>
  </si>
  <si>
    <t>Real estate operators (except developers) and lessors</t>
  </si>
  <si>
    <t>Real estate agents and managers</t>
  </si>
  <si>
    <t>Title abstract offices</t>
  </si>
  <si>
    <t>6552–6553</t>
  </si>
  <si>
    <t>Land subdividers and developers</t>
  </si>
  <si>
    <t>6712–6719</t>
  </si>
  <si>
    <t>Holding offices</t>
  </si>
  <si>
    <t>6722–6726</t>
  </si>
  <si>
    <t>Investment offices</t>
  </si>
  <si>
    <t>6732–6733</t>
  </si>
  <si>
    <t>Trusts</t>
  </si>
  <si>
    <t>6792–6799</t>
  </si>
  <si>
    <t>Miscellaneous investing</t>
  </si>
  <si>
    <t>Hotels and motels</t>
  </si>
  <si>
    <t>Rooming and boarding houses</t>
  </si>
  <si>
    <t>7032–7033</t>
  </si>
  <si>
    <t>Camps and recreational vehicle parks</t>
  </si>
  <si>
    <t>Organization hotels and lodging houses, on membership basis</t>
  </si>
  <si>
    <t>7211–7219</t>
  </si>
  <si>
    <t>Laundry, cleaning, and garment services</t>
  </si>
  <si>
    <t>Photographic studios, portrait</t>
  </si>
  <si>
    <t>Beauty shops</t>
  </si>
  <si>
    <t>Barber shops</t>
  </si>
  <si>
    <t>Shoe repair shops and shoeshine parlors</t>
  </si>
  <si>
    <t>7291–7299</t>
  </si>
  <si>
    <t>Miscellaneous personal services</t>
  </si>
  <si>
    <t>7311–7319</t>
  </si>
  <si>
    <t>7322–7323</t>
  </si>
  <si>
    <t>Consumer credit reporting agencies, mercantile reporting agencies, and adjustment and collection agencies</t>
  </si>
  <si>
    <t>7331–7338</t>
  </si>
  <si>
    <t>Mailing, reproduction, commercial art and photography, and stenographic services</t>
  </si>
  <si>
    <t>7342–7349</t>
  </si>
  <si>
    <t>7352–7359</t>
  </si>
  <si>
    <t>7361–7363</t>
  </si>
  <si>
    <t>7371–7379</t>
  </si>
  <si>
    <t>Computer programming, data processing, and other computer related services</t>
  </si>
  <si>
    <t>7381–7389</t>
  </si>
  <si>
    <t>Miscellaneous business services</t>
  </si>
  <si>
    <t>7513–7519</t>
  </si>
  <si>
    <t>Automobile parking</t>
  </si>
  <si>
    <t>7532–7539</t>
  </si>
  <si>
    <t>Automotive repair shops</t>
  </si>
  <si>
    <t>7542–7549</t>
  </si>
  <si>
    <t>Automotive services, except repair</t>
  </si>
  <si>
    <t>7622–7629</t>
  </si>
  <si>
    <t>Watch, clock, and jewelry repair</t>
  </si>
  <si>
    <t>Re-upholstery and furniture repair</t>
  </si>
  <si>
    <t>7692–7699</t>
  </si>
  <si>
    <t>Miscellaneous repair shops and related services</t>
  </si>
  <si>
    <t>7812–7819</t>
  </si>
  <si>
    <t>Motion picture production and allied services</t>
  </si>
  <si>
    <t>7822–7829</t>
  </si>
  <si>
    <t>Motion picture distribution and allied services</t>
  </si>
  <si>
    <t>7832–7833</t>
  </si>
  <si>
    <t>Motion picture theaters</t>
  </si>
  <si>
    <t>Dance studios, schools, and halls</t>
  </si>
  <si>
    <t>7922–7929</t>
  </si>
  <si>
    <t>Theatrical producers (except motion picture), bands, orchestras, and entertainers</t>
  </si>
  <si>
    <t>7941–7948</t>
  </si>
  <si>
    <t>Commercial sports</t>
  </si>
  <si>
    <t>7991–7999</t>
  </si>
  <si>
    <t>Miscellaneous amusement and recreation services</t>
  </si>
  <si>
    <t>Offices and clinics of doctors of medicine</t>
  </si>
  <si>
    <t>Offices and clinics of dentists</t>
  </si>
  <si>
    <t>Offices and clinics of doctors of osteopathy</t>
  </si>
  <si>
    <t>8041–8049</t>
  </si>
  <si>
    <t>Offices and clinics of other health practitioners</t>
  </si>
  <si>
    <t>8051–8059</t>
  </si>
  <si>
    <t>8062–8069</t>
  </si>
  <si>
    <t>8071–8072</t>
  </si>
  <si>
    <t>Medical and dental laboratories</t>
  </si>
  <si>
    <t>Home health care services</t>
  </si>
  <si>
    <t>8292–8299</t>
  </si>
  <si>
    <t>Miscellaneous health and allied services, not elsewhere classified</t>
  </si>
  <si>
    <t>8221–8222</t>
  </si>
  <si>
    <t>Colleges and universities</t>
  </si>
  <si>
    <t>Libraries</t>
  </si>
  <si>
    <t>8243–8249</t>
  </si>
  <si>
    <t>Vocational schools</t>
  </si>
  <si>
    <t>Schools and educational services, not elsewhere classified</t>
  </si>
  <si>
    <t>Individual and family social services</t>
  </si>
  <si>
    <t>Social services, not elsewhere classified</t>
  </si>
  <si>
    <t>Museums and art galleries</t>
  </si>
  <si>
    <t>Arboreta and botanical or zoological gardens</t>
  </si>
  <si>
    <t>Business associations</t>
  </si>
  <si>
    <t>Professional membership organizations</t>
  </si>
  <si>
    <t>Labor unions and similar labor organizations</t>
  </si>
  <si>
    <t>Civic, social, and fraternal associations</t>
  </si>
  <si>
    <t>Political organizations</t>
  </si>
  <si>
    <t>Membership organizations, not elsewhere classified</t>
  </si>
  <si>
    <t>8711–8713</t>
  </si>
  <si>
    <t>Accounting, auditing, and bookkeeping services</t>
  </si>
  <si>
    <t>8731–8734</t>
  </si>
  <si>
    <t>Research and testing services</t>
  </si>
  <si>
    <t>8741–8748</t>
  </si>
  <si>
    <t>Management and public relations</t>
  </si>
  <si>
    <t>Services, not elsewhere classified</t>
  </si>
  <si>
    <t>Executive offices</t>
  </si>
  <si>
    <t>Legislative bodies</t>
  </si>
  <si>
    <t>Executive and legislative offices combined</t>
  </si>
  <si>
    <t>2020 Vision Relative Ranking Analysis</t>
  </si>
  <si>
    <t>Crosswalk of Water Use Data to BEA Industries</t>
  </si>
  <si>
    <t>USGS Sectoral Categories to BEA 1998 Industries at the Detailed Level</t>
  </si>
  <si>
    <t>May 29, 2009</t>
  </si>
  <si>
    <t>Water Use Quantity (Intake &amp; Recirculated, mgd 1998 basis)</t>
  </si>
  <si>
    <t>Water Use Allocations for Commercial Sector</t>
  </si>
  <si>
    <t>Water Use Allocations for Irrigation Sector</t>
  </si>
  <si>
    <t>z</t>
  </si>
  <si>
    <t>Industries</t>
  </si>
  <si>
    <t>Direct Water Use</t>
  </si>
  <si>
    <t>Commodities</t>
  </si>
  <si>
    <t>IOCode</t>
  </si>
  <si>
    <t>Name</t>
  </si>
  <si>
    <t>Total Estimated
(mgd)</t>
  </si>
  <si>
    <t>Forest products</t>
  </si>
  <si>
    <t>Maintenance and repair of highways &amp; streets</t>
  </si>
  <si>
    <t>Knit underwear and nightwear mills</t>
  </si>
  <si>
    <t>Knitting mills, n.e.c.</t>
  </si>
  <si>
    <t>Fertilizers, mixing only</t>
  </si>
  <si>
    <t>Cold-rolled steel sheet, strip, and bars</t>
  </si>
  <si>
    <t>Copper foundries</t>
  </si>
  <si>
    <t>Nonferrous castings, n.e.c.</t>
  </si>
  <si>
    <t>Saw blades and handsaws</t>
  </si>
  <si>
    <t>Computer and data processing services</t>
  </si>
  <si>
    <t>Federal electric utilities</t>
  </si>
  <si>
    <t>State and local government passenger transit</t>
  </si>
  <si>
    <t>State and local government electric utilities</t>
  </si>
  <si>
    <t>Household industry</t>
  </si>
  <si>
    <t>Inventory valuation adjustment</t>
  </si>
  <si>
    <t>Translation of Commodity-Based to Industry-Based Water Use Data for CEDA Input</t>
  </si>
  <si>
    <t>Based on BEA production data</t>
  </si>
  <si>
    <t>General government, not elsewhere classified</t>
  </si>
  <si>
    <t>Courts</t>
  </si>
  <si>
    <t>9221–9229</t>
  </si>
  <si>
    <t>Public order and safety</t>
  </si>
  <si>
    <t>Public finance, taxation, and monetary policy</t>
  </si>
  <si>
    <t>Administration of educational programs</t>
  </si>
  <si>
    <t>Administration of public health programs</t>
  </si>
  <si>
    <t>Administration of social, human resource and income maintenance programs</t>
  </si>
  <si>
    <t>Administration of veterans' affairs, except health and insurance</t>
  </si>
  <si>
    <t>9511–9512</t>
  </si>
  <si>
    <t>Administration of environmental quality programs</t>
  </si>
  <si>
    <t>9531–9532</t>
  </si>
  <si>
    <t>Housing and urban development</t>
  </si>
  <si>
    <t>Administration of general economic programs</t>
  </si>
  <si>
    <t>Regulation and administration of transportation programs</t>
  </si>
  <si>
    <t>Regulation and administration of communications, electric, gas and other utilities</t>
  </si>
  <si>
    <t>Regulation of agricultural marketing and commodities</t>
  </si>
  <si>
    <t>Regulation, licensing, and inspection of miscellaneous commercial sectors</t>
  </si>
  <si>
    <t>Space research and technology</t>
  </si>
  <si>
    <t>National security</t>
  </si>
  <si>
    <t>International affairs</t>
  </si>
  <si>
    <t>Hotels, rooming houses, camps, and other lodging places</t>
  </si>
  <si>
    <t>Personal services</t>
  </si>
  <si>
    <t>Business services</t>
  </si>
  <si>
    <t xml:space="preserve">Automotive repair, services, and parking </t>
  </si>
  <si>
    <t>Miscellaneous repair services</t>
  </si>
  <si>
    <t>Motion pictures</t>
  </si>
  <si>
    <t xml:space="preserve">Amusement and recreational services </t>
  </si>
  <si>
    <t>Health Services</t>
  </si>
  <si>
    <t>Educational services</t>
  </si>
  <si>
    <t>Social Services</t>
  </si>
  <si>
    <t>Museums, art galleries, botanical &amp; zoological garden</t>
  </si>
  <si>
    <t>Membership organizations</t>
  </si>
  <si>
    <t>Engineering and management services</t>
  </si>
  <si>
    <t>Miscellaneous services</t>
  </si>
  <si>
    <t>Executive, legislative, and general government</t>
  </si>
  <si>
    <t>Justice, public order, and safety</t>
  </si>
  <si>
    <t>Finance, taxation, and monetary policy</t>
  </si>
  <si>
    <t>Administration of human resources</t>
  </si>
  <si>
    <t>Environmental quality and housing</t>
  </si>
  <si>
    <t>Administration of economic programs</t>
  </si>
  <si>
    <t>National security and international affairs</t>
  </si>
  <si>
    <t>0741</t>
  </si>
  <si>
    <t>0711</t>
  </si>
  <si>
    <t>0721</t>
  </si>
  <si>
    <t>0751</t>
  </si>
  <si>
    <t>0811</t>
  </si>
  <si>
    <t>0831</t>
  </si>
  <si>
    <t>0851</t>
  </si>
  <si>
    <t>0971</t>
  </si>
  <si>
    <t>Agricultural services</t>
  </si>
  <si>
    <t>07</t>
  </si>
  <si>
    <t>Forestry</t>
  </si>
  <si>
    <t>08</t>
  </si>
  <si>
    <t>Fishing, hunting, and trapping</t>
  </si>
  <si>
    <t>09</t>
  </si>
  <si>
    <t xml:space="preserve">Local and interurban passenger transit </t>
  </si>
  <si>
    <t xml:space="preserve">Motor freight transportation and warehousing </t>
  </si>
  <si>
    <t xml:space="preserve">Included in "Beauty and barber shops", above </t>
  </si>
  <si>
    <t>Included in "Watch, clock, jewelry, and furniture repair", above</t>
  </si>
  <si>
    <t>Water Encyclopedia, Table 7G.67, extrapolation from Hospitality/Laundries</t>
  </si>
  <si>
    <t>Landscape (7G.67)</t>
  </si>
  <si>
    <t>Transportation and fuels (7G.67)</t>
  </si>
  <si>
    <t>Passenger terminals (7G.67)</t>
  </si>
  <si>
    <t>Warehousing (7G.67)</t>
  </si>
  <si>
    <t>Communication and research (7G.67)</t>
  </si>
  <si>
    <t>Miscellaneous commercial (7G.67)</t>
  </si>
  <si>
    <t>Sales (7G.67)</t>
  </si>
  <si>
    <t>Vehicle dealers and services (7G.67)</t>
  </si>
  <si>
    <t>Hospitality (7G.67)</t>
  </si>
  <si>
    <t>Offices (7G.67)</t>
  </si>
  <si>
    <t>Laundries (7G.67)</t>
  </si>
  <si>
    <t>Services (7G.67)</t>
  </si>
  <si>
    <t>Car wash (7G.67)</t>
  </si>
  <si>
    <t>Meeting and recreation (7G.67)</t>
  </si>
  <si>
    <t>Other Sources</t>
  </si>
  <si>
    <t>Hotels and Motels (7G.68)</t>
  </si>
  <si>
    <t>Percentage Comm/Inst Use</t>
  </si>
  <si>
    <t>Water Encyclopedia, Table 7G.68, extrapolation from Hospitality/Laundries</t>
  </si>
  <si>
    <t>Laundries and laundromats (7G.68)</t>
  </si>
  <si>
    <t>Auto shops (7G.68)</t>
  </si>
  <si>
    <t>Hospitals and medical offices (7G.68)</t>
  </si>
  <si>
    <t>Hospital proxy</t>
  </si>
  <si>
    <t>Nursing facilities proxy</t>
  </si>
  <si>
    <t>Membership organizations (7G.68)</t>
  </si>
  <si>
    <t>Proxy approach based on Pacific Institute Data, 2003</t>
  </si>
  <si>
    <t>Included in "Other membership organizations", above</t>
  </si>
  <si>
    <t>Auto shops proxy</t>
  </si>
  <si>
    <t>USGS Categories included in Commercial sector</t>
  </si>
  <si>
    <t>4922-4961</t>
  </si>
  <si>
    <t>Railroad transportation</t>
  </si>
  <si>
    <t>Local and interurban passenger transit</t>
  </si>
  <si>
    <t>Trucking and warehousing</t>
  </si>
  <si>
    <t>All Employees (2000)</t>
  </si>
  <si>
    <t>All Emp's (2002):</t>
  </si>
  <si>
    <t>Waste management and remediation services</t>
  </si>
  <si>
    <t>Water supply and irrigation systems</t>
  </si>
  <si>
    <t>Uncovered IC&amp;I approach</t>
  </si>
  <si>
    <t>See Uncovered IC&amp;I Tab</t>
  </si>
  <si>
    <t>See Commercial Tab</t>
  </si>
  <si>
    <t>Pacific Institute, 2003</t>
  </si>
  <si>
    <t>Within-Sector Water Allocation</t>
  </si>
  <si>
    <t>USGS 1995, Power Generation</t>
  </si>
  <si>
    <t>Transportation by air</t>
  </si>
  <si>
    <t>Transportation services</t>
  </si>
  <si>
    <t>Communications</t>
  </si>
  <si>
    <t>Electric, gas, and sanitary services</t>
  </si>
  <si>
    <t>Wholesale trade--durable goods</t>
  </si>
  <si>
    <t>Wholesale trade--nondurable goods</t>
  </si>
  <si>
    <t>Building materials, hardware, garden supply, &amp; mobile home</t>
  </si>
  <si>
    <t>General merchandise stores</t>
  </si>
  <si>
    <t>Food stores</t>
  </si>
  <si>
    <t>Automotive dealers and gasoline service stations</t>
  </si>
  <si>
    <t>Apparel and accessory stores</t>
  </si>
  <si>
    <t>Furniture, home furnishings and equipment stores</t>
  </si>
  <si>
    <t>Miscellaneous retail</t>
  </si>
  <si>
    <t>Depository institutions</t>
  </si>
  <si>
    <t>Nondepository credit institutions</t>
  </si>
  <si>
    <t>Real estate</t>
  </si>
  <si>
    <t>Special industry machinery, n.e.c.</t>
  </si>
  <si>
    <t>Pumps and compressors</t>
  </si>
  <si>
    <t>Ball and roller bearings</t>
  </si>
  <si>
    <t>Blowers and fans</t>
  </si>
  <si>
    <t>Mechanical power transmission equipment</t>
  </si>
  <si>
    <t>Industrial process furnaces and ovens</t>
  </si>
  <si>
    <t>General industrial machinery and equipment, n.e.c.</t>
  </si>
  <si>
    <t>Packaging machinery</t>
  </si>
  <si>
    <t>Carburetors, pistons, rings, and valves</t>
  </si>
  <si>
    <t>Fluid power equipment</t>
  </si>
  <si>
    <t>allocated at parent level</t>
  </si>
  <si>
    <t>Scales and balances, except laboratory</t>
  </si>
  <si>
    <t>Sausages and other prepared meats</t>
  </si>
  <si>
    <t>Poultry dressing plants</t>
  </si>
  <si>
    <t>Poultry and egg processing</t>
  </si>
  <si>
    <t>Cheese, natural and processed</t>
  </si>
  <si>
    <t>Condensed and evaporated milk</t>
  </si>
  <si>
    <t>Canned and cured seafoods</t>
  </si>
  <si>
    <t>Canned fruits and vegetables</t>
  </si>
  <si>
    <t>Fresh or frozen packaged fish</t>
  </si>
  <si>
    <t>Frozen fruits and vegetables</t>
  </si>
  <si>
    <t>Frozen specialties</t>
  </si>
  <si>
    <t>Blended and prepared flour</t>
  </si>
  <si>
    <t>Dog, cat, and other pet food</t>
  </si>
  <si>
    <t>Distilled liquor, except brandy</t>
  </si>
  <si>
    <t>Flavoring extracts and syrups, n.e.c.</t>
  </si>
  <si>
    <t>Macaroni and spaghetti</t>
  </si>
  <si>
    <t>Yarn mills, except wool</t>
  </si>
  <si>
    <t>Tufted carpets and rugs</t>
  </si>
  <si>
    <t>Carpets and rugs, n.e.c.</t>
  </si>
  <si>
    <t>Women’s hosiery, except socks</t>
  </si>
  <si>
    <t>Hardwood veneer and plywood</t>
  </si>
  <si>
    <t>Softwood veneer and plywood</t>
  </si>
  <si>
    <t>Wood household furniture</t>
  </si>
  <si>
    <t>Metal office furniture</t>
  </si>
  <si>
    <t>Bags, except textile bags</t>
  </si>
  <si>
    <t>Paperboard mills</t>
  </si>
  <si>
    <t>Paper mills, except building paper</t>
  </si>
  <si>
    <t>Industrial organic chemicals, n.e.c.</t>
  </si>
  <si>
    <t>Nitrogenous fertilizers</t>
  </si>
  <si>
    <t>Phosphatic fertilizers</t>
  </si>
  <si>
    <t>Organic fibers, noncellulosic</t>
  </si>
  <si>
    <t>Paving mixtures and blocks</t>
  </si>
  <si>
    <t>Tire cord and fabric</t>
  </si>
  <si>
    <t>Miscellaneous plastics products</t>
  </si>
  <si>
    <t>Flat glass</t>
  </si>
  <si>
    <t>Structural clay products</t>
  </si>
  <si>
    <t>Vitreous plumbing fixtures</t>
  </si>
  <si>
    <t>Vitreous china food utensils</t>
  </si>
  <si>
    <t>Electrometallurgical products</t>
  </si>
  <si>
    <t>Steel wire and related products</t>
  </si>
  <si>
    <t>Copper rolling and drawing</t>
  </si>
  <si>
    <t>Aluminum rolling and drawing, n.e.c.</t>
  </si>
  <si>
    <t>Nonferrous wire drawing and insulating</t>
  </si>
  <si>
    <t>Metal barrels, drums, and pails</t>
  </si>
  <si>
    <t>Metal sanitary ware</t>
  </si>
  <si>
    <t>Plumbing fittings and brass goods</t>
  </si>
  <si>
    <t>Heating equipment, except electric</t>
  </si>
  <si>
    <t>Metal doors, sash, and trim</t>
  </si>
  <si>
    <t>Screw machine products</t>
  </si>
  <si>
    <t>Valves and pipe fittings</t>
  </si>
  <si>
    <t>Construction machinery</t>
  </si>
  <si>
    <t>Oil field machinery</t>
  </si>
  <si>
    <t>Special dies, tools, jigs, and fixtures</t>
  </si>
  <si>
    <t>Power driven hand tools</t>
  </si>
  <si>
    <t>Welding apparatus, electric</t>
  </si>
  <si>
    <t>Pumps and pumping equipment</t>
  </si>
  <si>
    <t>Carburetors, pistons, rings, valves</t>
  </si>
  <si>
    <t>Transformers</t>
  </si>
  <si>
    <t>Electron tubes, all types</t>
  </si>
  <si>
    <t>Electronic components, n.e.c.</t>
  </si>
  <si>
    <t>Engine electrical equipment</t>
  </si>
  <si>
    <t>X-ray electromedical, and electrotherapeutic</t>
  </si>
  <si>
    <t>Measuring and controlling devices, n.e.c.</t>
  </si>
  <si>
    <t>Needles, pins, and fasteners</t>
  </si>
  <si>
    <t>Industrial and commercial machinery and equipment, n.e.c.</t>
  </si>
  <si>
    <t>Calculating and accounting machines</t>
  </si>
  <si>
    <t>Electronic computers</t>
  </si>
  <si>
    <t>Computer peripheral equipment</t>
  </si>
  <si>
    <t>Office machines, n.e.c.</t>
  </si>
  <si>
    <t>Automatic vending machines</t>
  </si>
  <si>
    <t>Commercial laundry equipment</t>
  </si>
  <si>
    <t>Refrigeration and heating equipment</t>
  </si>
  <si>
    <t>Measuring and dispensing pumps</t>
  </si>
  <si>
    <t>Service industry machinery, n.e.c.</t>
  </si>
  <si>
    <t>Power, distribution, and specialty transformers</t>
  </si>
  <si>
    <t>Switchgear and switchboard apparatus</t>
  </si>
  <si>
    <t>Motors and generators</t>
  </si>
  <si>
    <t>Relays and industrial controls</t>
  </si>
  <si>
    <t>Carbon and graphite products</t>
  </si>
  <si>
    <t>Electrical industrial apparatus, n.e.c.</t>
  </si>
  <si>
    <t>Household cooking equipment</t>
  </si>
  <si>
    <t>Household refrigerators and freezers</t>
  </si>
  <si>
    <t>Household laundry equipment</t>
  </si>
  <si>
    <t>Electric housewares and fans</t>
  </si>
  <si>
    <t>Household vacuum cleaners</t>
  </si>
  <si>
    <t>Household appliances, n.e.c.</t>
  </si>
  <si>
    <t>Electric lamp bulbs and tubes</t>
  </si>
  <si>
    <t>Lighting fixtures and equipment</t>
  </si>
  <si>
    <t>Wiring devices</t>
  </si>
  <si>
    <t>Household audio and video equipment</t>
  </si>
  <si>
    <t>Prerecorded records and tapes</t>
  </si>
  <si>
    <t>Telephone and telegraph apparatus</t>
  </si>
  <si>
    <t>Communication equipment</t>
  </si>
  <si>
    <t>Electron tubes</t>
  </si>
  <si>
    <t>Semiconductors and related devices</t>
  </si>
  <si>
    <t>Other electronic components</t>
  </si>
  <si>
    <t>Storage batteries</t>
  </si>
  <si>
    <t>Primary batteries, dry and wet</t>
  </si>
  <si>
    <t>Electrical equipment for internal combustion engines</t>
  </si>
  <si>
    <t>Magnetic and optical recording media</t>
  </si>
  <si>
    <t>Electrical machinery, equipment, and supplies, n.e.c.</t>
  </si>
  <si>
    <t>Truck and bus bodies</t>
  </si>
  <si>
    <t>Truck trailers</t>
  </si>
  <si>
    <t>Aircraft</t>
  </si>
  <si>
    <t>Aircraft and missile engines and engine parts</t>
  </si>
  <si>
    <t>Aircraft and missile equipment, n.e.c.</t>
  </si>
  <si>
    <t>Ship building and repairing</t>
  </si>
  <si>
    <t>Boat building and repairing</t>
  </si>
  <si>
    <t>Railroad equipment</t>
  </si>
  <si>
    <t>Motorcycles, bicycles, and parts</t>
  </si>
  <si>
    <t>Travel trailers and campers</t>
  </si>
  <si>
    <t>Motor homes</t>
  </si>
  <si>
    <t>Transportation equipment, n.e.c.</t>
  </si>
  <si>
    <t>Search and navigation equipment</t>
  </si>
  <si>
    <t>Laboratory apparatus and furniture</t>
  </si>
  <si>
    <t>Mechanical measuring devices</t>
  </si>
  <si>
    <t>Environmental controls</t>
  </si>
  <si>
    <t>Surgical and medical instruments and apparatus</t>
  </si>
  <si>
    <t>Surgical appliances and supplies</t>
  </si>
  <si>
    <t>Dental equipment and supplies</t>
  </si>
  <si>
    <t>Watches, clocks, watchcases, and parts</t>
  </si>
  <si>
    <t>X-ray apparatus and tubes</t>
  </si>
  <si>
    <t>Electromedical and electrotherapeutic apparatus</t>
  </si>
  <si>
    <t>Laboratory and optical instruments</t>
  </si>
  <si>
    <t>Instruments to measure electricity</t>
  </si>
  <si>
    <t>Ophthalmic goods</t>
  </si>
  <si>
    <t>Photographic equipment and supplies</t>
  </si>
  <si>
    <t>Jewelry, precious metal</t>
  </si>
  <si>
    <t>Jewelers' materials and lapidary work</t>
  </si>
  <si>
    <t>Silverware and plated ware</t>
  </si>
  <si>
    <t>Costume jewelry</t>
  </si>
  <si>
    <t>Musical instruments</t>
  </si>
  <si>
    <t>Games, toys, and children's vehicles</t>
  </si>
  <si>
    <t>Dolls and stuffed toys</t>
  </si>
  <si>
    <t>Sporting and athletic goods, n.e.c.</t>
  </si>
  <si>
    <t>Pens, mechanical pencils, and parts</t>
  </si>
  <si>
    <t>Lead pencils and art goods</t>
  </si>
  <si>
    <t>Marking devices</t>
  </si>
  <si>
    <t>Carbon paper and inked ribbons</t>
  </si>
  <si>
    <t>Fasteners, buttons, needles, and pins</t>
  </si>
  <si>
    <t>Brooms and brushes</t>
  </si>
  <si>
    <t>Hard surface floor coverings, n.e.c.</t>
  </si>
  <si>
    <t>Burial caskets</t>
  </si>
  <si>
    <t>Signs and advertising specialties</t>
  </si>
  <si>
    <t>Manufacturing industries, n.e.c.</t>
  </si>
  <si>
    <t>Railroads and related services</t>
  </si>
  <si>
    <t>Soil preparation services</t>
  </si>
  <si>
    <t>Crop services</t>
  </si>
  <si>
    <t>Animal services, except veterinary</t>
  </si>
  <si>
    <t>0761–0762</t>
  </si>
  <si>
    <t>Farm labor and management services</t>
  </si>
  <si>
    <t>0781–0783</t>
  </si>
  <si>
    <t>Landscape horticultural services</t>
  </si>
  <si>
    <t>Timber tracts</t>
  </si>
  <si>
    <t>Forest nurseries and gathering of forest products</t>
  </si>
  <si>
    <t>Forestry services</t>
  </si>
  <si>
    <t>0912–0919</t>
  </si>
  <si>
    <t>Hunting and trapping, and game propagation</t>
  </si>
  <si>
    <t>4011–4013</t>
  </si>
  <si>
    <t>Railroads</t>
  </si>
  <si>
    <t>4111–4119</t>
  </si>
  <si>
    <t>Local and suburban transportation</t>
  </si>
  <si>
    <t>Taxicabs</t>
  </si>
  <si>
    <t>Intercity and rural bus transportation</t>
  </si>
  <si>
    <t>4141–4142</t>
  </si>
  <si>
    <t>Bus charter service</t>
  </si>
  <si>
    <t>School buses</t>
  </si>
  <si>
    <t>Terminal and service facilities for motor vehicle passenger transportation</t>
  </si>
  <si>
    <t>4212–4215</t>
  </si>
  <si>
    <t>4221–4226</t>
  </si>
  <si>
    <t>Public warehousing and storage</t>
  </si>
  <si>
    <t>Terminal and joint terminal maintenance facilities for motor freight transportation</t>
  </si>
  <si>
    <t>Deep sea foreign transportation of freight</t>
  </si>
  <si>
    <t>Deep sea domestic transportation of freight</t>
  </si>
  <si>
    <t>Freight transportation on the Great Lakes—St. Lawrence Seaway</t>
  </si>
  <si>
    <t>Water transportation of freight, not elsewhere classified</t>
  </si>
  <si>
    <t>4481–4489</t>
  </si>
  <si>
    <t>Water transportation of passengers</t>
  </si>
  <si>
    <t>4491–4499</t>
  </si>
  <si>
    <t>Services incidental to water transportation</t>
  </si>
  <si>
    <t>4512–4513</t>
  </si>
  <si>
    <t>Air transportation, scheduled, and air courier services</t>
  </si>
  <si>
    <t>Air transportation, nonscheduled</t>
  </si>
  <si>
    <t>Airports, flying fields, and airport terminal services</t>
  </si>
  <si>
    <t>4612–4619</t>
  </si>
  <si>
    <t>4724–4729</t>
  </si>
  <si>
    <t>Arrangement of transportation of freight and cargo</t>
  </si>
  <si>
    <t>Rental of railroad cars</t>
  </si>
  <si>
    <t>4783–4789</t>
  </si>
  <si>
    <t>Miscellaneous services incidental to transportation</t>
  </si>
  <si>
    <t>4812–4813</t>
  </si>
  <si>
    <t>Telephone communications</t>
  </si>
  <si>
    <t>Telegraph and other message communications</t>
  </si>
  <si>
    <t>4832–4833</t>
  </si>
  <si>
    <t>Radio and television broadcasting stations</t>
  </si>
  <si>
    <t>Local and suburban transit and interurban highway passenger transportation</t>
  </si>
  <si>
    <t>Warehousing and storage</t>
  </si>
  <si>
    <t>Water transportation</t>
  </si>
  <si>
    <t>Pipelines, except natural gas</t>
  </si>
  <si>
    <t>Freight forwarders and other transportation services</t>
  </si>
  <si>
    <t>Arrangement of passenger transportation</t>
  </si>
  <si>
    <t>Telephone, telgraph communications, and communications services n.e.c.</t>
  </si>
  <si>
    <t>Cable and other pay television services</t>
  </si>
  <si>
    <t>Radio and TV broadcasting</t>
  </si>
  <si>
    <t>Natural gas transportation</t>
  </si>
  <si>
    <t>Water supply and sewerage systems</t>
  </si>
  <si>
    <t>Wholesale trade</t>
  </si>
  <si>
    <t>Retail trade, except eating and drinking</t>
  </si>
  <si>
    <t>Banking</t>
  </si>
  <si>
    <t>Credit agencies other than banks</t>
  </si>
  <si>
    <t>Security and commodity brokers</t>
  </si>
  <si>
    <t>Insurance carriers</t>
  </si>
  <si>
    <t>Insurance agents, brokers, and services</t>
  </si>
  <si>
    <t>Owner-occupied dwellings</t>
  </si>
  <si>
    <t>Real estate agents, managers, operators, and lessors</t>
  </si>
  <si>
    <t>Royalties</t>
  </si>
  <si>
    <t>Hotels</t>
  </si>
  <si>
    <t>Other lodging places</t>
  </si>
  <si>
    <t>Laundry, cleaning, garment services, and shoe repair</t>
  </si>
  <si>
    <t>Funeral service and crematories</t>
  </si>
  <si>
    <t>Portrait photographic studios, and other miscellaneous personal services</t>
  </si>
  <si>
    <t>Electrical repair shops</t>
  </si>
  <si>
    <t>Watch, clock, jewelry, and furniture repair</t>
  </si>
  <si>
    <t>Beauty and barber shops</t>
  </si>
  <si>
    <t>Miscellaneous repair shops</t>
  </si>
  <si>
    <t>Services to dwellings and other buildings</t>
  </si>
  <si>
    <t>Personnel supply services</t>
  </si>
  <si>
    <t>Computer and data processing services; including own-account software</t>
  </si>
  <si>
    <t>Detective and protective services</t>
  </si>
  <si>
    <t>Miscellaneous equipment rental and leasing</t>
  </si>
  <si>
    <t>Photofinishing labs and commercial photography</t>
  </si>
  <si>
    <t>Other business services</t>
  </si>
  <si>
    <t>Management and public relations services</t>
  </si>
  <si>
    <t>Research, development, and testing services, except noncommercial</t>
  </si>
  <si>
    <t>Advertising</t>
  </si>
  <si>
    <t>Legal services</t>
  </si>
  <si>
    <t>Engineering, architectural, and surveying services</t>
  </si>
  <si>
    <t>Accounting, auditing and bookkeeping, and miscellaneous services, n.e.c.</t>
  </si>
  <si>
    <t>Eating and drinking places</t>
  </si>
  <si>
    <t>Automotive rental and leasing, without drivers</t>
  </si>
  <si>
    <t>Automotive repair shops and services</t>
  </si>
  <si>
    <t>Automobile parking and car washes</t>
  </si>
  <si>
    <t>Motion picture services and theaters</t>
  </si>
  <si>
    <t>Video tape rental</t>
  </si>
  <si>
    <t>Cross-category Allocation Factor</t>
  </si>
  <si>
    <t>Theatrical producers (except motion picture), bands, orchestras and entertainers</t>
  </si>
  <si>
    <t>Bowling centers</t>
  </si>
  <si>
    <t>Professional sports clubs and promoters</t>
  </si>
  <si>
    <t>Racing, including track operation</t>
  </si>
  <si>
    <t>Physical fitness facilities and membership sports and recreation clubs</t>
  </si>
  <si>
    <t>Other amusement and recreation services</t>
  </si>
  <si>
    <t>Doctors and dentists</t>
  </si>
  <si>
    <t>Hospitals</t>
  </si>
  <si>
    <t>Nursing and personal care facilities</t>
  </si>
  <si>
    <t>Other medical and health services</t>
  </si>
  <si>
    <t>Veterinary services</t>
  </si>
  <si>
    <t>Elementary and secondary schools</t>
  </si>
  <si>
    <t>Colleges, universities, and professional schools</t>
  </si>
  <si>
    <t>Private libraries, vocational schools, and educational services, n.e.c.</t>
  </si>
  <si>
    <t>Business associations and professional membership organizations</t>
  </si>
  <si>
    <t>Labor organizations, civic, social, and fraternal associations</t>
  </si>
  <si>
    <t>Religious organizations</t>
  </si>
  <si>
    <t>Other membership organizations</t>
  </si>
  <si>
    <t>Job training and related services</t>
  </si>
  <si>
    <t>Child day care services</t>
  </si>
  <si>
    <t>Residential care</t>
  </si>
  <si>
    <t>Social services, n.e.c.</t>
  </si>
  <si>
    <t>U.S. Postal Service</t>
  </si>
  <si>
    <t>Other Federal Government enterprises</t>
  </si>
  <si>
    <t>Other State and local government enterprises</t>
  </si>
  <si>
    <t>Scrap</t>
  </si>
  <si>
    <t>General government industry</t>
  </si>
  <si>
    <t xml:space="preserve">Logging camps and logging contractors </t>
  </si>
  <si>
    <t>Construction</t>
  </si>
  <si>
    <t>Apparel and accessories</t>
  </si>
  <si>
    <t>Wood containers</t>
  </si>
  <si>
    <t>Wood buildings and mobile homes</t>
  </si>
  <si>
    <t>Footwear, except rubber</t>
  </si>
  <si>
    <t>Jewelry, silverware, and plated ware</t>
  </si>
  <si>
    <t>Water Encyclopedia</t>
  </si>
  <si>
    <t>No</t>
  </si>
  <si>
    <t>See Uncovered Items Tab</t>
  </si>
  <si>
    <t>Production value ratio</t>
  </si>
  <si>
    <t>unallocated</t>
  </si>
  <si>
    <t>1982 Census (part), Production Value (part)</t>
  </si>
  <si>
    <t>USGS 1995, Commercial</t>
  </si>
  <si>
    <t>USGS Water Use Category: Thermoelectric Power</t>
  </si>
  <si>
    <t>Electric services</t>
  </si>
  <si>
    <t>Metal mining services</t>
  </si>
  <si>
    <t>Coal mining services</t>
  </si>
  <si>
    <t>Nonmetallic minerals services, except fuels</t>
  </si>
  <si>
    <t>Ferroalloy ores, except vanadium</t>
  </si>
  <si>
    <t>NA</t>
  </si>
  <si>
    <t>USGS Water Use Category: Hydroelectric Power</t>
  </si>
  <si>
    <t>2000 USGS Water Use Handbook</t>
  </si>
  <si>
    <t>USGS Categories included in Industrial sector</t>
  </si>
  <si>
    <t>BEA Categories</t>
  </si>
  <si>
    <t>Heavy construction</t>
  </si>
  <si>
    <t>Special trade contractors</t>
  </si>
  <si>
    <t>Food and kindred products</t>
  </si>
  <si>
    <t>Apparel and other textile products</t>
  </si>
  <si>
    <t>Industrial machinery and equipment</t>
  </si>
  <si>
    <t>Electronic and other electrical equipment</t>
  </si>
  <si>
    <t>High</t>
  </si>
  <si>
    <t>Low</t>
  </si>
  <si>
    <t>Median</t>
  </si>
  <si>
    <t>Mean</t>
  </si>
  <si>
    <t>General Building Contractors
 - General building contractors—residential building
 - Operative builders
 - General building contractors—nonresidential buildings</t>
  </si>
  <si>
    <t>Heavy construction
 - Highway and street construction, except elevated highways
 - Heavy construction, except highway and street construction</t>
  </si>
  <si>
    <t>Special trade contractors
 - Plumbing, heating, air-conditioning
 - Painting and paper hanging
 - Electrical work
 - Masonry, stonework, tile setting, and plastering
 - Carpentry and floor work
 - Roofing, siding, and sheet metal work
 - Concrete work
 - Water well drilling
 - Miscellaneous special trade contractors</t>
  </si>
  <si>
    <t>Production Emp's:</t>
  </si>
  <si>
    <t>All Emp's:</t>
  </si>
  <si>
    <t>SIC Codes</t>
  </si>
  <si>
    <t>2311-2399</t>
  </si>
  <si>
    <t>1521-1542</t>
  </si>
  <si>
    <t>1611-1629</t>
  </si>
  <si>
    <t>1711-1799</t>
  </si>
  <si>
    <t>Printing and related support activities</t>
  </si>
  <si>
    <t>2711-2796</t>
  </si>
  <si>
    <t>2441–2449</t>
  </si>
  <si>
    <t>2451–2452</t>
  </si>
  <si>
    <t>Prefabricated wood building mfg</t>
  </si>
  <si>
    <t>Manufactured home (mobile home) mfg</t>
  </si>
  <si>
    <t>3111-3199</t>
  </si>
  <si>
    <t>3911–3915</t>
  </si>
  <si>
    <t>Canvas &amp; related product mills</t>
  </si>
  <si>
    <t>Textile bag mills</t>
  </si>
  <si>
    <t>Curtain &amp; drapery mills</t>
  </si>
  <si>
    <t>Other household textile product mfg</t>
  </si>
  <si>
    <t>Cut &amp; sew apparel mfg</t>
  </si>
  <si>
    <t>Schiffli machine embroidery</t>
  </si>
  <si>
    <t>All other miscellaneous textile product mills</t>
  </si>
  <si>
    <t>Census Category/Subcategory</t>
  </si>
  <si>
    <t>All Employees (1997)</t>
  </si>
  <si>
    <t>Prod'n Employees (1997)</t>
  </si>
  <si>
    <t>Category Allocation</t>
  </si>
  <si>
    <t>Use Rate (gal/emp day):</t>
  </si>
  <si>
    <t>Calc. total use (all):</t>
  </si>
  <si>
    <t>Calc. total use (prod):</t>
  </si>
  <si>
    <t>Calc. Total Use
 (all emp basis)</t>
  </si>
  <si>
    <t>Est. water use (mgd, 2000):</t>
  </si>
  <si>
    <t>Wood container &amp; pallet mfg</t>
  </si>
  <si>
    <t>Manifold business form printing</t>
  </si>
  <si>
    <t>Blankbook, looseleaf binder, &amp; device mfg</t>
  </si>
  <si>
    <t>Tradebinding &amp; related work</t>
  </si>
  <si>
    <t>Prepress services</t>
  </si>
  <si>
    <t>Printing</t>
  </si>
  <si>
    <t>Luggage mfg</t>
  </si>
  <si>
    <t>Women’s handbag &amp; purse mfg</t>
  </si>
  <si>
    <t>All other leather good mfg</t>
  </si>
  <si>
    <t>Personal leather good mfg</t>
  </si>
  <si>
    <t>Jewelry (except costume) mfg</t>
  </si>
  <si>
    <t>Silverware &amp; plated ware mfg</t>
  </si>
  <si>
    <t>Jewelers’ material &amp; lapidary work mfg</t>
  </si>
  <si>
    <t>Land subdividers and developers, except cemeteries</t>
  </si>
  <si>
    <t>Residential building construction, single-family housing</t>
  </si>
  <si>
    <t>Residential building construction, multifamily housing</t>
  </si>
  <si>
    <t>Nonresidential building construction</t>
  </si>
  <si>
    <t>House slipper mfg</t>
  </si>
  <si>
    <t>Footwear mfg (except house slippers)</t>
  </si>
  <si>
    <t>Estimated Water Use</t>
  </si>
  <si>
    <t>Musical instrument mfg</t>
  </si>
  <si>
    <t>Pacific Institute Data, 2003</t>
  </si>
  <si>
    <t>Total
(mgd)</t>
  </si>
  <si>
    <t>Office buildings/Depository</t>
  </si>
  <si>
    <t>Office buildings/Non-depository</t>
  </si>
  <si>
    <t>Office buildings/Security, Broker</t>
  </si>
  <si>
    <t>Office buildings/Insurance (SIC 63)</t>
  </si>
  <si>
    <t>Office buildings/Insurance (SIC 64)</t>
  </si>
  <si>
    <t>Office buildings/Holding, Investment</t>
  </si>
  <si>
    <t>Office buildings/Business</t>
  </si>
  <si>
    <t>Office buildings/Legal</t>
  </si>
  <si>
    <t>Office buildings/Engineering</t>
  </si>
  <si>
    <t>Office buildings/Government</t>
  </si>
  <si>
    <t>Retail Stores/Grocery</t>
  </si>
  <si>
    <t>Retail Stores/Misc.</t>
  </si>
  <si>
    <t>Included in "telephone… services, n.e.c, above</t>
  </si>
  <si>
    <t>Included in "Retail trade, except eating and drinking places" above</t>
  </si>
  <si>
    <t>Included in "Wholesale trade", above</t>
  </si>
  <si>
    <t>Included in "Retail trade, except eating and drinking", above</t>
  </si>
  <si>
    <t>Included in "Automotive repair shops and services", above</t>
  </si>
  <si>
    <t>Total MGD</t>
  </si>
  <si>
    <t>Allocated MGD</t>
  </si>
  <si>
    <t>Allocation</t>
  </si>
  <si>
    <t>Total Water Use (1995):</t>
  </si>
  <si>
    <t>Use Allocation (Total Intake and Recirculated)</t>
  </si>
  <si>
    <t>USGS 1995, Livestock</t>
  </si>
  <si>
    <t>USGS 1995, Irrigation</t>
  </si>
  <si>
    <t>USGS 1995, Mining</t>
  </si>
  <si>
    <t>USGS 1995, Industry</t>
  </si>
  <si>
    <t>See USDA Irrigated Crops Tab</t>
  </si>
  <si>
    <t>Laundries</t>
  </si>
  <si>
    <t>Communication and research</t>
  </si>
  <si>
    <t>Total Intake Plus Recirculated</t>
  </si>
  <si>
    <t>ND</t>
  </si>
  <si>
    <t>Total Commodity Output
(million $)</t>
  </si>
  <si>
    <t>Allocation Basis</t>
  </si>
  <si>
    <t>1992 Prod'n Value</t>
  </si>
  <si>
    <t>BEA Commodity</t>
  </si>
  <si>
    <t>Food</t>
  </si>
  <si>
    <t>Feed</t>
  </si>
  <si>
    <t>Corn for grain or seed</t>
  </si>
  <si>
    <t>Corn for silage</t>
  </si>
  <si>
    <t>Other vegetables</t>
  </si>
  <si>
    <t>Other sugar crops</t>
  </si>
  <si>
    <t>Other oil bearing crops</t>
  </si>
  <si>
    <t>2003 Ag Census</t>
  </si>
  <si>
    <t>mgd</t>
  </si>
  <si>
    <t>1982 Mining Census</t>
  </si>
  <si>
    <t>N/A</t>
  </si>
  <si>
    <t>Crop (Land use)</t>
  </si>
  <si>
    <t>Crop Use</t>
  </si>
  <si>
    <t>Irrigated Acres Harvested</t>
  </si>
  <si>
    <t>Avg acre-feet applied/acre</t>
  </si>
  <si>
    <t>Wheat</t>
  </si>
  <si>
    <t>Rice</t>
  </si>
  <si>
    <t>Vegetables</t>
  </si>
  <si>
    <t>Sweet corn</t>
  </si>
  <si>
    <t>Tomatoes</t>
  </si>
  <si>
    <t>Lettuce</t>
  </si>
  <si>
    <t>Sugar beets</t>
  </si>
  <si>
    <t>Sorghum</t>
  </si>
  <si>
    <t>Barley</t>
  </si>
  <si>
    <t>Soybeans</t>
  </si>
  <si>
    <t>Beans</t>
  </si>
  <si>
    <t>Other small grains</t>
  </si>
  <si>
    <t>Alfalfa</t>
  </si>
  <si>
    <t>Other hay</t>
  </si>
  <si>
    <t>Peanuts</t>
  </si>
  <si>
    <t>Potatoes</t>
  </si>
  <si>
    <t>All other crops</t>
  </si>
  <si>
    <t>Tobacco</t>
  </si>
  <si>
    <t>Cotton</t>
  </si>
  <si>
    <t>Berries</t>
  </si>
  <si>
    <t>Orchards, vineyards, nut trees</t>
  </si>
  <si>
    <t>Pastureland</t>
  </si>
  <si>
    <t>Dairy farm products</t>
  </si>
  <si>
    <t>Poultry and eggs</t>
  </si>
  <si>
    <t>Meat animals</t>
  </si>
  <si>
    <t>Miscellaneous livestock</t>
  </si>
  <si>
    <t>Food grains</t>
  </si>
  <si>
    <t>Feed grains</t>
  </si>
  <si>
    <t>Fruits</t>
  </si>
  <si>
    <t>Tree nuts</t>
  </si>
  <si>
    <t>Sugar crops</t>
  </si>
  <si>
    <t>Miscellaneous crops</t>
  </si>
  <si>
    <t>Oil bearing crops</t>
  </si>
  <si>
    <t>Forestry products</t>
  </si>
  <si>
    <t>Iron and ferroalloy ores, and miscellaneous metal ores, n.e.c.</t>
  </si>
  <si>
    <t>Copper ore</t>
  </si>
  <si>
    <t>Nonferrous metal ores, except copper</t>
  </si>
  <si>
    <t>Coal</t>
  </si>
  <si>
    <t>Crude petroleum and natural gas</t>
  </si>
  <si>
    <t>New residential 1 unit structures, nonfarm</t>
  </si>
  <si>
    <t>New additions &amp; alterations, nonfarm, construction</t>
  </si>
  <si>
    <t>New highways, bridges, and other horizontal construction</t>
  </si>
  <si>
    <t>New office, industrial and commercial buildings construction</t>
  </si>
  <si>
    <t>Other new construction</t>
  </si>
  <si>
    <t>Other repair and maintenance construction</t>
  </si>
  <si>
    <t>Meat packing plants</t>
  </si>
  <si>
    <t>Sausages and other prepared meat products</t>
  </si>
  <si>
    <t>Poultry slaughtering and processing</t>
  </si>
  <si>
    <t>Natural, processed, and imitation cheese</t>
  </si>
  <si>
    <t>Fluid milk</t>
  </si>
  <si>
    <t>Flour and other grain mill products</t>
  </si>
  <si>
    <t>Prepared feeds, n.e.c</t>
  </si>
  <si>
    <t>Sugar</t>
  </si>
  <si>
    <t>Salted and roasted nuts and seeds</t>
  </si>
  <si>
    <t>Cottonseed oil mills</t>
  </si>
  <si>
    <t>Food preparations, n.e.c</t>
  </si>
  <si>
    <t>Broadwoven fabric mills and fabric finishing plants</t>
  </si>
  <si>
    <t>Carpets and rugs</t>
  </si>
  <si>
    <t>Nonwoven fabrics</t>
  </si>
  <si>
    <t>Knit fabric mills</t>
  </si>
  <si>
    <t>Apparel made from purchased materials</t>
  </si>
  <si>
    <t>Logging</t>
  </si>
  <si>
    <t>Sawmills and planing mills, general</t>
  </si>
  <si>
    <t>Pulp mills</t>
  </si>
  <si>
    <t>Paper and paperboard mills</t>
  </si>
  <si>
    <t>Paperboard containers and boxes</t>
  </si>
  <si>
    <t>Industrial inorganic and organic chemicals</t>
  </si>
  <si>
    <t>Plastics materials and resins</t>
  </si>
  <si>
    <t>Drugs</t>
  </si>
  <si>
    <t>Petroleum refining</t>
  </si>
  <si>
    <t>Lubricating oils and greases</t>
  </si>
  <si>
    <t>Tires and inner tubes</t>
  </si>
  <si>
    <t>Rubber and plastics footwear</t>
  </si>
  <si>
    <t>Rubber and plastics hose and belting</t>
  </si>
  <si>
    <t>Glass and glass products, except containers</t>
  </si>
  <si>
    <t>Cement, hydraulic</t>
  </si>
  <si>
    <t>Brick and structural clay tile</t>
  </si>
  <si>
    <t>Porcelain electrical supplies</t>
  </si>
  <si>
    <t>Concrete products, except block and brick</t>
  </si>
  <si>
    <t>Ready-mixed concrete</t>
  </si>
  <si>
    <t>Mineral wool</t>
  </si>
  <si>
    <t>Blast furnaces and steel mills</t>
  </si>
  <si>
    <t>Iron and steel foundries</t>
  </si>
  <si>
    <t>Primary smelting and refining of copper</t>
  </si>
  <si>
    <t>Primary aluminum</t>
  </si>
  <si>
    <t>Rolling, drawing, and extruding of copper</t>
  </si>
  <si>
    <t>Aluminum rolling and drawing</t>
  </si>
  <si>
    <t>Nonferrous wiredrawing and insulating</t>
  </si>
  <si>
    <t>Automotive stampings</t>
  </si>
  <si>
    <t>Motor vehicles and passenger car bodies</t>
  </si>
  <si>
    <t>Motor vehicle parts and accessories</t>
  </si>
  <si>
    <t>Trucking and courier services, except air</t>
  </si>
  <si>
    <t>Air transportation</t>
  </si>
  <si>
    <t>Electric services (utilities)</t>
  </si>
  <si>
    <t>Natural gas distribution</t>
  </si>
  <si>
    <t>Sanitary services, steam supply, and irrigation systems</t>
  </si>
  <si>
    <t>Dimension, crushed and broken stone</t>
  </si>
  <si>
    <t>Sand and gravel</t>
  </si>
  <si>
    <t>Chemical and fertilizer minerals</t>
  </si>
  <si>
    <t>USGS Sector</t>
  </si>
  <si>
    <t>Industrial</t>
  </si>
  <si>
    <t>0251-0259</t>
  </si>
  <si>
    <t>Livestock</t>
  </si>
  <si>
    <t>0211-0219</t>
  </si>
  <si>
    <t>Dairy farms</t>
  </si>
  <si>
    <t>0240-0241</t>
  </si>
  <si>
    <t>0131-0139</t>
  </si>
  <si>
    <t>Irrigation</t>
  </si>
  <si>
    <t>0111-0119</t>
  </si>
  <si>
    <t>0171-0179</t>
  </si>
  <si>
    <t>0161</t>
  </si>
  <si>
    <t>Iron ores</t>
  </si>
  <si>
    <t>Mining</t>
  </si>
  <si>
    <t>Copper ores</t>
  </si>
  <si>
    <t>Lead and zinc ores</t>
  </si>
  <si>
    <t>Gold and silver ores</t>
  </si>
  <si>
    <t>1982 Census of Manufacturing</t>
  </si>
  <si>
    <t>Total Water Use Basis</t>
  </si>
  <si>
    <t>Commercial</t>
  </si>
  <si>
    <t>1041-1044</t>
  </si>
  <si>
    <t>Bituminous coal and lignite mining</t>
  </si>
  <si>
    <t>Anthracite mining</t>
  </si>
  <si>
    <t>1221-1222</t>
  </si>
  <si>
    <t>Natural gas liquids</t>
  </si>
  <si>
    <t>Dimension stone</t>
  </si>
  <si>
    <t>Crushed and broken stone, including riprap</t>
  </si>
  <si>
    <t>1422-1429</t>
  </si>
  <si>
    <t>Chemical and fertilizer mineral mining</t>
  </si>
  <si>
    <t>1474-1479</t>
  </si>
  <si>
    <t>Fur-bearing animals and rabbits</t>
  </si>
  <si>
    <t>0271</t>
  </si>
  <si>
    <t>Horses and other equines</t>
  </si>
  <si>
    <t>0272</t>
  </si>
  <si>
    <t>Animal specialties, not elsewhere classified</t>
  </si>
  <si>
    <t>0279</t>
  </si>
  <si>
    <t>General farms, primarily livestock and animal specialties</t>
  </si>
  <si>
    <t>Poultry and eggs farms (chickens, turkeys, ducks, other)</t>
  </si>
  <si>
    <t>0291</t>
  </si>
  <si>
    <t>Miscellaneous metal ores</t>
  </si>
  <si>
    <t>1094-1099</t>
  </si>
  <si>
    <t>Oil and gas field services</t>
  </si>
  <si>
    <t>1381-1389</t>
  </si>
  <si>
    <t>Clay, ceramic, and refractory minerals</t>
  </si>
  <si>
    <t>1455-1459</t>
  </si>
  <si>
    <t>Miscellaneous nonmetallic minerals, except fuels</t>
  </si>
  <si>
    <t>SIC Code(s)</t>
  </si>
  <si>
    <t>Census Category</t>
  </si>
  <si>
    <t>1992 BEA Code</t>
  </si>
  <si>
    <t>1992 BEA Commodity Description</t>
  </si>
  <si>
    <t>Grass seeds</t>
  </si>
  <si>
    <t>Greenhouse and nursery products</t>
  </si>
  <si>
    <t>Commercial fishing</t>
  </si>
  <si>
    <t>Agricultural, forestry, and fishery services</t>
  </si>
  <si>
    <t>Landscape and horticultural services</t>
  </si>
  <si>
    <t>Nonmetallic mineral services and miscellaneous</t>
  </si>
  <si>
    <t>New residential 2-4 unit structures, nonfarm</t>
  </si>
  <si>
    <t>New residential garden and high-rise apartments construction</t>
  </si>
  <si>
    <t>New farm residential construction</t>
  </si>
  <si>
    <t>Petroleum and natural gas well drilling</t>
  </si>
  <si>
    <t>Petroleum, natural gas, and solid mineral exploration</t>
  </si>
  <si>
    <t>Access structures for solid mineral development</t>
  </si>
  <si>
    <t>Maintenance and repair of farm and nonfarm residential structures</t>
  </si>
  <si>
    <t>Maintenance and repair  of highways &amp; streets</t>
  </si>
  <si>
    <t>Maintenance and repair of petroleum and natural gas wells</t>
  </si>
  <si>
    <t>Guided missiles and space vehicles</t>
  </si>
  <si>
    <t>Ammunition, except for small arms, n.e.c.</t>
  </si>
  <si>
    <t>Tanks and tank components</t>
  </si>
  <si>
    <t>Small arms</t>
  </si>
  <si>
    <t>Small arms ammunition</t>
  </si>
  <si>
    <t>Ordnance and accessories, n.e.c.</t>
  </si>
  <si>
    <t>Creamery butter</t>
  </si>
  <si>
    <t>Dry, condensed, and evaporated dairy products</t>
  </si>
  <si>
    <t>Ice cream and frozen desserts</t>
  </si>
  <si>
    <t>Canned and cured fish and seafoods</t>
  </si>
  <si>
    <t>Canned specialties</t>
  </si>
  <si>
    <t>Canned fruits, vegetables, preserves, jams, and jellies</t>
  </si>
  <si>
    <t>Dehydrated fruits, vegetables, and soups</t>
  </si>
  <si>
    <t>Pickles, sauces, and salad dressings</t>
  </si>
  <si>
    <t>Prepared fresh or frozen fish and seafoods</t>
  </si>
  <si>
    <t>Frozen fruits, fruit juices, and vegetables</t>
  </si>
  <si>
    <t>Frozen specialties, n.e.c.</t>
  </si>
  <si>
    <t>Cereal breakfast foods</t>
  </si>
  <si>
    <t>Prepared flour mixes and doughs</t>
  </si>
  <si>
    <t>Dog and cat food</t>
  </si>
  <si>
    <t>Prepared feeds, n.e.c.</t>
  </si>
  <si>
    <t>Rice milling</t>
  </si>
  <si>
    <t>Wet corn milling</t>
  </si>
  <si>
    <t>Bread, cake, and related products</t>
  </si>
  <si>
    <t>Cookies and crackers</t>
  </si>
  <si>
    <t>Frozen bakery products, except bread</t>
  </si>
  <si>
    <t>Chocolate and cocoa products</t>
  </si>
  <si>
    <t>Candy and other confectionery products</t>
  </si>
  <si>
    <t>Malt beverages</t>
  </si>
  <si>
    <t>Malt</t>
  </si>
  <si>
    <t>Wines, brandy, and brandy spirits</t>
  </si>
  <si>
    <t>Distilled and blended liquors</t>
  </si>
  <si>
    <t>Bottled and canned soft drinks</t>
  </si>
  <si>
    <t>Flavoring extracts and flavoring syrups, n.e.c.</t>
  </si>
  <si>
    <t>Soybean oil mills</t>
  </si>
  <si>
    <t>Vegetable oil mills, n.e.c.</t>
  </si>
  <si>
    <t>Animal and marine fats and oils</t>
  </si>
  <si>
    <t>Roasted coffee</t>
  </si>
  <si>
    <t>Edible fats and oils, n.e.c.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</si>
</sst>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_(&quot;$&quot;* #,##0.0000000_);_(&quot;$&quot;* \(#,##0.0000000\);_(&quot;$&quot;* &quot;-&quot;??_);_(@_)"/>
    <numFmt numFmtId="180" formatCode="_(&quot;$&quot;* #,##0.00000000_);_(&quot;$&quot;* \(#,##0.00000000\);_(&quot;$&quot;* &quot;-&quot;??_);_(@_)"/>
    <numFmt numFmtId="181" formatCode="_(&quot;$&quot;* #,##0.000000000_);_(&quot;$&quot;* \(#,##0.000000000\);_(&quot;$&quot;* &quot;-&quot;??_);_(@_)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0.00000000"/>
    <numFmt numFmtId="188" formatCode="0.0%"/>
    <numFmt numFmtId="189" formatCode="0.000%"/>
    <numFmt numFmtId="190" formatCode="0.0000%"/>
    <numFmt numFmtId="191" formatCode="[$-409]h:mm:ss\ AM/PM"/>
    <numFmt numFmtId="192" formatCode="_(* #,##0_);_(* \(#,##0\);_(* &quot;-&quot;??_);_(@_)"/>
    <numFmt numFmtId="193" formatCode="0.0000E+00"/>
    <numFmt numFmtId="194" formatCode="0.00000%"/>
    <numFmt numFmtId="195" formatCode="0.000000%"/>
    <numFmt numFmtId="196" formatCode="#,##0.0"/>
    <numFmt numFmtId="197" formatCode="0.00000000000%"/>
    <numFmt numFmtId="198" formatCode="#,##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ill="1" applyAlignment="1">
      <alignment vertical="center" wrapText="1"/>
    </xf>
    <xf numFmtId="49" fontId="0" fillId="0" borderId="1" xfId="0" applyNumberFormat="1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74" fontId="0" fillId="0" borderId="1" xfId="0" applyNumberFormat="1" applyFill="1" applyBorder="1" applyAlignment="1">
      <alignment horizontal="right" vertical="center" wrapText="1"/>
    </xf>
    <xf numFmtId="174" fontId="0" fillId="2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 quotePrefix="1">
      <alignment horizontal="right" vertical="center" wrapText="1"/>
    </xf>
    <xf numFmtId="49" fontId="0" fillId="0" borderId="1" xfId="0" applyNumberFormat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 shrinkToFit="1"/>
    </xf>
    <xf numFmtId="0" fontId="0" fillId="0" borderId="1" xfId="0" applyBorder="1" applyAlignment="1">
      <alignment vertical="center"/>
    </xf>
    <xf numFmtId="2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 shrinkToFit="1"/>
    </xf>
    <xf numFmtId="0" fontId="0" fillId="3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1" xfId="0" applyFill="1" applyBorder="1" applyAlignment="1" quotePrefix="1">
      <alignment horizontal="right" vertical="center" wrapText="1"/>
    </xf>
    <xf numFmtId="10" fontId="0" fillId="2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/>
    </xf>
    <xf numFmtId="49" fontId="7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4" fontId="0" fillId="3" borderId="1" xfId="0" applyNumberForma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49" fontId="0" fillId="0" borderId="1" xfId="0" applyNumberFormat="1" applyFont="1" applyFill="1" applyBorder="1" applyAlignment="1">
      <alignment horizontal="left" vertical="center" wrapText="1" shrinkToFit="1"/>
    </xf>
    <xf numFmtId="49" fontId="0" fillId="3" borderId="1" xfId="0" applyNumberForma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49" fontId="0" fillId="4" borderId="1" xfId="0" applyNumberForma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0" fillId="4" borderId="1" xfId="0" applyNumberFormat="1" applyFill="1" applyBorder="1" applyAlignment="1">
      <alignment vertical="center" wrapText="1" shrinkToFit="1"/>
    </xf>
    <xf numFmtId="0" fontId="0" fillId="3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/>
    </xf>
    <xf numFmtId="174" fontId="0" fillId="3" borderId="1" xfId="0" applyNumberFormat="1" applyFill="1" applyBorder="1" applyAlignment="1">
      <alignment horizontal="right" vertical="center" wrapText="1"/>
    </xf>
    <xf numFmtId="174" fontId="0" fillId="0" borderId="1" xfId="0" applyNumberFormat="1" applyBorder="1" applyAlignment="1">
      <alignment horizontal="right"/>
    </xf>
    <xf numFmtId="10" fontId="0" fillId="3" borderId="1" xfId="0" applyNumberForma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horizontal="right" vertical="center" wrapText="1"/>
    </xf>
    <xf numFmtId="190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5" fillId="5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3" fillId="5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 quotePrefix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49" fontId="0" fillId="0" borderId="4" xfId="0" applyNumberForma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6" fillId="5" borderId="0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49" fontId="0" fillId="0" borderId="7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 wrapText="1"/>
    </xf>
    <xf numFmtId="9" fontId="0" fillId="0" borderId="0" xfId="0" applyNumberFormat="1" applyAlignment="1">
      <alignment horizontal="center"/>
    </xf>
    <xf numFmtId="9" fontId="3" fillId="6" borderId="1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vertical="center" wrapText="1"/>
    </xf>
    <xf numFmtId="9" fontId="6" fillId="5" borderId="3" xfId="0" applyNumberFormat="1" applyFont="1" applyFill="1" applyBorder="1" applyAlignment="1">
      <alignment vertical="center"/>
    </xf>
    <xf numFmtId="9" fontId="0" fillId="4" borderId="3" xfId="0" applyNumberFormat="1" applyFont="1" applyFill="1" applyBorder="1" applyAlignment="1">
      <alignment vertical="center"/>
    </xf>
    <xf numFmtId="9" fontId="6" fillId="4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9" fontId="0" fillId="3" borderId="1" xfId="0" applyNumberFormat="1" applyFill="1" applyBorder="1" applyAlignment="1">
      <alignment/>
    </xf>
    <xf numFmtId="9" fontId="0" fillId="4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 wrapText="1" shrinkToFit="1"/>
    </xf>
    <xf numFmtId="49" fontId="0" fillId="0" borderId="6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 shrinkToFi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174" fontId="9" fillId="3" borderId="1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 shrinkToFit="1"/>
    </xf>
    <xf numFmtId="174" fontId="0" fillId="7" borderId="1" xfId="0" applyNumberForma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Alignment="1">
      <alignment/>
    </xf>
    <xf numFmtId="4" fontId="0" fillId="0" borderId="1" xfId="0" applyNumberFormat="1" applyFill="1" applyBorder="1" applyAlignment="1">
      <alignment/>
    </xf>
    <xf numFmtId="0" fontId="0" fillId="0" borderId="8" xfId="0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9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9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4" fontId="0" fillId="0" borderId="1" xfId="0" applyNumberForma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17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>
      <alignment vertical="center" wrapText="1" shrinkToFit="1"/>
    </xf>
    <xf numFmtId="188" fontId="0" fillId="0" borderId="0" xfId="0" applyNumberFormat="1" applyAlignment="1">
      <alignment vertical="center"/>
    </xf>
    <xf numFmtId="4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>
      <alignment vertical="center" wrapText="1" shrinkToFit="1"/>
    </xf>
    <xf numFmtId="3" fontId="0" fillId="0" borderId="8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right" vertical="center" wrapText="1"/>
    </xf>
    <xf numFmtId="174" fontId="0" fillId="4" borderId="1" xfId="0" applyNumberFormat="1" applyFill="1" applyBorder="1" applyAlignment="1">
      <alignment horizontal="right" vertical="center" wrapText="1"/>
    </xf>
    <xf numFmtId="188" fontId="0" fillId="0" borderId="1" xfId="0" applyNumberFormat="1" applyBorder="1" applyAlignment="1">
      <alignment vertical="center"/>
    </xf>
    <xf numFmtId="174" fontId="0" fillId="0" borderId="0" xfId="0" applyNumberFormat="1" applyAlignment="1">
      <alignment/>
    </xf>
    <xf numFmtId="3" fontId="0" fillId="3" borderId="0" xfId="0" applyNumberFormat="1" applyFill="1" applyAlignment="1">
      <alignment vertical="center"/>
    </xf>
    <xf numFmtId="9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196" fontId="0" fillId="0" borderId="1" xfId="0" applyNumberFormat="1" applyBorder="1" applyAlignment="1">
      <alignment vertical="center"/>
    </xf>
    <xf numFmtId="9" fontId="0" fillId="0" borderId="1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 quotePrefix="1">
      <alignment horizontal="right" vertical="center" wrapText="1"/>
    </xf>
    <xf numFmtId="3" fontId="0" fillId="3" borderId="1" xfId="0" applyNumberFormat="1" applyFill="1" applyBorder="1" applyAlignment="1" quotePrefix="1">
      <alignment horizontal="right" vertical="center"/>
    </xf>
    <xf numFmtId="0" fontId="0" fillId="3" borderId="1" xfId="0" applyFill="1" applyBorder="1" applyAlignment="1" quotePrefix="1">
      <alignment horizontal="right" vertical="center"/>
    </xf>
    <xf numFmtId="0" fontId="0" fillId="0" borderId="1" xfId="0" applyBorder="1" applyAlignment="1" quotePrefix="1">
      <alignment horizontal="righ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right" vertical="center"/>
    </xf>
    <xf numFmtId="188" fontId="0" fillId="0" borderId="1" xfId="0" applyNumberFormat="1" applyFill="1" applyBorder="1" applyAlignment="1">
      <alignment vertical="center"/>
    </xf>
    <xf numFmtId="188" fontId="0" fillId="3" borderId="1" xfId="0" applyNumberFormat="1" applyFill="1" applyBorder="1" applyAlignment="1">
      <alignment vertical="center"/>
    </xf>
    <xf numFmtId="0" fontId="0" fillId="3" borderId="8" xfId="0" applyFill="1" applyBorder="1" applyAlignment="1" quotePrefix="1">
      <alignment horizontal="right" vertical="center" wrapText="1"/>
    </xf>
    <xf numFmtId="0" fontId="0" fillId="3" borderId="0" xfId="0" applyFill="1" applyBorder="1" applyAlignment="1">
      <alignment vertical="center" wrapText="1"/>
    </xf>
    <xf numFmtId="3" fontId="0" fillId="0" borderId="1" xfId="0" applyNumberFormat="1" applyBorder="1" applyAlignment="1" quotePrefix="1">
      <alignment horizontal="right" vertical="center" wrapText="1"/>
    </xf>
    <xf numFmtId="10" fontId="0" fillId="3" borderId="1" xfId="0" applyNumberFormat="1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1" xfId="0" applyNumberFormat="1" applyFill="1" applyBorder="1" applyAlignment="1">
      <alignment/>
    </xf>
    <xf numFmtId="188" fontId="0" fillId="0" borderId="1" xfId="0" applyNumberFormat="1" applyBorder="1" applyAlignment="1" quotePrefix="1">
      <alignment horizontal="right" vertical="center" wrapText="1"/>
    </xf>
    <xf numFmtId="188" fontId="0" fillId="3" borderId="1" xfId="0" applyNumberFormat="1" applyFill="1" applyBorder="1" applyAlignment="1" quotePrefix="1">
      <alignment horizontal="right" vertical="center" wrapText="1"/>
    </xf>
    <xf numFmtId="188" fontId="0" fillId="3" borderId="0" xfId="0" applyNumberFormat="1" applyFill="1" applyBorder="1" applyAlignment="1">
      <alignment vertical="center"/>
    </xf>
    <xf numFmtId="188" fontId="0" fillId="3" borderId="1" xfId="0" applyNumberFormat="1" applyFill="1" applyBorder="1" applyAlignment="1" quotePrefix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196" fontId="0" fillId="3" borderId="8" xfId="0" applyNumberFormat="1" applyFill="1" applyBorder="1" applyAlignment="1">
      <alignment horizontal="left" vertical="center"/>
    </xf>
    <xf numFmtId="196" fontId="0" fillId="3" borderId="8" xfId="0" applyNumberFormat="1" applyFill="1" applyBorder="1" applyAlignment="1">
      <alignment horizontal="right" vertical="center"/>
    </xf>
    <xf numFmtId="9" fontId="0" fillId="3" borderId="8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 quotePrefix="1">
      <alignment horizontal="right" vertical="center"/>
    </xf>
    <xf numFmtId="188" fontId="0" fillId="0" borderId="8" xfId="0" applyNumberFormat="1" applyFill="1" applyBorder="1" applyAlignment="1">
      <alignment horizontal="right" vertical="center"/>
    </xf>
    <xf numFmtId="188" fontId="0" fillId="0" borderId="1" xfId="0" applyNumberFormat="1" applyFill="1" applyBorder="1" applyAlignment="1" quotePrefix="1">
      <alignment horizontal="right" vertical="center" wrapText="1"/>
    </xf>
    <xf numFmtId="0" fontId="0" fillId="0" borderId="1" xfId="0" applyFill="1" applyBorder="1" applyAlignment="1" quotePrefix="1">
      <alignment horizontal="right" vertical="center" wrapText="1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188" fontId="3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/>
    </xf>
    <xf numFmtId="0" fontId="0" fillId="0" borderId="1" xfId="0" applyBorder="1" applyAlignment="1">
      <alignment horizontal="center"/>
    </xf>
    <xf numFmtId="3" fontId="0" fillId="0" borderId="6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" xfId="0" applyNumberFormat="1" applyFill="1" applyBorder="1" applyAlignment="1" quotePrefix="1">
      <alignment horizontal="right" vertical="center"/>
    </xf>
    <xf numFmtId="0" fontId="0" fillId="0" borderId="1" xfId="0" applyFill="1" applyBorder="1" applyAlignment="1">
      <alignment horizontal="left" indent="1"/>
    </xf>
    <xf numFmtId="190" fontId="0" fillId="0" borderId="1" xfId="0" applyNumberFormat="1" applyFill="1" applyBorder="1" applyAlignment="1">
      <alignment horizontal="center" vertical="center" wrapText="1"/>
    </xf>
    <xf numFmtId="190" fontId="0" fillId="2" borderId="1" xfId="0" applyNumberFormat="1" applyFill="1" applyBorder="1" applyAlignment="1">
      <alignment/>
    </xf>
    <xf numFmtId="190" fontId="0" fillId="0" borderId="1" xfId="0" applyNumberFormat="1" applyFill="1" applyBorder="1" applyAlignment="1">
      <alignment/>
    </xf>
    <xf numFmtId="190" fontId="0" fillId="0" borderId="0" xfId="0" applyNumberFormat="1" applyAlignment="1">
      <alignment/>
    </xf>
    <xf numFmtId="9" fontId="6" fillId="5" borderId="5" xfId="0" applyNumberFormat="1" applyFont="1" applyFill="1" applyBorder="1" applyAlignment="1">
      <alignment vertical="center"/>
    </xf>
    <xf numFmtId="19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0" fillId="0" borderId="4" xfId="0" applyNumberFormat="1" applyBorder="1" applyAlignment="1" quotePrefix="1">
      <alignment horizontal="right" vertical="center" wrapText="1"/>
    </xf>
    <xf numFmtId="3" fontId="0" fillId="0" borderId="4" xfId="0" applyNumberFormat="1" applyFill="1" applyBorder="1" applyAlignment="1" quotePrefix="1">
      <alignment horizontal="right" vertical="center" wrapText="1"/>
    </xf>
    <xf numFmtId="3" fontId="0" fillId="3" borderId="4" xfId="0" applyNumberFormat="1" applyFill="1" applyBorder="1" applyAlignment="1" quotePrefix="1">
      <alignment horizontal="right" vertical="center" wrapText="1"/>
    </xf>
    <xf numFmtId="3" fontId="0" fillId="3" borderId="10" xfId="0" applyNumberFormat="1" applyFill="1" applyBorder="1" applyAlignment="1" quotePrefix="1">
      <alignment horizontal="right" vertical="center" wrapText="1"/>
    </xf>
    <xf numFmtId="0" fontId="0" fillId="0" borderId="4" xfId="0" applyBorder="1" applyAlignment="1" quotePrefix="1">
      <alignment horizontal="right" vertical="center" wrapText="1"/>
    </xf>
    <xf numFmtId="3" fontId="0" fillId="3" borderId="4" xfId="0" applyNumberFormat="1" applyFill="1" applyBorder="1" applyAlignment="1" quotePrefix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3" borderId="8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 shrinkToFi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Border="1" applyAlignment="1">
      <alignment vertical="center" wrapText="1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9" fontId="0" fillId="0" borderId="8" xfId="0" applyNumberFormat="1" applyFill="1" applyBorder="1" applyAlignment="1">
      <alignment horizontal="right" vertical="center"/>
    </xf>
    <xf numFmtId="9" fontId="0" fillId="0" borderId="7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8" fontId="3" fillId="0" borderId="8" xfId="0" applyNumberFormat="1" applyFont="1" applyBorder="1" applyAlignment="1">
      <alignment horizontal="center" vertical="center" wrapText="1"/>
    </xf>
    <xf numFmtId="188" fontId="3" fillId="0" borderId="9" xfId="0" applyNumberFormat="1" applyFont="1" applyBorder="1" applyAlignment="1">
      <alignment horizontal="center" vertical="center" wrapText="1"/>
    </xf>
    <xf numFmtId="188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0" fontId="0" fillId="0" borderId="7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174" fontId="0" fillId="2" borderId="8" xfId="0" applyNumberFormat="1" applyFill="1" applyBorder="1" applyAlignment="1">
      <alignment horizontal="right" vertical="center" wrapText="1"/>
    </xf>
    <xf numFmtId="174" fontId="0" fillId="2" borderId="7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1" xfId="0" applyNumberForma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 shrinkToFit="1"/>
    </xf>
    <xf numFmtId="49" fontId="0" fillId="8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vertical="center" wrapText="1" shrinkToFit="1"/>
    </xf>
    <xf numFmtId="49" fontId="0" fillId="0" borderId="9" xfId="0" applyNumberFormat="1" applyFill="1" applyBorder="1" applyAlignment="1">
      <alignment horizontal="left" vertical="center" wrapText="1" shrinkToFit="1"/>
    </xf>
    <xf numFmtId="49" fontId="0" fillId="0" borderId="7" xfId="0" applyNumberForma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 shrinkToFit="1"/>
    </xf>
    <xf numFmtId="49" fontId="7" fillId="4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0" xfId="0" applyNumberFormat="1" applyFill="1" applyBorder="1" applyAlignment="1">
      <alignment horizontal="left" vertical="center" wrapText="1" shrinkToFit="1"/>
    </xf>
    <xf numFmtId="49" fontId="0" fillId="0" borderId="13" xfId="0" applyNumberFormat="1" applyFill="1" applyBorder="1" applyAlignment="1">
      <alignment horizontal="left" vertical="center" wrapText="1" shrinkToFit="1"/>
    </xf>
    <xf numFmtId="49" fontId="0" fillId="0" borderId="2" xfId="0" applyNumberFormat="1" applyFill="1" applyBorder="1" applyAlignment="1">
      <alignment horizontal="left" vertical="center" wrapText="1" shrinkToFit="1"/>
    </xf>
    <xf numFmtId="49" fontId="0" fillId="0" borderId="14" xfId="0" applyNumberFormat="1" applyFill="1" applyBorder="1" applyAlignment="1">
      <alignment horizontal="left" vertical="center" wrapText="1" shrinkToFit="1"/>
    </xf>
    <xf numFmtId="49" fontId="0" fillId="0" borderId="12" xfId="0" applyNumberFormat="1" applyFill="1" applyBorder="1" applyAlignment="1">
      <alignment horizontal="left" vertical="center" wrapText="1" shrinkToFit="1"/>
    </xf>
    <xf numFmtId="49" fontId="0" fillId="0" borderId="15" xfId="0" applyNumberFormat="1" applyFill="1" applyBorder="1" applyAlignment="1">
      <alignment horizontal="left" vertical="center" wrapText="1" shrinkToFi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9" fontId="0" fillId="0" borderId="1" xfId="21" applyBorder="1" applyAlignment="1">
      <alignment horizontal="center" vertical="center" wrapText="1"/>
    </xf>
    <xf numFmtId="9" fontId="8" fillId="3" borderId="1" xfId="21" applyFont="1" applyFill="1" applyBorder="1" applyAlignment="1">
      <alignment horizontal="center" vertical="center" wrapText="1"/>
    </xf>
    <xf numFmtId="9" fontId="0" fillId="3" borderId="1" xfId="21" applyFill="1" applyBorder="1" applyAlignment="1">
      <alignment horizontal="center" vertical="center" wrapText="1"/>
    </xf>
    <xf numFmtId="9" fontId="0" fillId="4" borderId="1" xfId="21" applyFill="1" applyBorder="1" applyAlignment="1">
      <alignment horizontal="center" vertical="center" wrapText="1"/>
    </xf>
    <xf numFmtId="9" fontId="0" fillId="0" borderId="1" xfId="21" applyFill="1" applyBorder="1" applyAlignment="1">
      <alignment horizontal="center" vertical="center" wrapText="1"/>
    </xf>
    <xf numFmtId="9" fontId="0" fillId="3" borderId="1" xfId="21" applyFill="1" applyBorder="1" applyAlignment="1">
      <alignment horizontal="left" vertical="center" wrapText="1"/>
    </xf>
    <xf numFmtId="9" fontId="0" fillId="0" borderId="1" xfId="21" applyFill="1" applyBorder="1" applyAlignment="1">
      <alignment horizontal="left" vertical="center" wrapText="1"/>
    </xf>
    <xf numFmtId="9" fontId="9" fillId="3" borderId="1" xfId="2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right" vertical="center" wrapText="1"/>
    </xf>
    <xf numFmtId="174" fontId="0" fillId="0" borderId="1" xfId="0" applyNumberForma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horizontal="right" vertical="center" wrapText="1"/>
    </xf>
    <xf numFmtId="174" fontId="0" fillId="0" borderId="1" xfId="0" applyNumberFormat="1" applyFont="1" applyFill="1" applyBorder="1" applyAlignment="1">
      <alignment vertical="center"/>
    </xf>
    <xf numFmtId="196" fontId="0" fillId="0" borderId="1" xfId="0" applyNumberFormat="1" applyFill="1" applyBorder="1" applyAlignment="1">
      <alignment horizontal="right" vertical="center" wrapText="1"/>
    </xf>
    <xf numFmtId="174" fontId="0" fillId="0" borderId="8" xfId="0" applyNumberFormat="1" applyFill="1" applyBorder="1" applyAlignment="1">
      <alignment horizontal="right" vertical="center" wrapText="1"/>
    </xf>
    <xf numFmtId="174" fontId="0" fillId="0" borderId="8" xfId="0" applyNumberForma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 vertical="center" wrapText="1" shrinkToFit="1"/>
    </xf>
    <xf numFmtId="174" fontId="0" fillId="0" borderId="1" xfId="0" applyNumberFormat="1" applyFill="1" applyBorder="1" applyAlignment="1">
      <alignment horizontal="right"/>
    </xf>
    <xf numFmtId="174" fontId="0" fillId="0" borderId="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174" fontId="0" fillId="0" borderId="8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174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4" fontId="0" fillId="0" borderId="8" xfId="0" applyNumberFormat="1" applyFill="1" applyBorder="1" applyAlignment="1">
      <alignment horizontal="right" vertical="center"/>
    </xf>
    <xf numFmtId="174" fontId="0" fillId="0" borderId="7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vertical="center"/>
    </xf>
    <xf numFmtId="174" fontId="0" fillId="0" borderId="9" xfId="0" applyNumberFormat="1" applyFill="1" applyBorder="1" applyAlignment="1">
      <alignment vertical="center"/>
    </xf>
    <xf numFmtId="0" fontId="3" fillId="6" borderId="1" xfId="0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196" fontId="0" fillId="3" borderId="8" xfId="0" applyNumberFormat="1" applyFont="1" applyFill="1" applyBorder="1" applyAlignment="1">
      <alignment horizontal="center" vertical="center"/>
    </xf>
    <xf numFmtId="9" fontId="0" fillId="3" borderId="1" xfId="0" applyNumberFormat="1" applyFont="1" applyFill="1" applyBorder="1" applyAlignment="1">
      <alignment vertical="center"/>
    </xf>
    <xf numFmtId="196" fontId="0" fillId="3" borderId="7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 quotePrefix="1">
      <alignment horizontal="right" vertical="center" wrapText="1"/>
    </xf>
    <xf numFmtId="188" fontId="0" fillId="0" borderId="8" xfId="0" applyNumberFormat="1" applyFill="1" applyBorder="1" applyAlignment="1" quotePrefix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 quotePrefix="1">
      <alignment horizontal="right" vertical="center" wrapText="1"/>
    </xf>
    <xf numFmtId="188" fontId="0" fillId="0" borderId="7" xfId="0" applyNumberFormat="1" applyFill="1" applyBorder="1" applyAlignment="1" quotePrefix="1">
      <alignment horizontal="right" vertical="center" wrapText="1"/>
    </xf>
    <xf numFmtId="3" fontId="0" fillId="0" borderId="12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 quotePrefix="1">
      <alignment horizontal="right" vertical="center" wrapText="1"/>
    </xf>
    <xf numFmtId="196" fontId="0" fillId="0" borderId="1" xfId="0" applyNumberFormat="1" applyFill="1" applyBorder="1" applyAlignment="1">
      <alignment vertical="center"/>
    </xf>
    <xf numFmtId="196" fontId="0" fillId="0" borderId="8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196" fontId="0" fillId="0" borderId="9" xfId="0" applyNumberForma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 quotePrefix="1">
      <alignment horizontal="right" vertical="center" wrapText="1"/>
    </xf>
    <xf numFmtId="188" fontId="0" fillId="0" borderId="9" xfId="0" applyNumberFormat="1" applyFill="1" applyBorder="1" applyAlignment="1" quotePrefix="1">
      <alignment horizontal="right" vertical="center" wrapText="1"/>
    </xf>
    <xf numFmtId="3" fontId="0" fillId="0" borderId="2" xfId="0" applyNumberFormat="1" applyFill="1" applyBorder="1" applyAlignment="1">
      <alignment horizontal="right" vertical="center"/>
    </xf>
    <xf numFmtId="196" fontId="0" fillId="0" borderId="7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188" fontId="0" fillId="0" borderId="1" xfId="0" applyNumberFormat="1" applyFill="1" applyBorder="1" applyAlignment="1">
      <alignment horizontal="right" vertical="center"/>
    </xf>
    <xf numFmtId="188" fontId="0" fillId="0" borderId="8" xfId="0" applyNumberFormat="1" applyFill="1" applyBorder="1" applyAlignment="1">
      <alignment horizontal="right" vertical="center"/>
    </xf>
    <xf numFmtId="188" fontId="0" fillId="0" borderId="7" xfId="0" applyNumberFormat="1" applyFill="1" applyBorder="1" applyAlignment="1">
      <alignment horizontal="right" vertical="center"/>
    </xf>
    <xf numFmtId="0" fontId="0" fillId="0" borderId="4" xfId="0" applyFill="1" applyBorder="1" applyAlignment="1" quotePrefix="1">
      <alignment horizontal="righ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 quotePrefix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196" fontId="0" fillId="0" borderId="8" xfId="0" applyNumberFormat="1" applyFill="1" applyBorder="1" applyAlignment="1">
      <alignment horizontal="right" vertical="center"/>
    </xf>
    <xf numFmtId="196" fontId="0" fillId="0" borderId="7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quotePrefix="1">
      <alignment horizontal="right" vertical="center" wrapText="1"/>
    </xf>
    <xf numFmtId="9" fontId="0" fillId="0" borderId="1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 wrapText="1"/>
    </xf>
    <xf numFmtId="196" fontId="3" fillId="6" borderId="1" xfId="0" applyNumberFormat="1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196" fontId="3" fillId="6" borderId="1" xfId="0" applyNumberFormat="1" applyFont="1" applyFill="1" applyBorder="1" applyAlignment="1">
      <alignment horizontal="center" vertical="center" wrapText="1"/>
    </xf>
    <xf numFmtId="188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8" xfId="0" applyNumberForma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7" xfId="0" applyNumberForma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99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workbookViewId="0" topLeftCell="A1">
      <selection activeCell="A1" sqref="A1"/>
    </sheetView>
  </sheetViews>
  <sheetFormatPr defaultColWidth="9.140625" defaultRowHeight="12.75"/>
  <cols>
    <col min="1" max="1" width="54.140625" style="0" customWidth="1"/>
    <col min="2" max="3" width="14.28125" style="0" customWidth="1"/>
    <col min="4" max="4" width="37.140625" style="289" customWidth="1"/>
    <col min="5" max="6" width="14.28125" style="0" customWidth="1"/>
    <col min="7" max="7" width="56.7109375" style="0" customWidth="1"/>
    <col min="8" max="8" width="13.28125" style="26" customWidth="1"/>
    <col min="9" max="9" width="26.8515625" style="0" customWidth="1"/>
    <col min="10" max="25" width="13.421875" style="0" customWidth="1"/>
    <col min="26" max="26" width="11.57421875" style="0" customWidth="1"/>
  </cols>
  <sheetData>
    <row r="1" ht="12.75">
      <c r="A1" s="331" t="s">
        <v>620</v>
      </c>
    </row>
    <row r="2" ht="12.75">
      <c r="A2" s="142" t="s">
        <v>490</v>
      </c>
    </row>
    <row r="3" ht="12.75">
      <c r="A3" s="142" t="s">
        <v>491</v>
      </c>
    </row>
    <row r="4" ht="12.75">
      <c r="A4" s="332" t="s">
        <v>623</v>
      </c>
    </row>
    <row r="6" spans="1:6" ht="12.75">
      <c r="A6" s="3"/>
      <c r="B6" s="3"/>
      <c r="C6" s="3"/>
      <c r="D6" s="287"/>
      <c r="E6" s="3"/>
      <c r="F6" s="3"/>
    </row>
    <row r="7" spans="1:26" ht="12.75">
      <c r="A7" s="278" t="s">
        <v>1295</v>
      </c>
      <c r="B7" s="284"/>
      <c r="C7" s="284"/>
      <c r="D7" s="288"/>
      <c r="E7" s="279"/>
      <c r="F7" s="279"/>
      <c r="G7" s="280"/>
      <c r="H7" s="281"/>
      <c r="I7" s="279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79"/>
      <c r="W7" s="279"/>
      <c r="X7" s="279"/>
      <c r="Y7" s="279"/>
      <c r="Z7" s="283"/>
    </row>
    <row r="8" spans="1:21" ht="51">
      <c r="A8" s="349" t="s">
        <v>1076</v>
      </c>
      <c r="B8" s="349" t="s">
        <v>1093</v>
      </c>
      <c r="C8" s="350"/>
      <c r="D8" s="351" t="s">
        <v>1113</v>
      </c>
      <c r="E8" s="351" t="s">
        <v>1114</v>
      </c>
      <c r="F8" s="351" t="s">
        <v>1115</v>
      </c>
      <c r="G8" s="349" t="s">
        <v>1077</v>
      </c>
      <c r="H8" s="352" t="s">
        <v>1116</v>
      </c>
      <c r="I8" s="12" t="s">
        <v>487</v>
      </c>
      <c r="J8" s="143" t="s">
        <v>1080</v>
      </c>
      <c r="K8" s="143" t="s">
        <v>92</v>
      </c>
      <c r="L8" s="143" t="s">
        <v>103</v>
      </c>
      <c r="M8" s="143" t="s">
        <v>114</v>
      </c>
      <c r="N8" s="143" t="s">
        <v>128</v>
      </c>
      <c r="O8" s="143" t="s">
        <v>488</v>
      </c>
      <c r="P8" s="143" t="s">
        <v>133</v>
      </c>
      <c r="Q8" s="143" t="s">
        <v>138</v>
      </c>
      <c r="R8" s="143" t="s">
        <v>148</v>
      </c>
      <c r="S8" s="143" t="s">
        <v>1082</v>
      </c>
      <c r="T8" s="143" t="s">
        <v>1083</v>
      </c>
      <c r="U8" s="143" t="s">
        <v>489</v>
      </c>
    </row>
    <row r="9" spans="1:21" ht="12.75">
      <c r="A9" s="349"/>
      <c r="B9" s="349"/>
      <c r="C9" s="350"/>
      <c r="D9" s="351"/>
      <c r="E9" s="351"/>
      <c r="F9" s="351"/>
      <c r="G9" s="349"/>
      <c r="H9" s="353"/>
      <c r="I9" t="s">
        <v>1117</v>
      </c>
      <c r="J9">
        <v>469</v>
      </c>
      <c r="K9" s="204">
        <v>784</v>
      </c>
      <c r="L9">
        <v>36</v>
      </c>
      <c r="M9">
        <v>267</v>
      </c>
      <c r="N9">
        <v>1045</v>
      </c>
      <c r="O9">
        <v>119</v>
      </c>
      <c r="P9">
        <v>202</v>
      </c>
      <c r="Q9">
        <v>178</v>
      </c>
      <c r="R9">
        <v>194</v>
      </c>
      <c r="S9">
        <v>68</v>
      </c>
      <c r="T9">
        <v>95</v>
      </c>
      <c r="U9">
        <v>84</v>
      </c>
    </row>
    <row r="10" spans="1:21" ht="12.75">
      <c r="A10" s="349"/>
      <c r="B10" s="349"/>
      <c r="C10" s="350"/>
      <c r="D10" s="351"/>
      <c r="E10" s="351"/>
      <c r="F10" s="351"/>
      <c r="G10" s="349"/>
      <c r="H10" s="353"/>
      <c r="I10" t="s">
        <v>1092</v>
      </c>
      <c r="J10" s="27">
        <v>1470469</v>
      </c>
      <c r="K10" s="206">
        <v>628962</v>
      </c>
      <c r="L10" s="27">
        <v>606794</v>
      </c>
      <c r="M10" s="27">
        <v>886271</v>
      </c>
      <c r="N10" s="27">
        <v>107811</v>
      </c>
      <c r="O10" s="27">
        <v>1030909</v>
      </c>
      <c r="P10" s="27">
        <v>504425</v>
      </c>
      <c r="Q10" s="27">
        <v>609136</v>
      </c>
      <c r="R10" s="27">
        <v>1772149</v>
      </c>
      <c r="S10" s="27">
        <v>1425067</v>
      </c>
      <c r="T10" s="206">
        <v>2289424</v>
      </c>
      <c r="U10" s="27">
        <v>1851478</v>
      </c>
    </row>
    <row r="11" spans="1:21" ht="12.75">
      <c r="A11" s="349"/>
      <c r="B11" s="349"/>
      <c r="C11" s="350"/>
      <c r="D11" s="351"/>
      <c r="E11" s="351"/>
      <c r="F11" s="351"/>
      <c r="G11" s="349"/>
      <c r="H11" s="353"/>
      <c r="I11" t="s">
        <v>1118</v>
      </c>
      <c r="J11" s="27">
        <v>689649961</v>
      </c>
      <c r="K11" s="206">
        <v>493106208</v>
      </c>
      <c r="L11" s="27">
        <v>21844584</v>
      </c>
      <c r="M11" s="27">
        <v>236634357</v>
      </c>
      <c r="N11" s="27">
        <v>112662495</v>
      </c>
      <c r="O11" s="27">
        <v>122678171</v>
      </c>
      <c r="P11" s="27">
        <v>101893850</v>
      </c>
      <c r="Q11" s="27">
        <v>108426208</v>
      </c>
      <c r="R11" s="27">
        <v>343796906</v>
      </c>
      <c r="S11" s="27">
        <v>96904556</v>
      </c>
      <c r="T11" s="27">
        <v>217495280</v>
      </c>
      <c r="U11" s="27">
        <v>155524152</v>
      </c>
    </row>
    <row r="12" spans="1:21" ht="12.75">
      <c r="A12" s="349"/>
      <c r="B12" s="349"/>
      <c r="C12" s="350"/>
      <c r="D12" s="351"/>
      <c r="E12" s="351"/>
      <c r="F12" s="351"/>
      <c r="G12" s="349"/>
      <c r="H12" s="353"/>
      <c r="I12" t="s">
        <v>1091</v>
      </c>
      <c r="J12" s="27">
        <v>1113898</v>
      </c>
      <c r="K12" s="206">
        <v>522566</v>
      </c>
      <c r="L12" s="27">
        <v>486899</v>
      </c>
      <c r="M12" s="27">
        <v>514451</v>
      </c>
      <c r="N12" s="27">
        <v>71707</v>
      </c>
      <c r="O12" s="27">
        <v>811109</v>
      </c>
      <c r="P12" s="27">
        <v>391082</v>
      </c>
      <c r="Q12" s="27">
        <v>483036</v>
      </c>
      <c r="R12" s="27">
        <v>1332909</v>
      </c>
      <c r="S12" s="27">
        <v>939608</v>
      </c>
      <c r="T12" s="206">
        <v>1311008</v>
      </c>
      <c r="U12" s="27">
        <v>1352659</v>
      </c>
    </row>
    <row r="13" spans="1:21" ht="12.75">
      <c r="A13" s="349"/>
      <c r="B13" s="349"/>
      <c r="C13" s="350"/>
      <c r="D13" s="351"/>
      <c r="E13" s="351"/>
      <c r="F13" s="351"/>
      <c r="G13" s="349"/>
      <c r="H13" s="353"/>
      <c r="I13" t="s">
        <v>1119</v>
      </c>
      <c r="J13" s="27">
        <v>522418162</v>
      </c>
      <c r="K13" s="206">
        <v>409691744</v>
      </c>
      <c r="L13" s="27">
        <v>17528364</v>
      </c>
      <c r="M13" s="27">
        <v>137358417</v>
      </c>
      <c r="N13" s="27">
        <v>74933815</v>
      </c>
      <c r="O13" s="27">
        <v>96521971</v>
      </c>
      <c r="P13" s="27">
        <v>78998564</v>
      </c>
      <c r="Q13" s="27">
        <v>85980408</v>
      </c>
      <c r="R13" s="27">
        <v>258584346</v>
      </c>
      <c r="S13" s="27">
        <v>63893344</v>
      </c>
      <c r="T13" s="27">
        <v>124545760</v>
      </c>
      <c r="U13" s="27">
        <v>113623356</v>
      </c>
    </row>
    <row r="14" spans="1:21" ht="12.75">
      <c r="A14" s="349"/>
      <c r="B14" s="349"/>
      <c r="C14" s="350"/>
      <c r="D14" s="351"/>
      <c r="E14" s="351"/>
      <c r="F14" s="351"/>
      <c r="G14" s="349"/>
      <c r="H14" s="353"/>
      <c r="I14" t="s">
        <v>1121</v>
      </c>
      <c r="J14" s="27">
        <v>1413.1576431886401</v>
      </c>
      <c r="K14" s="206">
        <v>334.404618749184</v>
      </c>
      <c r="L14" s="27">
        <v>10.326049307426358</v>
      </c>
      <c r="M14" s="27">
        <v>9626.652381945893</v>
      </c>
      <c r="N14" s="27">
        <v>6391.528571428572</v>
      </c>
      <c r="O14" s="27">
        <v>327.8</v>
      </c>
      <c r="P14" s="27">
        <v>327.9208480565371</v>
      </c>
      <c r="Q14" s="27">
        <v>5906</v>
      </c>
      <c r="R14" s="205">
        <v>259.685340479193</v>
      </c>
      <c r="S14" s="27">
        <v>322.14030761912227</v>
      </c>
      <c r="T14" s="27">
        <v>338.51791963997516</v>
      </c>
      <c r="U14" s="27">
        <v>621.1399824820074</v>
      </c>
    </row>
    <row r="15" spans="1:26" ht="38.25" customHeight="1">
      <c r="A15" s="349"/>
      <c r="B15" s="349"/>
      <c r="C15" s="350"/>
      <c r="D15" s="351"/>
      <c r="E15" s="351"/>
      <c r="F15" s="351"/>
      <c r="G15" s="349"/>
      <c r="H15" s="354"/>
      <c r="I15" s="235" t="s">
        <v>1120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6" t="s">
        <v>1084</v>
      </c>
      <c r="W15" s="236" t="s">
        <v>1085</v>
      </c>
      <c r="X15" s="237" t="s">
        <v>1086</v>
      </c>
      <c r="Y15" s="236" t="s">
        <v>1087</v>
      </c>
      <c r="Z15" s="235" t="s">
        <v>1141</v>
      </c>
    </row>
    <row r="16" spans="1:26" ht="12.75" customHeight="1">
      <c r="A16" s="340" t="s">
        <v>1088</v>
      </c>
      <c r="B16" s="365" t="s">
        <v>1095</v>
      </c>
      <c r="C16" s="368">
        <v>118</v>
      </c>
      <c r="D16" s="340" t="s">
        <v>1136</v>
      </c>
      <c r="E16" s="362">
        <v>570990</v>
      </c>
      <c r="F16" s="362">
        <v>367719</v>
      </c>
      <c r="G16" s="45" t="s">
        <v>1234</v>
      </c>
      <c r="H16" s="225">
        <v>0.5158531572268592</v>
      </c>
      <c r="I16" s="224">
        <v>34756545.32090579</v>
      </c>
      <c r="J16" s="228">
        <v>71.21943079624184</v>
      </c>
      <c r="K16" s="228">
        <v>23.570478526760375</v>
      </c>
      <c r="L16" s="228">
        <v>16.429601073633265</v>
      </c>
      <c r="M16" s="228">
        <v>1413.9501298271243</v>
      </c>
      <c r="N16" s="228">
        <v>1971.7959598065124</v>
      </c>
      <c r="O16" s="228">
        <v>92.8706016997345</v>
      </c>
      <c r="P16" s="228">
        <v>111.8555812460408</v>
      </c>
      <c r="Q16" s="228">
        <v>1893.1968612724113</v>
      </c>
      <c r="R16" s="228">
        <v>26.253189449994416</v>
      </c>
      <c r="S16" s="228">
        <v>115.54136011370359</v>
      </c>
      <c r="T16" s="228">
        <v>54.096408050351904</v>
      </c>
      <c r="U16" s="228">
        <v>138.81239456468805</v>
      </c>
      <c r="V16" s="233">
        <v>1971.7959598065124</v>
      </c>
      <c r="W16" s="233">
        <v>16.429601073633265</v>
      </c>
      <c r="X16" s="234">
        <v>102.36309147288765</v>
      </c>
      <c r="Y16" s="233">
        <v>494.13266636893303</v>
      </c>
      <c r="Z16" s="212">
        <v>102.36309147288765</v>
      </c>
    </row>
    <row r="17" spans="1:26" ht="12.75">
      <c r="A17" s="361"/>
      <c r="B17" s="366"/>
      <c r="C17" s="369"/>
      <c r="D17" s="361"/>
      <c r="E17" s="363"/>
      <c r="F17" s="363"/>
      <c r="G17" s="45" t="s">
        <v>1235</v>
      </c>
      <c r="H17" s="225">
        <v>0.19320030026272988</v>
      </c>
      <c r="I17" s="224">
        <v>13017221.854747904</v>
      </c>
      <c r="J17" s="228">
        <v>26.673512067550465</v>
      </c>
      <c r="K17" s="228">
        <v>8.827751589593694</v>
      </c>
      <c r="L17" s="228">
        <v>6.153308972047023</v>
      </c>
      <c r="M17" s="228">
        <v>529.5607593208751</v>
      </c>
      <c r="N17" s="228">
        <v>738.4883976273173</v>
      </c>
      <c r="O17" s="228">
        <v>34.782433494108446</v>
      </c>
      <c r="P17" s="228">
        <v>41.89279755303212</v>
      </c>
      <c r="Q17" s="228">
        <v>709.0510098272656</v>
      </c>
      <c r="R17" s="228">
        <v>9.832495960401113</v>
      </c>
      <c r="S17" s="228">
        <v>43.273216716816194</v>
      </c>
      <c r="T17" s="228">
        <v>20.26049881064674</v>
      </c>
      <c r="U17" s="228">
        <v>51.98881878373796</v>
      </c>
      <c r="V17" s="233">
        <v>738.4883976273173</v>
      </c>
      <c r="W17" s="233">
        <v>6.153308972047023</v>
      </c>
      <c r="X17" s="234">
        <v>38.33761552357028</v>
      </c>
      <c r="Y17" s="233">
        <v>185.06541672694928</v>
      </c>
      <c r="Z17" s="212">
        <v>38.33761552357028</v>
      </c>
    </row>
    <row r="18" spans="1:26" ht="12.75">
      <c r="A18" s="361"/>
      <c r="B18" s="366"/>
      <c r="C18" s="369"/>
      <c r="D18" s="361"/>
      <c r="E18" s="363"/>
      <c r="F18" s="363"/>
      <c r="G18" s="45" t="s">
        <v>1352</v>
      </c>
      <c r="H18" s="225">
        <v>0.008190202141159229</v>
      </c>
      <c r="I18" s="224">
        <v>551829.7754284999</v>
      </c>
      <c r="J18" s="228">
        <v>1.1307511186618562</v>
      </c>
      <c r="K18" s="228">
        <v>0.3742285590260006</v>
      </c>
      <c r="L18" s="228">
        <v>0.26085282605430726</v>
      </c>
      <c r="M18" s="228">
        <v>22.449290497818268</v>
      </c>
      <c r="N18" s="228">
        <v>31.306210431575032</v>
      </c>
      <c r="O18" s="228">
        <v>1.4745068247346325</v>
      </c>
      <c r="P18" s="228">
        <v>1.7759314025464945</v>
      </c>
      <c r="Q18" s="228">
        <v>30.05829230586687</v>
      </c>
      <c r="R18" s="228">
        <v>0.4168219684871352</v>
      </c>
      <c r="S18" s="228">
        <v>1.8344505248022407</v>
      </c>
      <c r="T18" s="228">
        <v>0.8588888346149418</v>
      </c>
      <c r="U18" s="228">
        <v>2.203924809329348</v>
      </c>
      <c r="V18" s="233">
        <v>31.306210431575032</v>
      </c>
      <c r="W18" s="233">
        <v>0.26085282605430726</v>
      </c>
      <c r="X18" s="234">
        <v>1.6252191136405636</v>
      </c>
      <c r="Y18" s="233">
        <v>7.8453458419597615</v>
      </c>
      <c r="Z18" s="212">
        <v>1.6252191136405636</v>
      </c>
    </row>
    <row r="19" spans="1:26" ht="12.75">
      <c r="A19" s="361"/>
      <c r="B19" s="366"/>
      <c r="C19" s="369"/>
      <c r="D19" s="341"/>
      <c r="E19" s="364"/>
      <c r="F19" s="364"/>
      <c r="G19" s="45" t="s">
        <v>1356</v>
      </c>
      <c r="H19" s="225">
        <v>0.2827563403692517</v>
      </c>
      <c r="I19" s="224">
        <v>19051223.048917804</v>
      </c>
      <c r="J19" s="228">
        <v>39.03774811301669</v>
      </c>
      <c r="K19" s="228">
        <v>12.919766324213514</v>
      </c>
      <c r="L19" s="228">
        <v>9.005612950555742</v>
      </c>
      <c r="M19" s="228">
        <v>775.03327947787</v>
      </c>
      <c r="N19" s="228">
        <v>1080.8072059634103</v>
      </c>
      <c r="O19" s="228">
        <v>50.90547784116586</v>
      </c>
      <c r="P19" s="228">
        <v>61.311779059436596</v>
      </c>
      <c r="Q19" s="228">
        <v>1037.7244155482092</v>
      </c>
      <c r="R19" s="228">
        <v>14.390249759848825</v>
      </c>
      <c r="S19" s="228">
        <v>63.33207752893367</v>
      </c>
      <c r="T19" s="228">
        <v>29.652047589799647</v>
      </c>
      <c r="U19" s="228">
        <v>76.0877085564538</v>
      </c>
      <c r="V19" s="233">
        <v>1080.8072059634103</v>
      </c>
      <c r="W19" s="233">
        <v>9.005612950555742</v>
      </c>
      <c r="X19" s="234">
        <v>56.108628450301225</v>
      </c>
      <c r="Y19" s="233">
        <v>270.85061405940945</v>
      </c>
      <c r="Z19" s="212">
        <v>56.108628450301225</v>
      </c>
    </row>
    <row r="20" spans="1:26" ht="25.5" customHeight="1">
      <c r="A20" s="361"/>
      <c r="B20" s="366"/>
      <c r="C20" s="369"/>
      <c r="D20" s="367" t="s">
        <v>1137</v>
      </c>
      <c r="E20" s="359">
        <v>58896</v>
      </c>
      <c r="F20" s="359">
        <v>40082</v>
      </c>
      <c r="G20" s="45" t="s">
        <v>1350</v>
      </c>
      <c r="H20" s="225">
        <v>0.0271239799511205</v>
      </c>
      <c r="I20" s="224">
        <v>188504.2829377408</v>
      </c>
      <c r="J20" s="228">
        <v>0.38626300771626143</v>
      </c>
      <c r="K20" s="228">
        <v>0.12783595470041928</v>
      </c>
      <c r="L20" s="228">
        <v>0.08910696217772608</v>
      </c>
      <c r="M20" s="228">
        <v>7.66864637644146</v>
      </c>
      <c r="N20" s="228">
        <v>10.694157893744725</v>
      </c>
      <c r="O20" s="228">
        <v>0.5036894782772025</v>
      </c>
      <c r="P20" s="228">
        <v>0.6066556943646096</v>
      </c>
      <c r="Q20" s="228">
        <v>10.267870799560722</v>
      </c>
      <c r="R20" s="228">
        <v>0.1423858040667572</v>
      </c>
      <c r="S20" s="228">
        <v>0.626645745047177</v>
      </c>
      <c r="T20" s="228">
        <v>0.2933952300174481</v>
      </c>
      <c r="U20" s="228">
        <v>0.7528576461984611</v>
      </c>
      <c r="V20" s="233">
        <v>10.694157893744725</v>
      </c>
      <c r="W20" s="233">
        <v>0.08910696217772608</v>
      </c>
      <c r="X20" s="234">
        <v>0.555172586320906</v>
      </c>
      <c r="Y20" s="233">
        <v>2.6799592160260812</v>
      </c>
      <c r="Z20" s="212">
        <v>0.555172586320906</v>
      </c>
    </row>
    <row r="21" spans="1:26" ht="12.75">
      <c r="A21" s="361"/>
      <c r="B21" s="366"/>
      <c r="C21" s="369"/>
      <c r="D21" s="367"/>
      <c r="E21" s="359"/>
      <c r="F21" s="359"/>
      <c r="G21" s="45" t="s">
        <v>1235</v>
      </c>
      <c r="H21" s="225">
        <v>0.35822045482788617</v>
      </c>
      <c r="I21" s="224">
        <v>2489534.725090096</v>
      </c>
      <c r="J21" s="228">
        <v>5.10129083403892</v>
      </c>
      <c r="K21" s="228">
        <v>1.688301418842831</v>
      </c>
      <c r="L21" s="228">
        <v>1.1768161080032675</v>
      </c>
      <c r="M21" s="228">
        <v>101.27813093187302</v>
      </c>
      <c r="N21" s="228">
        <v>141.2353980353171</v>
      </c>
      <c r="O21" s="228">
        <v>6.652116478689052</v>
      </c>
      <c r="P21" s="228">
        <v>8.011968713693143</v>
      </c>
      <c r="Q21" s="228">
        <v>135.60551786872514</v>
      </c>
      <c r="R21" s="228">
        <v>1.88045808858965</v>
      </c>
      <c r="S21" s="228">
        <v>8.275972929167649</v>
      </c>
      <c r="T21" s="228">
        <v>3.874806460209052</v>
      </c>
      <c r="U21" s="228">
        <v>9.942825828947848</v>
      </c>
      <c r="V21" s="233">
        <v>141.2353980353171</v>
      </c>
      <c r="W21" s="233">
        <v>1.1768161080032675</v>
      </c>
      <c r="X21" s="234">
        <v>7.332042596191098</v>
      </c>
      <c r="Y21" s="233">
        <v>35.39363364134139</v>
      </c>
      <c r="Z21" s="212">
        <v>7.332042596191098</v>
      </c>
    </row>
    <row r="22" spans="1:26" ht="12.75">
      <c r="A22" s="361"/>
      <c r="B22" s="366"/>
      <c r="C22" s="369"/>
      <c r="D22" s="367"/>
      <c r="E22" s="359"/>
      <c r="F22" s="359"/>
      <c r="G22" s="45" t="s">
        <v>1351</v>
      </c>
      <c r="H22" s="225">
        <v>0.09038565096723417</v>
      </c>
      <c r="I22" s="224">
        <v>628155.6893252144</v>
      </c>
      <c r="J22" s="228">
        <v>1.2871500959634732</v>
      </c>
      <c r="K22" s="228">
        <v>0.4259896963291307</v>
      </c>
      <c r="L22" s="228">
        <v>0.296932485448684</v>
      </c>
      <c r="M22" s="228">
        <v>25.554346966089287</v>
      </c>
      <c r="N22" s="228">
        <v>35.63630501550243</v>
      </c>
      <c r="O22" s="228">
        <v>1.6784521099585459</v>
      </c>
      <c r="P22" s="228">
        <v>2.0215679980201253</v>
      </c>
      <c r="Q22" s="228">
        <v>34.21578204740607</v>
      </c>
      <c r="R22" s="228">
        <v>0.4744743806867199</v>
      </c>
      <c r="S22" s="228">
        <v>2.0881811479733354</v>
      </c>
      <c r="T22" s="228">
        <v>0.9776853877490405</v>
      </c>
      <c r="U22" s="228">
        <v>2.5087589859576087</v>
      </c>
      <c r="V22" s="233">
        <v>35.63630501550243</v>
      </c>
      <c r="W22" s="233">
        <v>0.296932485448684</v>
      </c>
      <c r="X22" s="234">
        <v>1.8500100539893356</v>
      </c>
      <c r="Y22" s="233">
        <v>8.930468859757037</v>
      </c>
      <c r="Z22" s="212">
        <v>1.8500100539893356</v>
      </c>
    </row>
    <row r="23" spans="1:26" ht="12.75">
      <c r="A23" s="361"/>
      <c r="B23" s="366"/>
      <c r="C23" s="369"/>
      <c r="D23" s="367"/>
      <c r="E23" s="359"/>
      <c r="F23" s="359"/>
      <c r="G23" s="45" t="s">
        <v>1356</v>
      </c>
      <c r="H23" s="225">
        <v>0.5242699142537591</v>
      </c>
      <c r="I23" s="224">
        <v>3643533.302646949</v>
      </c>
      <c r="J23" s="228">
        <v>7.465942472297021</v>
      </c>
      <c r="K23" s="228">
        <v>2.470896421915678</v>
      </c>
      <c r="L23" s="228">
        <v>1.7223172817748509</v>
      </c>
      <c r="M23" s="228">
        <v>148.22458154977653</v>
      </c>
      <c r="N23" s="228">
        <v>206.70363464629006</v>
      </c>
      <c r="O23" s="228">
        <v>9.73563761891812</v>
      </c>
      <c r="P23" s="228">
        <v>11.725835568351014</v>
      </c>
      <c r="Q23" s="228">
        <v>198.4640806163108</v>
      </c>
      <c r="R23" s="228">
        <v>2.7521253674259403</v>
      </c>
      <c r="S23" s="228">
        <v>12.112216260866049</v>
      </c>
      <c r="T23" s="228">
        <v>5.670933703715378</v>
      </c>
      <c r="U23" s="228">
        <v>14.551721920198842</v>
      </c>
      <c r="V23" s="233">
        <v>206.70363464629006</v>
      </c>
      <c r="W23" s="233">
        <v>1.7223172817748509</v>
      </c>
      <c r="X23" s="234">
        <v>10.730736593634568</v>
      </c>
      <c r="Y23" s="233">
        <v>51.79999361898668</v>
      </c>
      <c r="Z23" s="212">
        <v>10.730736593634568</v>
      </c>
    </row>
    <row r="24" spans="1:26" ht="25.5" customHeight="1">
      <c r="A24" s="361"/>
      <c r="B24" s="366"/>
      <c r="C24" s="369"/>
      <c r="D24" s="367" t="s">
        <v>1138</v>
      </c>
      <c r="E24" s="359">
        <v>671239</v>
      </c>
      <c r="F24" s="359">
        <v>467161</v>
      </c>
      <c r="G24" s="45" t="s">
        <v>1237</v>
      </c>
      <c r="H24" s="225">
        <v>0.24928716572752505</v>
      </c>
      <c r="I24" s="224">
        <v>19745089.604621824</v>
      </c>
      <c r="J24" s="228">
        <v>40.459545955395036</v>
      </c>
      <c r="K24" s="228">
        <v>13.390318463405022</v>
      </c>
      <c r="L24" s="228">
        <v>9.333607306821524</v>
      </c>
      <c r="M24" s="228">
        <v>803.2608463278549</v>
      </c>
      <c r="N24" s="228">
        <v>1120.1713964647922</v>
      </c>
      <c r="O24" s="228">
        <v>52.75951148957897</v>
      </c>
      <c r="P24" s="228">
        <v>63.54482167569391</v>
      </c>
      <c r="Q24" s="228">
        <v>1075.519483305148</v>
      </c>
      <c r="R24" s="228">
        <v>14.914358527613953</v>
      </c>
      <c r="S24" s="228">
        <v>65.63870164370815</v>
      </c>
      <c r="T24" s="228">
        <v>30.73200786730397</v>
      </c>
      <c r="U24" s="228">
        <v>78.85890682188364</v>
      </c>
      <c r="V24" s="233">
        <v>1120.1713964647922</v>
      </c>
      <c r="W24" s="233">
        <v>9.333607306821524</v>
      </c>
      <c r="X24" s="234">
        <v>58.15216658263644</v>
      </c>
      <c r="Y24" s="233">
        <v>280.71529215409987</v>
      </c>
      <c r="Z24" s="212">
        <v>58.15216658263644</v>
      </c>
    </row>
    <row r="25" spans="1:26" ht="12.75">
      <c r="A25" s="361"/>
      <c r="B25" s="366"/>
      <c r="C25" s="369"/>
      <c r="D25" s="367"/>
      <c r="E25" s="359"/>
      <c r="F25" s="359"/>
      <c r="G25" s="45" t="s">
        <v>1238</v>
      </c>
      <c r="H25" s="225">
        <v>0.3863086986128557</v>
      </c>
      <c r="I25" s="224">
        <v>30598044.81668697</v>
      </c>
      <c r="J25" s="228">
        <v>62.69827208665606</v>
      </c>
      <c r="K25" s="228">
        <v>20.75035224743034</v>
      </c>
      <c r="L25" s="228">
        <v>14.46385609760072</v>
      </c>
      <c r="M25" s="228">
        <v>1244.7758844141417</v>
      </c>
      <c r="N25" s="228">
        <v>1735.8773891498379</v>
      </c>
      <c r="O25" s="228">
        <v>81.75895523344563</v>
      </c>
      <c r="P25" s="228">
        <v>98.47244760267593</v>
      </c>
      <c r="Q25" s="228">
        <v>1666.682401060759</v>
      </c>
      <c r="R25" s="228">
        <v>23.112086082063115</v>
      </c>
      <c r="S25" s="228">
        <v>101.71723576950531</v>
      </c>
      <c r="T25" s="228">
        <v>47.623959822923965</v>
      </c>
      <c r="U25" s="228">
        <v>122.20397138973388</v>
      </c>
      <c r="V25" s="233">
        <v>1735.8773891498379</v>
      </c>
      <c r="W25" s="233">
        <v>14.46385609760072</v>
      </c>
      <c r="X25" s="234">
        <v>90.11570141806078</v>
      </c>
      <c r="Y25" s="233">
        <v>435.0114009130644</v>
      </c>
      <c r="Z25" s="212">
        <v>90.11570141806078</v>
      </c>
    </row>
    <row r="26" spans="1:26" ht="12.75">
      <c r="A26" s="361"/>
      <c r="B26" s="366"/>
      <c r="C26" s="369"/>
      <c r="D26" s="367"/>
      <c r="E26" s="359"/>
      <c r="F26" s="359"/>
      <c r="G26" s="45" t="s">
        <v>1239</v>
      </c>
      <c r="H26" s="225">
        <v>0.36440413565961927</v>
      </c>
      <c r="I26" s="224">
        <v>28863067.578691207</v>
      </c>
      <c r="J26" s="228">
        <v>59.1431405224102</v>
      </c>
      <c r="K26" s="228">
        <v>19.57376109445405</v>
      </c>
      <c r="L26" s="228">
        <v>13.643723267110259</v>
      </c>
      <c r="M26" s="228">
        <v>1174.1943214808532</v>
      </c>
      <c r="N26" s="228">
        <v>1637.4492779365355</v>
      </c>
      <c r="O26" s="228">
        <v>77.12304051464037</v>
      </c>
      <c r="P26" s="228">
        <v>92.8888406701441</v>
      </c>
      <c r="Q26" s="228">
        <v>1572.177799667681</v>
      </c>
      <c r="R26" s="228">
        <v>21.801579364551877</v>
      </c>
      <c r="S26" s="228">
        <v>95.94964212653841</v>
      </c>
      <c r="T26" s="228">
        <v>44.923575312377174</v>
      </c>
      <c r="U26" s="228">
        <v>115.27473424323993</v>
      </c>
      <c r="V26" s="233">
        <v>1637.4492779365355</v>
      </c>
      <c r="W26" s="233">
        <v>13.643723267110259</v>
      </c>
      <c r="X26" s="234">
        <v>85.00594059239224</v>
      </c>
      <c r="Y26" s="233">
        <v>410.3452863500447</v>
      </c>
      <c r="Z26" s="212">
        <v>85.00594059239224</v>
      </c>
    </row>
    <row r="27" spans="1:26" ht="25.5" customHeight="1">
      <c r="A27" s="361"/>
      <c r="B27" s="366"/>
      <c r="C27" s="369"/>
      <c r="D27" s="367" t="s">
        <v>1135</v>
      </c>
      <c r="E27" s="359">
        <v>41827</v>
      </c>
      <c r="F27" s="359">
        <v>10977</v>
      </c>
      <c r="G27" s="45" t="s">
        <v>1234</v>
      </c>
      <c r="H27" s="225">
        <v>0.3156553573918583</v>
      </c>
      <c r="I27" s="224">
        <v>1557944.1627682522</v>
      </c>
      <c r="J27" s="228">
        <v>3.1923741401865784</v>
      </c>
      <c r="K27" s="228">
        <v>1.0565345058138753</v>
      </c>
      <c r="L27" s="228">
        <v>0.7364483682986157</v>
      </c>
      <c r="M27" s="228">
        <v>63.379583064735165</v>
      </c>
      <c r="N27" s="228">
        <v>88.38473379294192</v>
      </c>
      <c r="O27" s="228">
        <v>4.162876674738109</v>
      </c>
      <c r="P27" s="228">
        <v>5.013868561053458</v>
      </c>
      <c r="Q27" s="228">
        <v>84.86156986426472</v>
      </c>
      <c r="R27" s="228">
        <v>1.1767856350517734</v>
      </c>
      <c r="S27" s="228">
        <v>5.17908169196483</v>
      </c>
      <c r="T27" s="228">
        <v>2.424843504169615</v>
      </c>
      <c r="U27" s="228">
        <v>6.222193771998949</v>
      </c>
      <c r="V27" s="233">
        <v>88.38473379294192</v>
      </c>
      <c r="W27" s="233">
        <v>0.7364483682986157</v>
      </c>
      <c r="X27" s="234">
        <v>4.588372617895784</v>
      </c>
      <c r="Y27" s="233">
        <v>22.14924113126813</v>
      </c>
      <c r="Z27" s="212">
        <v>4.588372617895784</v>
      </c>
    </row>
    <row r="28" spans="1:26" ht="12.75">
      <c r="A28" s="361"/>
      <c r="B28" s="366"/>
      <c r="C28" s="369"/>
      <c r="D28" s="367"/>
      <c r="E28" s="359"/>
      <c r="F28" s="359"/>
      <c r="G28" s="45" t="s">
        <v>1350</v>
      </c>
      <c r="H28" s="225">
        <v>0.008951543006504496</v>
      </c>
      <c r="I28" s="224">
        <v>44181.1103413015</v>
      </c>
      <c r="J28" s="228">
        <v>0.090531251060813</v>
      </c>
      <c r="K28" s="228">
        <v>0.02996183605053814</v>
      </c>
      <c r="L28" s="228">
        <v>0.02088464233702614</v>
      </c>
      <c r="M28" s="228">
        <v>1.797356041177505</v>
      </c>
      <c r="N28" s="228">
        <v>2.506467028480657</v>
      </c>
      <c r="O28" s="228">
        <v>0.1180533411268304</v>
      </c>
      <c r="P28" s="228">
        <v>0.14218627690679103</v>
      </c>
      <c r="Q28" s="228">
        <v>2.406555043184086</v>
      </c>
      <c r="R28" s="228">
        <v>0.03337198933875709</v>
      </c>
      <c r="S28" s="228">
        <v>0.1468714894715709</v>
      </c>
      <c r="T28" s="228">
        <v>0.06876515922608334</v>
      </c>
      <c r="U28" s="228">
        <v>0.17645268436140807</v>
      </c>
      <c r="V28" s="233">
        <v>2.506467028480657</v>
      </c>
      <c r="W28" s="233">
        <v>0.02088464233702614</v>
      </c>
      <c r="X28" s="234">
        <v>0.13011980901681072</v>
      </c>
      <c r="Y28" s="233">
        <v>0.6281213985601721</v>
      </c>
      <c r="Z28" s="212">
        <v>0.13011980901681072</v>
      </c>
    </row>
    <row r="29" spans="1:26" ht="12.75">
      <c r="A29" s="361"/>
      <c r="B29" s="366"/>
      <c r="C29" s="369"/>
      <c r="D29" s="367"/>
      <c r="E29" s="359"/>
      <c r="F29" s="359"/>
      <c r="G29" s="45" t="s">
        <v>1351</v>
      </c>
      <c r="H29" s="225">
        <v>0.02982936292027002</v>
      </c>
      <c r="I29" s="224">
        <v>147225.38601820383</v>
      </c>
      <c r="J29" s="228">
        <v>0.3016786649582986</v>
      </c>
      <c r="K29" s="228">
        <v>0.09984228201324713</v>
      </c>
      <c r="L29" s="228">
        <v>0.06959421133077434</v>
      </c>
      <c r="M29" s="228">
        <v>5.989356875151673</v>
      </c>
      <c r="N29" s="228">
        <v>8.352338204252892</v>
      </c>
      <c r="O29" s="228">
        <v>0.3933909443169577</v>
      </c>
      <c r="P29" s="228">
        <v>0.47380949329660665</v>
      </c>
      <c r="Q29" s="228">
        <v>8.01939997591276</v>
      </c>
      <c r="R29" s="228">
        <v>0.11120598768657296</v>
      </c>
      <c r="S29" s="228">
        <v>0.48942209839182593</v>
      </c>
      <c r="T29" s="228">
        <v>0.22914718605881768</v>
      </c>
      <c r="U29" s="228">
        <v>0.5879959640754313</v>
      </c>
      <c r="V29" s="233">
        <v>8.352338204252892</v>
      </c>
      <c r="W29" s="233">
        <v>0.06959421133077434</v>
      </c>
      <c r="X29" s="234">
        <v>0.4336002188067822</v>
      </c>
      <c r="Y29" s="233">
        <v>2.093098490620488</v>
      </c>
      <c r="Z29" s="212">
        <v>0.4336002188067822</v>
      </c>
    </row>
    <row r="30" spans="1:26" ht="12.75">
      <c r="A30" s="361"/>
      <c r="B30" s="366"/>
      <c r="C30" s="369"/>
      <c r="D30" s="367"/>
      <c r="E30" s="359"/>
      <c r="F30" s="359"/>
      <c r="G30" s="45" t="s">
        <v>1352</v>
      </c>
      <c r="H30" s="225">
        <v>0.0050116610662561826</v>
      </c>
      <c r="I30" s="224">
        <v>24735.484195359088</v>
      </c>
      <c r="J30" s="228">
        <v>0.05068533390179297</v>
      </c>
      <c r="K30" s="228">
        <v>0.0167746015518132</v>
      </c>
      <c r="L30" s="228">
        <v>0.011692592976105351</v>
      </c>
      <c r="M30" s="228">
        <v>1.0062778324613215</v>
      </c>
      <c r="N30" s="228">
        <v>1.4032846863790607</v>
      </c>
      <c r="O30" s="228">
        <v>0.06609400558505807</v>
      </c>
      <c r="P30" s="228">
        <v>0.079605206343967</v>
      </c>
      <c r="Q30" s="228">
        <v>1.3473474020025749</v>
      </c>
      <c r="R30" s="228">
        <v>0.018683829095278482</v>
      </c>
      <c r="S30" s="228">
        <v>0.08222829572430954</v>
      </c>
      <c r="T30" s="228">
        <v>0.038499247666893936</v>
      </c>
      <c r="U30" s="228">
        <v>0.0987897893813259</v>
      </c>
      <c r="V30" s="233">
        <v>1.4032846863790607</v>
      </c>
      <c r="W30" s="233">
        <v>0.011692592976105351</v>
      </c>
      <c r="X30" s="234">
        <v>0.07284960596451254</v>
      </c>
      <c r="Y30" s="233">
        <v>0.3516635685891252</v>
      </c>
      <c r="Z30" s="212">
        <v>0.07284960596451254</v>
      </c>
    </row>
    <row r="31" spans="1:26" ht="12.75">
      <c r="A31" s="361"/>
      <c r="B31" s="366"/>
      <c r="C31" s="369"/>
      <c r="D31" s="367"/>
      <c r="E31" s="359"/>
      <c r="F31" s="359"/>
      <c r="G31" s="45" t="s">
        <v>1237</v>
      </c>
      <c r="H31" s="225">
        <v>0.2512310422231761</v>
      </c>
      <c r="I31" s="224">
        <v>1239972.414762117</v>
      </c>
      <c r="J31" s="228">
        <v>2.5408201179672947</v>
      </c>
      <c r="K31" s="228">
        <v>0.8408989704263281</v>
      </c>
      <c r="L31" s="228">
        <v>0.5861414570624072</v>
      </c>
      <c r="M31" s="228">
        <v>50.44399955885076</v>
      </c>
      <c r="N31" s="228">
        <v>70.34567374648813</v>
      </c>
      <c r="O31" s="228">
        <v>3.3132459853760126</v>
      </c>
      <c r="P31" s="228">
        <v>3.9905529707190923</v>
      </c>
      <c r="Q31" s="228">
        <v>67.54157704735985</v>
      </c>
      <c r="R31" s="228">
        <v>0.9366072035340173</v>
      </c>
      <c r="S31" s="228">
        <v>4.122046595318947</v>
      </c>
      <c r="T31" s="228">
        <v>1.929940191144508</v>
      </c>
      <c r="U31" s="228">
        <v>4.952262616956843</v>
      </c>
      <c r="V31" s="233">
        <v>70.34567374648813</v>
      </c>
      <c r="W31" s="233">
        <v>0.5861414570624072</v>
      </c>
      <c r="X31" s="234">
        <v>3.6518994780475524</v>
      </c>
      <c r="Y31" s="233">
        <v>17.628647205100346</v>
      </c>
      <c r="Z31" s="212">
        <v>3.6518994780475524</v>
      </c>
    </row>
    <row r="32" spans="1:26" ht="12.75">
      <c r="A32" s="361"/>
      <c r="B32" s="366"/>
      <c r="C32" s="369"/>
      <c r="D32" s="367"/>
      <c r="E32" s="359"/>
      <c r="F32" s="359"/>
      <c r="G32" s="45" t="s">
        <v>1238</v>
      </c>
      <c r="H32" s="225">
        <v>0.38932103339193486</v>
      </c>
      <c r="I32" s="224">
        <v>1921527.441914766</v>
      </c>
      <c r="J32" s="228">
        <v>3.9373904802389563</v>
      </c>
      <c r="K32" s="228">
        <v>1.3031019305877451</v>
      </c>
      <c r="L32" s="228">
        <v>0.9083160892779972</v>
      </c>
      <c r="M32" s="228">
        <v>78.17071434678938</v>
      </c>
      <c r="N32" s="228">
        <v>109.01141099158404</v>
      </c>
      <c r="O32" s="228">
        <v>5.1343828353918015</v>
      </c>
      <c r="P32" s="228">
        <v>6.183973893582374</v>
      </c>
      <c r="Q32" s="228">
        <v>104.66603306784104</v>
      </c>
      <c r="R32" s="228">
        <v>1.451416517383518</v>
      </c>
      <c r="S32" s="228">
        <v>6.387743433208732</v>
      </c>
      <c r="T32" s="228">
        <v>2.990738337715236</v>
      </c>
      <c r="U32" s="228">
        <v>7.674290496113005</v>
      </c>
      <c r="V32" s="233">
        <v>109.01141099158404</v>
      </c>
      <c r="W32" s="233">
        <v>0.9083160892779972</v>
      </c>
      <c r="X32" s="234">
        <v>5.659178364487088</v>
      </c>
      <c r="Y32" s="233">
        <v>27.31829270164282</v>
      </c>
      <c r="Z32" s="212">
        <v>5.659178364487088</v>
      </c>
    </row>
    <row r="33" spans="1:26" ht="12.75">
      <c r="A33" s="340" t="s">
        <v>1089</v>
      </c>
      <c r="B33" s="365" t="s">
        <v>1096</v>
      </c>
      <c r="C33" s="368">
        <v>20</v>
      </c>
      <c r="D33" s="340" t="s">
        <v>1078</v>
      </c>
      <c r="E33" s="359">
        <v>880400</v>
      </c>
      <c r="F33" s="359">
        <v>710898</v>
      </c>
      <c r="G33" s="45" t="s">
        <v>1236</v>
      </c>
      <c r="H33" s="225">
        <v>0.5929717422383819</v>
      </c>
      <c r="I33" s="224">
        <v>10441046.43733343</v>
      </c>
      <c r="J33" s="228">
        <v>21.394686304934417</v>
      </c>
      <c r="K33" s="228">
        <v>7.080693969318292</v>
      </c>
      <c r="L33" s="228">
        <v>4.9355373548442625</v>
      </c>
      <c r="M33" s="228">
        <v>424.757950748308</v>
      </c>
      <c r="N33" s="228">
        <v>592.3377306691913</v>
      </c>
      <c r="O33" s="228">
        <v>27.898810312047267</v>
      </c>
      <c r="P33" s="228">
        <v>33.601996610473186</v>
      </c>
      <c r="Q33" s="228">
        <v>568.7261539100514</v>
      </c>
      <c r="R33" s="228">
        <v>7.886594241304767</v>
      </c>
      <c r="S33" s="228">
        <v>34.70922369416905</v>
      </c>
      <c r="T33" s="228">
        <v>16.25084148414847</v>
      </c>
      <c r="U33" s="228">
        <v>41.69996311041845</v>
      </c>
      <c r="V33" s="233">
        <v>592.3377306691913</v>
      </c>
      <c r="W33" s="233">
        <v>4.9355373548442625</v>
      </c>
      <c r="X33" s="234">
        <v>30.750403461260227</v>
      </c>
      <c r="Y33" s="233">
        <v>148.44001520076736</v>
      </c>
      <c r="Z33" s="212">
        <v>30.750403461260227</v>
      </c>
    </row>
    <row r="34" spans="1:26" ht="25.5" customHeight="1">
      <c r="A34" s="341"/>
      <c r="B34" s="376"/>
      <c r="C34" s="374"/>
      <c r="D34" s="358"/>
      <c r="E34" s="359"/>
      <c r="F34" s="359"/>
      <c r="G34" s="45" t="s">
        <v>1357</v>
      </c>
      <c r="H34" s="225">
        <v>0.40702825776161816</v>
      </c>
      <c r="I34" s="224">
        <v>7166953.562666573</v>
      </c>
      <c r="J34" s="228">
        <v>14.68576202161247</v>
      </c>
      <c r="K34" s="228">
        <v>4.860337052817273</v>
      </c>
      <c r="L34" s="228">
        <v>3.3878564989898656</v>
      </c>
      <c r="M34" s="228">
        <v>291.5627783726256</v>
      </c>
      <c r="N34" s="228">
        <v>406.5930589046976</v>
      </c>
      <c r="O34" s="228">
        <v>19.150329342961125</v>
      </c>
      <c r="P34" s="228">
        <v>23.065116199372607</v>
      </c>
      <c r="Q34" s="228">
        <v>390.38557671507596</v>
      </c>
      <c r="R34" s="228">
        <v>5.413523925429492</v>
      </c>
      <c r="S34" s="228">
        <v>23.8251401241586</v>
      </c>
      <c r="T34" s="228">
        <v>11.154918903022615</v>
      </c>
      <c r="U34" s="228">
        <v>28.623730482478862</v>
      </c>
      <c r="V34" s="233">
        <v>406.5930589046976</v>
      </c>
      <c r="W34" s="233">
        <v>3.3878564989898656</v>
      </c>
      <c r="X34" s="234">
        <v>21.107722771166866</v>
      </c>
      <c r="Y34" s="233">
        <v>101.89234404527018</v>
      </c>
      <c r="Z34" s="212">
        <v>21.107722771166866</v>
      </c>
    </row>
    <row r="35" spans="1:26" ht="12.75">
      <c r="A35" s="367" t="s">
        <v>1090</v>
      </c>
      <c r="B35" s="365" t="s">
        <v>1097</v>
      </c>
      <c r="C35" s="368">
        <v>25</v>
      </c>
      <c r="D35" s="340" t="s">
        <v>1079</v>
      </c>
      <c r="E35" s="359">
        <v>3441500</v>
      </c>
      <c r="F35" s="359">
        <v>2735901</v>
      </c>
      <c r="G35" s="45" t="s">
        <v>1234</v>
      </c>
      <c r="H35" s="225">
        <v>0.19032719131798076</v>
      </c>
      <c r="I35" s="224">
        <v>16375275.72302077</v>
      </c>
      <c r="J35" s="228">
        <v>33.55448032470517</v>
      </c>
      <c r="K35" s="228">
        <v>11.105047444605542</v>
      </c>
      <c r="L35" s="228">
        <v>7.740678629476958</v>
      </c>
      <c r="M35" s="228">
        <v>666.1715950403544</v>
      </c>
      <c r="N35" s="228">
        <v>928.9963146005946</v>
      </c>
      <c r="O35" s="228">
        <v>43.755260925810575</v>
      </c>
      <c r="P35" s="228">
        <v>52.6998862272119</v>
      </c>
      <c r="Q35" s="228">
        <v>891.9649612772649</v>
      </c>
      <c r="R35" s="228">
        <v>12.368985809236198</v>
      </c>
      <c r="S35" s="228">
        <v>54.43641224424841</v>
      </c>
      <c r="T35" s="228">
        <v>25.48710147313533</v>
      </c>
      <c r="U35" s="228">
        <v>65.40037894394153</v>
      </c>
      <c r="V35" s="233">
        <v>928.9963146005946</v>
      </c>
      <c r="W35" s="233">
        <v>7.740678629476958</v>
      </c>
      <c r="X35" s="234">
        <v>48.22757357651123</v>
      </c>
      <c r="Y35" s="233">
        <v>232.8067585783821</v>
      </c>
      <c r="Z35" s="212">
        <v>48.22757357651123</v>
      </c>
    </row>
    <row r="36" spans="1:26" ht="12.75">
      <c r="A36" s="367"/>
      <c r="B36" s="366"/>
      <c r="C36" s="369"/>
      <c r="D36" s="361"/>
      <c r="E36" s="359"/>
      <c r="F36" s="359"/>
      <c r="G36" s="45" t="s">
        <v>1350</v>
      </c>
      <c r="H36" s="225">
        <v>0.005397412077739879</v>
      </c>
      <c r="I36" s="224">
        <v>464379.8416385448</v>
      </c>
      <c r="J36" s="228">
        <v>0.951557978199088</v>
      </c>
      <c r="K36" s="228">
        <v>0.3149235628725729</v>
      </c>
      <c r="L36" s="228">
        <v>0.21951478417416678</v>
      </c>
      <c r="M36" s="228">
        <v>18.891691660130967</v>
      </c>
      <c r="N36" s="228">
        <v>26.345031909938037</v>
      </c>
      <c r="O36" s="228">
        <v>1.2408378022616182</v>
      </c>
      <c r="P36" s="228">
        <v>1.49449482466775</v>
      </c>
      <c r="Q36" s="228">
        <v>25.29487469226302</v>
      </c>
      <c r="R36" s="228">
        <v>0.35076708132905426</v>
      </c>
      <c r="S36" s="228">
        <v>1.5437402658091752</v>
      </c>
      <c r="T36" s="228">
        <v>0.7227784341537035</v>
      </c>
      <c r="U36" s="228">
        <v>1.8546629767212177</v>
      </c>
      <c r="V36" s="233">
        <v>26.345031909938037</v>
      </c>
      <c r="W36" s="233">
        <v>0.21951478417416678</v>
      </c>
      <c r="X36" s="234">
        <v>1.3676663134646843</v>
      </c>
      <c r="Y36" s="233">
        <v>6.602072997710031</v>
      </c>
      <c r="Z36" s="212">
        <v>1.3676663134646843</v>
      </c>
    </row>
    <row r="37" spans="1:26" ht="12.75">
      <c r="A37" s="367"/>
      <c r="B37" s="366"/>
      <c r="C37" s="369"/>
      <c r="D37" s="361"/>
      <c r="E37" s="359"/>
      <c r="F37" s="359"/>
      <c r="G37" s="45" t="s">
        <v>1235</v>
      </c>
      <c r="H37" s="225">
        <v>0.07128243763878883</v>
      </c>
      <c r="I37" s="224">
        <v>6132962.728347294</v>
      </c>
      <c r="J37" s="228">
        <v>12.567017537981178</v>
      </c>
      <c r="K37" s="228">
        <v>4.1591264309857</v>
      </c>
      <c r="L37" s="228">
        <v>2.8990836142048866</v>
      </c>
      <c r="M37" s="228">
        <v>249.49842873928006</v>
      </c>
      <c r="N37" s="228">
        <v>347.9330588741023</v>
      </c>
      <c r="O37" s="228">
        <v>16.38747273426699</v>
      </c>
      <c r="P37" s="228">
        <v>19.737465401285537</v>
      </c>
      <c r="Q37" s="228">
        <v>334.0638628035311</v>
      </c>
      <c r="R37" s="228">
        <v>4.632503918627666</v>
      </c>
      <c r="S37" s="228">
        <v>20.387839142737608</v>
      </c>
      <c r="T37" s="228">
        <v>9.545576271952347</v>
      </c>
      <c r="U37" s="228">
        <v>24.494127199281838</v>
      </c>
      <c r="V37" s="233">
        <v>347.9330588741023</v>
      </c>
      <c r="W37" s="233">
        <v>2.8990836142048866</v>
      </c>
      <c r="X37" s="234">
        <v>18.062469067776263</v>
      </c>
      <c r="Y37" s="233">
        <v>87.19213022235311</v>
      </c>
      <c r="Z37" s="212">
        <v>18.062469067776263</v>
      </c>
    </row>
    <row r="38" spans="1:26" ht="12.75">
      <c r="A38" s="367"/>
      <c r="B38" s="366"/>
      <c r="C38" s="369"/>
      <c r="D38" s="361"/>
      <c r="E38" s="359"/>
      <c r="F38" s="359"/>
      <c r="G38" s="45" t="s">
        <v>1351</v>
      </c>
      <c r="H38" s="225">
        <v>0.017985878365345778</v>
      </c>
      <c r="I38" s="224">
        <v>1547460.0098584373</v>
      </c>
      <c r="J38" s="228">
        <v>3.1708911246646454</v>
      </c>
      <c r="K38" s="228">
        <v>1.0494245787842915</v>
      </c>
      <c r="L38" s="228">
        <v>0.7314924542883812</v>
      </c>
      <c r="M38" s="228">
        <v>62.953071475879305</v>
      </c>
      <c r="N38" s="228">
        <v>87.78995056121686</v>
      </c>
      <c r="O38" s="228">
        <v>4.134862682551697</v>
      </c>
      <c r="P38" s="228">
        <v>4.980127836629552</v>
      </c>
      <c r="Q38" s="228">
        <v>84.29049569107805</v>
      </c>
      <c r="R38" s="228">
        <v>1.168866480543672</v>
      </c>
      <c r="S38" s="228">
        <v>5.144229169205284</v>
      </c>
      <c r="T38" s="228">
        <v>2.4085255701334467</v>
      </c>
      <c r="U38" s="228">
        <v>6.180321648145536</v>
      </c>
      <c r="V38" s="233">
        <v>87.78995056121686</v>
      </c>
      <c r="W38" s="233">
        <v>0.7314924542883812</v>
      </c>
      <c r="X38" s="234">
        <v>4.557495259590624</v>
      </c>
      <c r="Y38" s="233">
        <v>22.00018827276006</v>
      </c>
      <c r="Z38" s="212">
        <v>4.557495259590624</v>
      </c>
    </row>
    <row r="39" spans="1:26" ht="12.75">
      <c r="A39" s="367"/>
      <c r="B39" s="366"/>
      <c r="C39" s="369"/>
      <c r="D39" s="361"/>
      <c r="E39" s="359"/>
      <c r="F39" s="359"/>
      <c r="G39" s="45" t="s">
        <v>1352</v>
      </c>
      <c r="H39" s="225">
        <v>0.0030218253935544283</v>
      </c>
      <c r="I39" s="224">
        <v>259990.30229793914</v>
      </c>
      <c r="J39" s="228">
        <v>0.5327445858396239</v>
      </c>
      <c r="K39" s="228">
        <v>0.17631487194423529</v>
      </c>
      <c r="L39" s="228">
        <v>0.12289877806696634</v>
      </c>
      <c r="M39" s="228">
        <v>10.576808434031786</v>
      </c>
      <c r="N39" s="228">
        <v>14.749677303273192</v>
      </c>
      <c r="O39" s="228">
        <v>0.6947024103682182</v>
      </c>
      <c r="P39" s="228">
        <v>0.8367162533952309</v>
      </c>
      <c r="Q39" s="228">
        <v>14.161730394293865</v>
      </c>
      <c r="R39" s="228">
        <v>0.1963824251912512</v>
      </c>
      <c r="S39" s="228">
        <v>0.8642870822321987</v>
      </c>
      <c r="T39" s="228">
        <v>0.4046587873560594</v>
      </c>
      <c r="U39" s="228">
        <v>1.038362014761757</v>
      </c>
      <c r="V39" s="233">
        <v>14.749677303273192</v>
      </c>
      <c r="W39" s="233">
        <v>0.12289877806696634</v>
      </c>
      <c r="X39" s="234">
        <v>0.7657093318817245</v>
      </c>
      <c r="Y39" s="233">
        <v>3.6962736117295325</v>
      </c>
      <c r="Z39" s="212">
        <v>0.7657093318817245</v>
      </c>
    </row>
    <row r="40" spans="1:26" ht="12.75">
      <c r="A40" s="367"/>
      <c r="B40" s="366"/>
      <c r="C40" s="369"/>
      <c r="D40" s="361"/>
      <c r="E40" s="359"/>
      <c r="F40" s="359"/>
      <c r="G40" s="45" t="s">
        <v>1237</v>
      </c>
      <c r="H40" s="225">
        <v>0.15148198032598786</v>
      </c>
      <c r="I40" s="224">
        <v>13033130.88229718</v>
      </c>
      <c r="J40" s="228">
        <v>26.706111161508737</v>
      </c>
      <c r="K40" s="228">
        <v>8.838540446448414</v>
      </c>
      <c r="L40" s="228">
        <v>6.160829252721951</v>
      </c>
      <c r="M40" s="228">
        <v>530.2079632176097</v>
      </c>
      <c r="N40" s="228">
        <v>739.390942916456</v>
      </c>
      <c r="O40" s="228">
        <v>34.8249429249888</v>
      </c>
      <c r="P40" s="228">
        <v>41.94399693165717</v>
      </c>
      <c r="Q40" s="228">
        <v>709.9175781453794</v>
      </c>
      <c r="R40" s="228">
        <v>9.844512767893344</v>
      </c>
      <c r="S40" s="228">
        <v>43.326103177888726</v>
      </c>
      <c r="T40" s="228">
        <v>20.285260225742626</v>
      </c>
      <c r="U40" s="228">
        <v>52.05235703786882</v>
      </c>
      <c r="V40" s="233">
        <v>739.390942916456</v>
      </c>
      <c r="W40" s="233">
        <v>6.160829252721951</v>
      </c>
      <c r="X40" s="234">
        <v>38.384469928322986</v>
      </c>
      <c r="Y40" s="233">
        <v>185.29159485051363</v>
      </c>
      <c r="Z40" s="212">
        <v>38.384469928322986</v>
      </c>
    </row>
    <row r="41" spans="1:26" ht="12.75">
      <c r="A41" s="367"/>
      <c r="B41" s="366"/>
      <c r="C41" s="369"/>
      <c r="D41" s="361"/>
      <c r="E41" s="359"/>
      <c r="F41" s="359"/>
      <c r="G41" s="45" t="s">
        <v>1238</v>
      </c>
      <c r="H41" s="225">
        <v>0.23474456261014495</v>
      </c>
      <c r="I41" s="224">
        <v>20196835.305570345</v>
      </c>
      <c r="J41" s="228">
        <v>41.385215390868275</v>
      </c>
      <c r="K41" s="228">
        <v>13.696674064787501</v>
      </c>
      <c r="L41" s="228">
        <v>9.547149866497291</v>
      </c>
      <c r="M41" s="228">
        <v>821.6385615641506</v>
      </c>
      <c r="N41" s="228">
        <v>1145.7996728014073</v>
      </c>
      <c r="O41" s="228">
        <v>53.96659046348155</v>
      </c>
      <c r="P41" s="228">
        <v>64.99865655739613</v>
      </c>
      <c r="Q41" s="228">
        <v>1100.1261735050116</v>
      </c>
      <c r="R41" s="228">
        <v>15.25558247149909</v>
      </c>
      <c r="S41" s="228">
        <v>67.14044217146179</v>
      </c>
      <c r="T41" s="228">
        <v>31.435122044730697</v>
      </c>
      <c r="U41" s="228">
        <v>80.66311094815649</v>
      </c>
      <c r="V41" s="233">
        <v>1145.7996728014073</v>
      </c>
      <c r="W41" s="233">
        <v>9.547149866497291</v>
      </c>
      <c r="X41" s="234">
        <v>59.48262351043884</v>
      </c>
      <c r="Y41" s="233">
        <v>287.137745987454</v>
      </c>
      <c r="Z41" s="212">
        <v>59.48262351043884</v>
      </c>
    </row>
    <row r="42" spans="1:26" ht="12.75">
      <c r="A42" s="367"/>
      <c r="B42" s="366"/>
      <c r="C42" s="369"/>
      <c r="D42" s="361"/>
      <c r="E42" s="359"/>
      <c r="F42" s="359"/>
      <c r="G42" s="45" t="s">
        <v>1356</v>
      </c>
      <c r="H42" s="225">
        <v>0.1043246887915501</v>
      </c>
      <c r="I42" s="224">
        <v>8975835.411902992</v>
      </c>
      <c r="J42" s="228">
        <v>18.392331086253723</v>
      </c>
      <c r="K42" s="228">
        <v>6.087047313898034</v>
      </c>
      <c r="L42" s="228">
        <v>4.242924426423221</v>
      </c>
      <c r="M42" s="228">
        <v>365.1508954295687</v>
      </c>
      <c r="N42" s="228">
        <v>509.2139002213498</v>
      </c>
      <c r="O42" s="228">
        <v>23.983719548784283</v>
      </c>
      <c r="P42" s="228">
        <v>28.886567347166945</v>
      </c>
      <c r="Q42" s="228">
        <v>488.91577894801117</v>
      </c>
      <c r="R42" s="228">
        <v>6.779854135817109</v>
      </c>
      <c r="S42" s="228">
        <v>29.838415241581014</v>
      </c>
      <c r="T42" s="228">
        <v>13.970331359228672</v>
      </c>
      <c r="U42" s="228">
        <v>35.84813148835434</v>
      </c>
      <c r="V42" s="233">
        <v>509.2139002213498</v>
      </c>
      <c r="W42" s="233">
        <v>4.242924426423221</v>
      </c>
      <c r="X42" s="234">
        <v>26.435143447975612</v>
      </c>
      <c r="Y42" s="233">
        <v>127.6091580455364</v>
      </c>
      <c r="Z42" s="212">
        <v>26.435143447975612</v>
      </c>
    </row>
    <row r="43" spans="1:26" ht="25.5" customHeight="1">
      <c r="A43" s="367"/>
      <c r="B43" s="376"/>
      <c r="C43" s="374"/>
      <c r="D43" s="341"/>
      <c r="E43" s="359"/>
      <c r="F43" s="359"/>
      <c r="G43" s="45" t="s">
        <v>1239</v>
      </c>
      <c r="H43" s="225">
        <v>0.2214340234789074</v>
      </c>
      <c r="I43" s="224">
        <v>19051629.795066494</v>
      </c>
      <c r="J43" s="228">
        <v>39.03858157413662</v>
      </c>
      <c r="K43" s="228">
        <v>12.920042162944755</v>
      </c>
      <c r="L43" s="228">
        <v>9.005805221591299</v>
      </c>
      <c r="M43" s="228">
        <v>775.0498265415796</v>
      </c>
      <c r="N43" s="228">
        <v>1080.830281341163</v>
      </c>
      <c r="O43" s="228">
        <v>50.90656467989564</v>
      </c>
      <c r="P43" s="228">
        <v>61.31308807408294</v>
      </c>
      <c r="Q43" s="228">
        <v>1037.7465711026503</v>
      </c>
      <c r="R43" s="228">
        <v>14.390556993597201</v>
      </c>
      <c r="S43" s="228">
        <v>63.333429677221325</v>
      </c>
      <c r="T43" s="228">
        <v>29.652680664963746</v>
      </c>
      <c r="U43" s="228">
        <v>76.08933303916226</v>
      </c>
      <c r="V43" s="233">
        <v>1080.830281341163</v>
      </c>
      <c r="W43" s="233">
        <v>9.005805221591299</v>
      </c>
      <c r="X43" s="234">
        <v>56.10982637698929</v>
      </c>
      <c r="Y43" s="233">
        <v>270.8563967560824</v>
      </c>
      <c r="Z43" s="212">
        <v>56.10982637698929</v>
      </c>
    </row>
    <row r="44" spans="1:26" ht="12.75">
      <c r="A44" s="381" t="s">
        <v>1081</v>
      </c>
      <c r="B44" s="377" t="s">
        <v>1094</v>
      </c>
      <c r="C44" s="370">
        <v>26</v>
      </c>
      <c r="D44" s="17" t="s">
        <v>1111</v>
      </c>
      <c r="E44" s="221">
        <v>3930</v>
      </c>
      <c r="F44" s="221">
        <v>3298</v>
      </c>
      <c r="G44" s="179" t="s">
        <v>23</v>
      </c>
      <c r="H44" s="225">
        <v>1</v>
      </c>
      <c r="I44" s="224">
        <v>102180</v>
      </c>
      <c r="J44" s="228">
        <v>0.20937643173594736</v>
      </c>
      <c r="K44" s="228">
        <v>0.06929432927316061</v>
      </c>
      <c r="L44" s="228">
        <v>0.048301021353065146</v>
      </c>
      <c r="M44" s="228">
        <v>4.156840759971432</v>
      </c>
      <c r="N44" s="228">
        <v>5.79683939565311</v>
      </c>
      <c r="O44" s="228">
        <v>0.27302823091485445</v>
      </c>
      <c r="P44" s="228">
        <v>0.3288417530048866</v>
      </c>
      <c r="Q44" s="228">
        <v>5.565767641712602</v>
      </c>
      <c r="R44" s="228">
        <v>0.07718117186942904</v>
      </c>
      <c r="S44" s="228">
        <v>0.339677492898496</v>
      </c>
      <c r="T44" s="228">
        <v>0.15903683532264545</v>
      </c>
      <c r="U44" s="228">
        <v>0.40809149314642473</v>
      </c>
      <c r="V44" s="233">
        <v>5.79683939565311</v>
      </c>
      <c r="W44" s="233">
        <v>0.048301021353065146</v>
      </c>
      <c r="X44" s="234">
        <v>0.3009349919598705</v>
      </c>
      <c r="Y44" s="233">
        <v>1.4526897130713377</v>
      </c>
      <c r="Z44" s="212">
        <v>0.3009349919598705</v>
      </c>
    </row>
    <row r="45" spans="1:26" ht="12.75">
      <c r="A45" s="382"/>
      <c r="B45" s="378"/>
      <c r="C45" s="371"/>
      <c r="D45" s="100" t="s">
        <v>1108</v>
      </c>
      <c r="E45" s="220">
        <v>25508</v>
      </c>
      <c r="F45" s="220">
        <v>19859</v>
      </c>
      <c r="G45" s="179" t="s">
        <v>17</v>
      </c>
      <c r="H45" s="225">
        <v>1</v>
      </c>
      <c r="I45" s="224">
        <v>663208</v>
      </c>
      <c r="J45" s="228">
        <v>1.3589755777914871</v>
      </c>
      <c r="K45" s="228">
        <v>0.4497607509159747</v>
      </c>
      <c r="L45" s="228">
        <v>0.31350189635470377</v>
      </c>
      <c r="M45" s="228">
        <v>26.98032928889346</v>
      </c>
      <c r="N45" s="228">
        <v>37.62488023010675</v>
      </c>
      <c r="O45" s="228">
        <v>1.7721130061516812</v>
      </c>
      <c r="P45" s="228">
        <v>2.134375428918231</v>
      </c>
      <c r="Q45" s="228">
        <v>36.125089314199755</v>
      </c>
      <c r="R45" s="228">
        <v>0.5009509750751644</v>
      </c>
      <c r="S45" s="228">
        <v>2.2047057223549205</v>
      </c>
      <c r="T45" s="228">
        <v>1.0322421362366514</v>
      </c>
      <c r="U45" s="228">
        <v>2.6487526226918585</v>
      </c>
      <c r="V45" s="233">
        <v>37.62488023010675</v>
      </c>
      <c r="W45" s="233">
        <v>0.31350189635470377</v>
      </c>
      <c r="X45" s="234">
        <v>1.953244217534956</v>
      </c>
      <c r="Y45" s="233">
        <v>9.42880641247422</v>
      </c>
      <c r="Z45" s="212">
        <v>1.953244217534956</v>
      </c>
    </row>
    <row r="46" spans="1:26" ht="12.75">
      <c r="A46" s="382"/>
      <c r="B46" s="378"/>
      <c r="C46" s="371"/>
      <c r="D46" s="100" t="s">
        <v>1109</v>
      </c>
      <c r="E46" s="220">
        <v>49165</v>
      </c>
      <c r="F46" s="220">
        <v>42082</v>
      </c>
      <c r="G46" s="179" t="s">
        <v>18</v>
      </c>
      <c r="H46" s="225">
        <v>1</v>
      </c>
      <c r="I46" s="224">
        <v>1278290</v>
      </c>
      <c r="J46" s="228">
        <v>2.619336454528715</v>
      </c>
      <c r="K46" s="228">
        <v>0.8668844017086365</v>
      </c>
      <c r="L46" s="228">
        <v>0.6042543803622005</v>
      </c>
      <c r="M46" s="228">
        <v>52.00281831144923</v>
      </c>
      <c r="N46" s="228">
        <v>72.51949335554329</v>
      </c>
      <c r="O46" s="228">
        <v>3.415631799727435</v>
      </c>
      <c r="P46" s="228">
        <v>4.113868902413549</v>
      </c>
      <c r="Q46" s="228">
        <v>69.62874455592878</v>
      </c>
      <c r="R46" s="228">
        <v>0.9655502073690785</v>
      </c>
      <c r="S46" s="228">
        <v>4.24942593851261</v>
      </c>
      <c r="T46" s="228">
        <v>1.9895791370579805</v>
      </c>
      <c r="U46" s="228">
        <v>5.105297267313988</v>
      </c>
      <c r="V46" s="233">
        <v>72.51949335554329</v>
      </c>
      <c r="W46" s="233">
        <v>0.6042543803622005</v>
      </c>
      <c r="X46" s="234">
        <v>3.764750351070492</v>
      </c>
      <c r="Y46" s="233">
        <v>18.17340705932629</v>
      </c>
      <c r="Z46" s="212">
        <v>3.764750351070492</v>
      </c>
    </row>
    <row r="47" spans="1:26" ht="12.75">
      <c r="A47" s="382"/>
      <c r="B47" s="378"/>
      <c r="C47" s="371"/>
      <c r="D47" s="100" t="s">
        <v>1107</v>
      </c>
      <c r="E47" s="220">
        <v>13996</v>
      </c>
      <c r="F47" s="220">
        <v>11619</v>
      </c>
      <c r="G47" s="179" t="s">
        <v>19</v>
      </c>
      <c r="H47" s="225">
        <v>1</v>
      </c>
      <c r="I47" s="224">
        <v>363896</v>
      </c>
      <c r="J47" s="228">
        <v>0.7456571344977911</v>
      </c>
      <c r="K47" s="228">
        <v>0.24677949936568852</v>
      </c>
      <c r="L47" s="228">
        <v>0.17201554576526712</v>
      </c>
      <c r="M47" s="228">
        <v>14.803853251033122</v>
      </c>
      <c r="N47" s="228">
        <v>20.644418366809397</v>
      </c>
      <c r="O47" s="228">
        <v>0.9723417607848099</v>
      </c>
      <c r="P47" s="228">
        <v>1.171111749378217</v>
      </c>
      <c r="Q47" s="228">
        <v>19.821497178984625</v>
      </c>
      <c r="R47" s="228">
        <v>0.2748670945253254</v>
      </c>
      <c r="S47" s="228">
        <v>1.2097013207652292</v>
      </c>
      <c r="T47" s="228">
        <v>0.5663815641668564</v>
      </c>
      <c r="U47" s="228">
        <v>1.4533456839891503</v>
      </c>
      <c r="V47" s="233">
        <v>20.644418366809397</v>
      </c>
      <c r="W47" s="233">
        <v>0.17201554576526712</v>
      </c>
      <c r="X47" s="234">
        <v>1.0717267550815135</v>
      </c>
      <c r="Y47" s="233">
        <v>5.173497512505456</v>
      </c>
      <c r="Z47" s="212">
        <v>1.0717267550815135</v>
      </c>
    </row>
    <row r="48" spans="1:26" ht="12.75">
      <c r="A48" s="382"/>
      <c r="B48" s="378"/>
      <c r="C48" s="371"/>
      <c r="D48" s="100" t="s">
        <v>1106</v>
      </c>
      <c r="E48" s="220">
        <v>18749</v>
      </c>
      <c r="F48" s="220">
        <v>14092</v>
      </c>
      <c r="G48" s="179" t="s">
        <v>20</v>
      </c>
      <c r="H48" s="225">
        <v>1</v>
      </c>
      <c r="I48" s="224">
        <v>487474</v>
      </c>
      <c r="J48" s="228">
        <v>0.9988800810730984</v>
      </c>
      <c r="K48" s="228">
        <v>0.3305850838530504</v>
      </c>
      <c r="L48" s="228">
        <v>0.230431513829165</v>
      </c>
      <c r="M48" s="228">
        <v>19.831197813919694</v>
      </c>
      <c r="N48" s="228">
        <v>27.65520148323159</v>
      </c>
      <c r="O48" s="228">
        <v>1.3025461326775079</v>
      </c>
      <c r="P48" s="228">
        <v>1.568817818597613</v>
      </c>
      <c r="Q48" s="228">
        <v>26.5528187059719</v>
      </c>
      <c r="R48" s="228">
        <v>0.36821114284476464</v>
      </c>
      <c r="S48" s="228">
        <v>1.6205122937287284</v>
      </c>
      <c r="T48" s="228">
        <v>0.758723059914575</v>
      </c>
      <c r="U48" s="228">
        <v>1.9468975585247628</v>
      </c>
      <c r="V48" s="233">
        <v>27.65520148323159</v>
      </c>
      <c r="W48" s="233">
        <v>0.230431513829165</v>
      </c>
      <c r="X48" s="234">
        <v>1.4356819756375603</v>
      </c>
      <c r="Y48" s="233">
        <v>6.930401890680538</v>
      </c>
      <c r="Z48" s="212">
        <v>1.4356819756375603</v>
      </c>
    </row>
    <row r="49" spans="1:26" ht="12.75">
      <c r="A49" s="382"/>
      <c r="B49" s="378"/>
      <c r="C49" s="371"/>
      <c r="D49" s="345" t="s">
        <v>1112</v>
      </c>
      <c r="E49" s="325">
        <v>64203</v>
      </c>
      <c r="F49" s="325">
        <v>50859</v>
      </c>
      <c r="G49" s="179" t="s">
        <v>22</v>
      </c>
      <c r="H49" s="225">
        <v>0.6573954290642519</v>
      </c>
      <c r="I49" s="224">
        <v>1097375.7270375162</v>
      </c>
      <c r="J49" s="228">
        <v>2.248626091218987</v>
      </c>
      <c r="K49" s="228">
        <v>0.7441956837513374</v>
      </c>
      <c r="L49" s="228">
        <v>0.5187352556662209</v>
      </c>
      <c r="M49" s="228">
        <v>44.64294530390323</v>
      </c>
      <c r="N49" s="228">
        <v>62.25592920654283</v>
      </c>
      <c r="O49" s="228">
        <v>2.9322230710702217</v>
      </c>
      <c r="P49" s="228">
        <v>3.5316398295559672</v>
      </c>
      <c r="Q49" s="228">
        <v>59.774303311276654</v>
      </c>
      <c r="R49" s="228">
        <v>0.8288974808555704</v>
      </c>
      <c r="S49" s="228">
        <v>3.6480117021703644</v>
      </c>
      <c r="T49" s="228">
        <v>1.7079972870222526</v>
      </c>
      <c r="U49" s="228">
        <v>4.382752975038005</v>
      </c>
      <c r="V49" s="233">
        <v>62.25592920654283</v>
      </c>
      <c r="W49" s="233">
        <v>0.5187352556662209</v>
      </c>
      <c r="X49" s="234">
        <v>3.2319314503130947</v>
      </c>
      <c r="Y49" s="233">
        <v>15.60135476650597</v>
      </c>
      <c r="Z49" s="212">
        <v>3.2319314503130947</v>
      </c>
    </row>
    <row r="50" spans="1:26" ht="12.75">
      <c r="A50" s="382"/>
      <c r="B50" s="378"/>
      <c r="C50" s="371"/>
      <c r="D50" s="347"/>
      <c r="E50" s="326"/>
      <c r="F50" s="326"/>
      <c r="G50" s="179" t="s">
        <v>24</v>
      </c>
      <c r="H50" s="225">
        <v>0.34260457093574814</v>
      </c>
      <c r="I50" s="224">
        <v>571902.2729624838</v>
      </c>
      <c r="J50" s="228">
        <v>1.1718815542626992</v>
      </c>
      <c r="K50" s="228">
        <v>0.3878409122600443</v>
      </c>
      <c r="L50" s="228">
        <v>0.27034120080473106</v>
      </c>
      <c r="M50" s="228">
        <v>23.26587080613389</v>
      </c>
      <c r="N50" s="228">
        <v>32.44495621816876</v>
      </c>
      <c r="O50" s="228">
        <v>1.5281411806922212</v>
      </c>
      <c r="P50" s="228">
        <v>1.8405299078925654</v>
      </c>
      <c r="Q50" s="228">
        <v>31.151645772915252</v>
      </c>
      <c r="R50" s="228">
        <v>0.4319836330204989</v>
      </c>
      <c r="S50" s="228">
        <v>1.9011776302881958</v>
      </c>
      <c r="T50" s="228">
        <v>0.8901304326265528</v>
      </c>
      <c r="U50" s="228">
        <v>2.2840913339899607</v>
      </c>
      <c r="V50" s="233">
        <v>32.44495621816876</v>
      </c>
      <c r="W50" s="233">
        <v>0.27034120080473106</v>
      </c>
      <c r="X50" s="234">
        <v>1.6843355442923933</v>
      </c>
      <c r="Y50" s="233">
        <v>8.130715881921281</v>
      </c>
      <c r="Z50" s="212">
        <v>1.6843355442923933</v>
      </c>
    </row>
    <row r="51" spans="1:26" ht="12.75">
      <c r="A51" s="382"/>
      <c r="B51" s="378"/>
      <c r="C51" s="371"/>
      <c r="D51" s="345" t="s">
        <v>1110</v>
      </c>
      <c r="E51" s="313">
        <v>556776</v>
      </c>
      <c r="F51" s="313">
        <v>459650</v>
      </c>
      <c r="G51" s="179" t="s">
        <v>1255</v>
      </c>
      <c r="H51" s="225">
        <v>0.9833114050273527</v>
      </c>
      <c r="I51" s="224">
        <v>14234588.961983243</v>
      </c>
      <c r="J51" s="228">
        <v>29.16801178398859</v>
      </c>
      <c r="K51" s="228">
        <v>9.6533205578368</v>
      </c>
      <c r="L51" s="228">
        <v>6.728764781805227</v>
      </c>
      <c r="M51" s="228">
        <v>579.0851399355196</v>
      </c>
      <c r="N51" s="228">
        <v>807.5516351120901</v>
      </c>
      <c r="O51" s="228">
        <v>38.035277374147576</v>
      </c>
      <c r="P51" s="228">
        <v>45.81060077865119</v>
      </c>
      <c r="Q51" s="228">
        <v>775.3612706761178</v>
      </c>
      <c r="R51" s="228">
        <v>10.75202835354772</v>
      </c>
      <c r="S51" s="228">
        <v>47.320116373527824</v>
      </c>
      <c r="T51" s="228">
        <v>22.155255242048106</v>
      </c>
      <c r="U51" s="228">
        <v>56.85079921531961</v>
      </c>
      <c r="V51" s="233">
        <v>807.5516351120901</v>
      </c>
      <c r="W51" s="233">
        <v>6.728764781805227</v>
      </c>
      <c r="X51" s="234">
        <v>41.92293907639939</v>
      </c>
      <c r="Y51" s="233">
        <v>202.37268501538335</v>
      </c>
      <c r="Z51" s="212">
        <v>41.92293907639939</v>
      </c>
    </row>
    <row r="52" spans="1:26" ht="12.75">
      <c r="A52" s="382"/>
      <c r="B52" s="378"/>
      <c r="C52" s="371"/>
      <c r="D52" s="346"/>
      <c r="E52" s="373"/>
      <c r="F52" s="373"/>
      <c r="G52" s="179" t="s">
        <v>21</v>
      </c>
      <c r="H52" s="225">
        <v>0.014697735613877156</v>
      </c>
      <c r="I52" s="224">
        <v>212767.00754795375</v>
      </c>
      <c r="J52" s="228">
        <v>0.4359796127571534</v>
      </c>
      <c r="K52" s="228">
        <v>0.14428994988738456</v>
      </c>
      <c r="L52" s="228">
        <v>0.10057607922099714</v>
      </c>
      <c r="M52" s="228">
        <v>8.65569161628972</v>
      </c>
      <c r="N52" s="228">
        <v>12.070622151587402</v>
      </c>
      <c r="O52" s="228">
        <v>0.5685202551171002</v>
      </c>
      <c r="P52" s="228">
        <v>0.6847394376949799</v>
      </c>
      <c r="Q52" s="228">
        <v>11.589466880352534</v>
      </c>
      <c r="R52" s="228">
        <v>0.16071253648172562</v>
      </c>
      <c r="S52" s="228">
        <v>0.7073024436817803</v>
      </c>
      <c r="T52" s="228">
        <v>0.33115865669892325</v>
      </c>
      <c r="U52" s="228">
        <v>0.849759305172647</v>
      </c>
      <c r="V52" s="233">
        <v>12.070622151587402</v>
      </c>
      <c r="W52" s="233">
        <v>0.10057607922099714</v>
      </c>
      <c r="X52" s="234">
        <v>0.62662984640604</v>
      </c>
      <c r="Y52" s="233">
        <v>3.0249015770785292</v>
      </c>
      <c r="Z52" s="212">
        <v>0.62662984640604</v>
      </c>
    </row>
    <row r="53" spans="1:26" ht="12.75">
      <c r="A53" s="383"/>
      <c r="B53" s="379"/>
      <c r="C53" s="372"/>
      <c r="D53" s="347"/>
      <c r="E53" s="314"/>
      <c r="F53" s="314"/>
      <c r="G53" s="177" t="s">
        <v>207</v>
      </c>
      <c r="H53" s="225">
        <v>0.0019908593587701683</v>
      </c>
      <c r="I53" s="224">
        <v>28820.0304688041</v>
      </c>
      <c r="J53" s="228">
        <v>0.059054953435892385</v>
      </c>
      <c r="K53" s="228">
        <v>0.01954457507308507</v>
      </c>
      <c r="L53" s="228">
        <v>0.01362337939978171</v>
      </c>
      <c r="M53" s="228">
        <v>1.17244350515114</v>
      </c>
      <c r="N53" s="228">
        <v>1.6350077119346893</v>
      </c>
      <c r="O53" s="228">
        <v>0.07700804397934807</v>
      </c>
      <c r="P53" s="228">
        <v>0.09275033608353674</v>
      </c>
      <c r="Q53" s="228">
        <v>1.56983355858721</v>
      </c>
      <c r="R53" s="228">
        <v>0.021769071490457533</v>
      </c>
      <c r="S53" s="228">
        <v>0.09580657364358626</v>
      </c>
      <c r="T53" s="228">
        <v>0.04485659071893543</v>
      </c>
      <c r="U53" s="228">
        <v>0.11510285052397455</v>
      </c>
      <c r="V53" s="233">
        <v>1.6350077119346893</v>
      </c>
      <c r="W53" s="233">
        <v>0.01362337939978171</v>
      </c>
      <c r="X53" s="234">
        <v>0.0848791900314424</v>
      </c>
      <c r="Y53" s="233">
        <v>0.4097334291684697</v>
      </c>
      <c r="Z53" s="212">
        <v>0.0848791900314424</v>
      </c>
    </row>
    <row r="54" spans="1:26" ht="12.75">
      <c r="A54" s="381" t="s">
        <v>1056</v>
      </c>
      <c r="B54" s="380" t="s">
        <v>1100</v>
      </c>
      <c r="C54" s="370">
        <v>49</v>
      </c>
      <c r="D54" s="345" t="s">
        <v>1122</v>
      </c>
      <c r="E54" s="313">
        <v>51403</v>
      </c>
      <c r="F54" s="313">
        <v>43266</v>
      </c>
      <c r="G54" s="11" t="s">
        <v>34</v>
      </c>
      <c r="H54" s="226">
        <v>0.7319765436357365</v>
      </c>
      <c r="I54" s="224">
        <v>1843663.7233528804</v>
      </c>
      <c r="J54" s="228">
        <v>3.7778403965221856</v>
      </c>
      <c r="K54" s="228">
        <v>1.2502979165687589</v>
      </c>
      <c r="L54" s="228">
        <v>0.8715095015613532</v>
      </c>
      <c r="M54" s="228">
        <v>75.00309760142835</v>
      </c>
      <c r="N54" s="228">
        <v>104.59407422067405</v>
      </c>
      <c r="O54" s="228">
        <v>4.926328486875422</v>
      </c>
      <c r="P54" s="228">
        <v>5.9333882436766245</v>
      </c>
      <c r="Q54" s="228">
        <v>100.42477875941316</v>
      </c>
      <c r="R54" s="228">
        <v>1.3926025318215907</v>
      </c>
      <c r="S54" s="228">
        <v>6.128900678179809</v>
      </c>
      <c r="T54" s="228">
        <v>2.869548286956424</v>
      </c>
      <c r="U54" s="228">
        <v>7.363314559825542</v>
      </c>
      <c r="V54" s="233">
        <v>104.59407422067405</v>
      </c>
      <c r="W54" s="233">
        <v>0.8715095015613532</v>
      </c>
      <c r="X54" s="234">
        <v>5.429858365276023</v>
      </c>
      <c r="Y54" s="233">
        <v>26.211306765291948</v>
      </c>
      <c r="Z54" s="212">
        <v>5.429858365276023</v>
      </c>
    </row>
    <row r="55" spans="1:26" ht="12.75">
      <c r="A55" s="383"/>
      <c r="B55" s="380"/>
      <c r="C55" s="371"/>
      <c r="D55" s="347"/>
      <c r="E55" s="314"/>
      <c r="F55" s="314"/>
      <c r="G55" s="11" t="s">
        <v>37</v>
      </c>
      <c r="H55" s="226">
        <v>0.26802345636426356</v>
      </c>
      <c r="I55" s="224">
        <v>675083.2766471198</v>
      </c>
      <c r="J55" s="228">
        <v>1.3833091367095844</v>
      </c>
      <c r="K55" s="228">
        <v>0.45781408160882453</v>
      </c>
      <c r="L55" s="228">
        <v>0.31911540184409587</v>
      </c>
      <c r="M55" s="228">
        <v>27.463433947365612</v>
      </c>
      <c r="N55" s="228">
        <v>38.29858419861627</v>
      </c>
      <c r="O55" s="228">
        <v>1.8038441254958544</v>
      </c>
      <c r="P55" s="228">
        <v>2.172593150488566</v>
      </c>
      <c r="Q55" s="228">
        <v>36.77193831105751</v>
      </c>
      <c r="R55" s="228">
        <v>0.5099209082117699</v>
      </c>
      <c r="S55" s="228">
        <v>2.2441827648189028</v>
      </c>
      <c r="T55" s="228">
        <v>1.050725268126834</v>
      </c>
      <c r="U55" s="228">
        <v>2.696180684724056</v>
      </c>
      <c r="V55" s="233">
        <v>38.29858419861627</v>
      </c>
      <c r="W55" s="233">
        <v>0.31911540184409587</v>
      </c>
      <c r="X55" s="234">
        <v>1.9882186379922102</v>
      </c>
      <c r="Y55" s="233">
        <v>9.597636831588991</v>
      </c>
      <c r="Z55" s="212">
        <v>1.9882186379922102</v>
      </c>
    </row>
    <row r="56" spans="1:26" ht="12.75">
      <c r="A56" s="381" t="s">
        <v>1057</v>
      </c>
      <c r="B56" s="380" t="s">
        <v>1101</v>
      </c>
      <c r="C56" s="371"/>
      <c r="D56" s="290" t="s">
        <v>1102</v>
      </c>
      <c r="E56" s="220">
        <v>23010</v>
      </c>
      <c r="F56" s="220">
        <v>16980</v>
      </c>
      <c r="G56" s="11" t="s">
        <v>31</v>
      </c>
      <c r="H56" s="226">
        <v>1</v>
      </c>
      <c r="I56" s="224">
        <v>1127490</v>
      </c>
      <c r="J56" s="228">
        <v>2.3103330692695563</v>
      </c>
      <c r="K56" s="228">
        <v>0.7646179615599517</v>
      </c>
      <c r="L56" s="228">
        <v>0.5329704302737074</v>
      </c>
      <c r="M56" s="228">
        <v>45.86804059953211</v>
      </c>
      <c r="N56" s="228">
        <v>63.96436142302725</v>
      </c>
      <c r="O56" s="228">
        <v>3.0126893724230697</v>
      </c>
      <c r="P56" s="228">
        <v>3.6285553738058285</v>
      </c>
      <c r="Q56" s="228">
        <v>61.414634550347834</v>
      </c>
      <c r="R56" s="228">
        <v>0.8516441521928219</v>
      </c>
      <c r="S56" s="228">
        <v>3.748120732708214</v>
      </c>
      <c r="T56" s="228">
        <v>1.7548682859456795</v>
      </c>
      <c r="U56" s="228">
        <v>4.503024834680588</v>
      </c>
      <c r="V56" s="233">
        <v>63.96436142302725</v>
      </c>
      <c r="W56" s="233">
        <v>0.5329704302737074</v>
      </c>
      <c r="X56" s="234">
        <v>3.320622373114449</v>
      </c>
      <c r="Y56" s="233">
        <v>16.029488398813886</v>
      </c>
      <c r="Z56" s="212">
        <v>3.320622373114449</v>
      </c>
    </row>
    <row r="57" spans="1:26" ht="12.75">
      <c r="A57" s="383"/>
      <c r="B57" s="380"/>
      <c r="C57" s="372"/>
      <c r="D57" s="291" t="s">
        <v>1103</v>
      </c>
      <c r="E57" s="220">
        <v>67847</v>
      </c>
      <c r="F57" s="220">
        <v>57304</v>
      </c>
      <c r="G57" s="11" t="s">
        <v>32</v>
      </c>
      <c r="H57" s="226">
        <v>1</v>
      </c>
      <c r="I57" s="224">
        <v>3324503</v>
      </c>
      <c r="J57" s="228">
        <v>6.812219372043963</v>
      </c>
      <c r="K57" s="228">
        <v>2.2545430177295973</v>
      </c>
      <c r="L57" s="228">
        <v>1.5715099862138298</v>
      </c>
      <c r="M57" s="228">
        <v>135.24593440054127</v>
      </c>
      <c r="N57" s="228">
        <v>188.60452105467755</v>
      </c>
      <c r="O57" s="228">
        <v>8.883178437670056</v>
      </c>
      <c r="P57" s="228">
        <v>10.699113274515605</v>
      </c>
      <c r="Q57" s="228">
        <v>181.08642808941548</v>
      </c>
      <c r="R57" s="228">
        <v>2.511147361748213</v>
      </c>
      <c r="S57" s="228">
        <v>11.051662205652073</v>
      </c>
      <c r="T57" s="228">
        <v>5.174382816017232</v>
      </c>
      <c r="U57" s="228">
        <v>13.277563057738975</v>
      </c>
      <c r="V57" s="233">
        <v>188.60452105467755</v>
      </c>
      <c r="W57" s="233">
        <v>1.5715099862138298</v>
      </c>
      <c r="X57" s="234">
        <v>9.79114585609283</v>
      </c>
      <c r="Y57" s="233">
        <v>47.26435025616365</v>
      </c>
      <c r="Z57" s="212">
        <v>9.79114585609283</v>
      </c>
    </row>
    <row r="58" spans="1:26" ht="12.75">
      <c r="A58" s="333" t="s">
        <v>1098</v>
      </c>
      <c r="B58" s="350" t="s">
        <v>1099</v>
      </c>
      <c r="C58" s="324">
        <v>37</v>
      </c>
      <c r="D58" s="367" t="s">
        <v>1127</v>
      </c>
      <c r="E58" s="315">
        <v>631276</v>
      </c>
      <c r="F58" s="315">
        <v>456883</v>
      </c>
      <c r="G58" s="179" t="s">
        <v>58</v>
      </c>
      <c r="H58" s="225">
        <v>0.10809339998734417</v>
      </c>
      <c r="I58" s="224">
        <v>2524760.459305195</v>
      </c>
      <c r="J58" s="228">
        <v>5.173471677014418</v>
      </c>
      <c r="K58" s="228">
        <v>1.7121900822367428</v>
      </c>
      <c r="L58" s="228">
        <v>1.1934674971254138</v>
      </c>
      <c r="M58" s="228">
        <v>102.71116839307136</v>
      </c>
      <c r="N58" s="228">
        <v>143.2338118524916</v>
      </c>
      <c r="O58" s="228">
        <v>6.746240768133419</v>
      </c>
      <c r="P58" s="228">
        <v>8.125334266542797</v>
      </c>
      <c r="Q58" s="228">
        <v>137.5242715548669</v>
      </c>
      <c r="R58" s="228">
        <v>1.9070656776157062</v>
      </c>
      <c r="S58" s="228">
        <v>8.393074016304992</v>
      </c>
      <c r="T58" s="228">
        <v>3.9296331316857214</v>
      </c>
      <c r="U58" s="228">
        <v>10.083512093119106</v>
      </c>
      <c r="V58" s="233">
        <v>143.2338118524916</v>
      </c>
      <c r="W58" s="233">
        <v>1.1934674971254138</v>
      </c>
      <c r="X58" s="234">
        <v>7.435787517338108</v>
      </c>
      <c r="Y58" s="233">
        <v>35.89443675085068</v>
      </c>
      <c r="Z58" s="212">
        <v>7.435787517338108</v>
      </c>
    </row>
    <row r="59" spans="1:26" ht="12.75">
      <c r="A59" s="337"/>
      <c r="B59" s="350"/>
      <c r="C59" s="375"/>
      <c r="D59" s="367"/>
      <c r="E59" s="315"/>
      <c r="F59" s="315"/>
      <c r="G59" s="179" t="s">
        <v>59</v>
      </c>
      <c r="H59" s="225">
        <v>0.14369423527178385</v>
      </c>
      <c r="I59" s="224">
        <v>3356296.716420933</v>
      </c>
      <c r="J59" s="228">
        <v>6.877367687720608</v>
      </c>
      <c r="K59" s="228">
        <v>2.276104225935603</v>
      </c>
      <c r="L59" s="228">
        <v>1.5865390425432562</v>
      </c>
      <c r="M59" s="228">
        <v>136.53935205888448</v>
      </c>
      <c r="N59" s="228">
        <v>190.40823085975768</v>
      </c>
      <c r="O59" s="228">
        <v>8.968132265705053</v>
      </c>
      <c r="P59" s="228">
        <v>10.801433703585872</v>
      </c>
      <c r="Q59" s="228">
        <v>182.8182389923849</v>
      </c>
      <c r="R59" s="228">
        <v>2.5351625926295203</v>
      </c>
      <c r="S59" s="228">
        <v>11.157354218607527</v>
      </c>
      <c r="T59" s="228">
        <v>5.223867764566173</v>
      </c>
      <c r="U59" s="228">
        <v>13.404542360996878</v>
      </c>
      <c r="V59" s="233">
        <v>190.40823085975768</v>
      </c>
      <c r="W59" s="233">
        <v>1.5865390425432562</v>
      </c>
      <c r="X59" s="234">
        <v>9.884782984645462</v>
      </c>
      <c r="Y59" s="233">
        <v>47.716360481109795</v>
      </c>
      <c r="Z59" s="212">
        <v>9.884782984645462</v>
      </c>
    </row>
    <row r="60" spans="1:26" ht="12.75">
      <c r="A60" s="337"/>
      <c r="B60" s="350"/>
      <c r="C60" s="375"/>
      <c r="D60" s="367"/>
      <c r="E60" s="315"/>
      <c r="F60" s="315"/>
      <c r="G60" s="179" t="s">
        <v>60</v>
      </c>
      <c r="H60" s="225">
        <v>0.20091121938872367</v>
      </c>
      <c r="I60" s="224">
        <v>4692725.944440929</v>
      </c>
      <c r="J60" s="228">
        <v>9.615836889427923</v>
      </c>
      <c r="K60" s="228">
        <v>3.182416292648203</v>
      </c>
      <c r="L60" s="228">
        <v>2.2182761406001577</v>
      </c>
      <c r="M60" s="228">
        <v>190.90736427116357</v>
      </c>
      <c r="N60" s="228">
        <v>266.22605820844217</v>
      </c>
      <c r="O60" s="228">
        <v>12.539113943814314</v>
      </c>
      <c r="P60" s="228">
        <v>15.102409727358262</v>
      </c>
      <c r="Q60" s="228">
        <v>255.61384040902854</v>
      </c>
      <c r="R60" s="228">
        <v>3.544627986435937</v>
      </c>
      <c r="S60" s="228">
        <v>15.600052688074202</v>
      </c>
      <c r="T60" s="228">
        <v>7.303937005679759</v>
      </c>
      <c r="U60" s="228">
        <v>18.74203892732301</v>
      </c>
      <c r="V60" s="233">
        <v>266.22605820844217</v>
      </c>
      <c r="W60" s="233">
        <v>2.2182761406001577</v>
      </c>
      <c r="X60" s="234">
        <v>13.82076183558629</v>
      </c>
      <c r="Y60" s="233">
        <v>66.71633104083301</v>
      </c>
      <c r="Z60" s="212">
        <v>13.82076183558629</v>
      </c>
    </row>
    <row r="61" spans="1:26" ht="12.75">
      <c r="A61" s="337"/>
      <c r="B61" s="350"/>
      <c r="C61" s="375"/>
      <c r="D61" s="367"/>
      <c r="E61" s="315"/>
      <c r="F61" s="315"/>
      <c r="G61" s="179" t="s">
        <v>62</v>
      </c>
      <c r="H61" s="225">
        <v>0.0687464405492628</v>
      </c>
      <c r="I61" s="224">
        <v>1605725.1861545276</v>
      </c>
      <c r="J61" s="228">
        <v>3.2902819517085025</v>
      </c>
      <c r="K61" s="228">
        <v>1.0889376567977975</v>
      </c>
      <c r="L61" s="228">
        <v>0.7590347083930744</v>
      </c>
      <c r="M61" s="228">
        <v>65.32338914777702</v>
      </c>
      <c r="N61" s="228">
        <v>91.09542980713435</v>
      </c>
      <c r="O61" s="228">
        <v>4.290549098759014</v>
      </c>
      <c r="P61" s="228">
        <v>5.167640292221107</v>
      </c>
      <c r="Q61" s="228">
        <v>87.46421298279324</v>
      </c>
      <c r="R61" s="228">
        <v>1.2128768014059848</v>
      </c>
      <c r="S61" s="228">
        <v>5.337920390653168</v>
      </c>
      <c r="T61" s="228">
        <v>2.4992117048725957</v>
      </c>
      <c r="U61" s="228">
        <v>6.413023965557075</v>
      </c>
      <c r="V61" s="233">
        <v>91.09542980713435</v>
      </c>
      <c r="W61" s="233">
        <v>0.7590347083930744</v>
      </c>
      <c r="X61" s="234">
        <v>4.72909469549006</v>
      </c>
      <c r="Y61" s="233">
        <v>22.828542375672743</v>
      </c>
      <c r="Z61" s="212">
        <v>4.72909469549006</v>
      </c>
    </row>
    <row r="62" spans="1:26" ht="12.75">
      <c r="A62" s="337"/>
      <c r="B62" s="350"/>
      <c r="C62" s="375"/>
      <c r="D62" s="367"/>
      <c r="E62" s="315"/>
      <c r="F62" s="315"/>
      <c r="G62" s="179" t="s">
        <v>63</v>
      </c>
      <c r="H62" s="225">
        <v>0.43789153958109217</v>
      </c>
      <c r="I62" s="224">
        <v>10227925.523001961</v>
      </c>
      <c r="J62" s="228">
        <v>20.957981503886998</v>
      </c>
      <c r="K62" s="228">
        <v>6.936164014212775</v>
      </c>
      <c r="L62" s="228">
        <v>4.834793982032469</v>
      </c>
      <c r="M62" s="228">
        <v>416.0878616555753</v>
      </c>
      <c r="N62" s="228">
        <v>580.2470308039118</v>
      </c>
      <c r="O62" s="228">
        <v>27.329344406675602</v>
      </c>
      <c r="P62" s="228">
        <v>32.91611820891942</v>
      </c>
      <c r="Q62" s="228">
        <v>557.1174096473944</v>
      </c>
      <c r="R62" s="228">
        <v>7.725614383035175</v>
      </c>
      <c r="S62" s="228">
        <v>34.0007447563696</v>
      </c>
      <c r="T62" s="228">
        <v>15.919131993481555</v>
      </c>
      <c r="U62" s="228">
        <v>40.848790354984324</v>
      </c>
      <c r="V62" s="233">
        <v>580.2470308039118</v>
      </c>
      <c r="W62" s="233">
        <v>4.834793982032469</v>
      </c>
      <c r="X62" s="234">
        <v>30.122731307797512</v>
      </c>
      <c r="Y62" s="233">
        <v>145.41008214253998</v>
      </c>
      <c r="Z62" s="212">
        <v>30.122731307797512</v>
      </c>
    </row>
    <row r="63" spans="1:26" ht="12.75">
      <c r="A63" s="337"/>
      <c r="B63" s="350"/>
      <c r="C63" s="375"/>
      <c r="D63" s="367"/>
      <c r="E63" s="315"/>
      <c r="F63" s="315"/>
      <c r="G63" s="179" t="s">
        <v>66</v>
      </c>
      <c r="H63" s="225">
        <v>0.04066316522179333</v>
      </c>
      <c r="I63" s="224">
        <v>949778.1706764537</v>
      </c>
      <c r="J63" s="228">
        <v>1.9461848142193332</v>
      </c>
      <c r="K63" s="228">
        <v>0.644101010915192</v>
      </c>
      <c r="L63" s="228">
        <v>0.4489651174644602</v>
      </c>
      <c r="M63" s="228">
        <v>38.638447962409344</v>
      </c>
      <c r="N63" s="228">
        <v>53.882477166848794</v>
      </c>
      <c r="O63" s="228">
        <v>2.5378376756834884</v>
      </c>
      <c r="P63" s="228">
        <v>3.0566325955276907</v>
      </c>
      <c r="Q63" s="228">
        <v>51.73463113286353</v>
      </c>
      <c r="R63" s="228">
        <v>0.7174103760893646</v>
      </c>
      <c r="S63" s="228">
        <v>3.157352396017789</v>
      </c>
      <c r="T63" s="228">
        <v>1.4782708408975789</v>
      </c>
      <c r="U63" s="228">
        <v>3.7932706188024454</v>
      </c>
      <c r="V63" s="233">
        <v>53.882477166848794</v>
      </c>
      <c r="W63" s="233">
        <v>0.4489651174644602</v>
      </c>
      <c r="X63" s="234">
        <v>2.7972351356055896</v>
      </c>
      <c r="Y63" s="233">
        <v>13.50296514231158</v>
      </c>
      <c r="Z63" s="212">
        <v>2.7972351356055896</v>
      </c>
    </row>
    <row r="64" spans="1:26" ht="12.75">
      <c r="A64" s="337"/>
      <c r="B64" s="350"/>
      <c r="C64" s="375"/>
      <c r="D64" s="71" t="s">
        <v>61</v>
      </c>
      <c r="E64" s="221">
        <v>49044</v>
      </c>
      <c r="F64" s="221">
        <v>38811</v>
      </c>
      <c r="G64" s="179" t="s">
        <v>61</v>
      </c>
      <c r="H64" s="225">
        <v>1</v>
      </c>
      <c r="I64" s="224">
        <v>1814628</v>
      </c>
      <c r="J64" s="228">
        <v>3.7183434680773018</v>
      </c>
      <c r="K64" s="228">
        <v>1.2306070673350644</v>
      </c>
      <c r="L64" s="228">
        <v>0.8577841630051859</v>
      </c>
      <c r="M64" s="228">
        <v>73.82187937546918</v>
      </c>
      <c r="N64" s="228">
        <v>102.94682989680183</v>
      </c>
      <c r="O64" s="228">
        <v>4.8487441046052115</v>
      </c>
      <c r="P64" s="228">
        <v>5.839943751925537</v>
      </c>
      <c r="Q64" s="228">
        <v>98.84319636079131</v>
      </c>
      <c r="R64" s="228">
        <v>1.370670537747879</v>
      </c>
      <c r="S64" s="228">
        <v>6.032377075586339</v>
      </c>
      <c r="T64" s="228">
        <v>2.8243559836353636</v>
      </c>
      <c r="U64" s="228">
        <v>7.247350264487282</v>
      </c>
      <c r="V64" s="233">
        <v>102.94682989680183</v>
      </c>
      <c r="W64" s="233">
        <v>0.8577841630051859</v>
      </c>
      <c r="X64" s="234">
        <v>5.344343928265374</v>
      </c>
      <c r="Y64" s="233">
        <v>25.798506837455623</v>
      </c>
      <c r="Z64" s="212">
        <v>5.344343928265374</v>
      </c>
    </row>
    <row r="65" spans="1:26" ht="12.75">
      <c r="A65" s="337"/>
      <c r="B65" s="350"/>
      <c r="C65" s="375"/>
      <c r="D65" s="71" t="s">
        <v>1123</v>
      </c>
      <c r="E65" s="221">
        <v>56431</v>
      </c>
      <c r="F65" s="221">
        <v>39438</v>
      </c>
      <c r="G65" s="179" t="s">
        <v>64</v>
      </c>
      <c r="H65" s="225">
        <v>1</v>
      </c>
      <c r="I65" s="224">
        <v>2087947</v>
      </c>
      <c r="J65" s="228">
        <v>4.278399809295127</v>
      </c>
      <c r="K65" s="228">
        <v>1.415960921148051</v>
      </c>
      <c r="L65" s="228">
        <v>0.9869834863091438</v>
      </c>
      <c r="M65" s="228">
        <v>84.9409198890201</v>
      </c>
      <c r="N65" s="228">
        <v>118.45266613462246</v>
      </c>
      <c r="O65" s="228">
        <v>5.579061221902306</v>
      </c>
      <c r="P65" s="228">
        <v>6.71955521297019</v>
      </c>
      <c r="Q65" s="228">
        <v>113.73094392455376</v>
      </c>
      <c r="R65" s="228">
        <v>1.5771207306836832</v>
      </c>
      <c r="S65" s="228">
        <v>6.9409728152763375</v>
      </c>
      <c r="T65" s="228">
        <v>3.2497600626483814</v>
      </c>
      <c r="U65" s="228">
        <v>8.338945085541184</v>
      </c>
      <c r="V65" s="233">
        <v>118.45266613462246</v>
      </c>
      <c r="W65" s="233">
        <v>0.9869834863091438</v>
      </c>
      <c r="X65" s="234">
        <v>6.149308217436248</v>
      </c>
      <c r="Y65" s="233">
        <v>29.68427410783089</v>
      </c>
      <c r="Z65" s="212">
        <v>6.149308217436248</v>
      </c>
    </row>
    <row r="66" spans="1:26" ht="12.75">
      <c r="A66" s="337"/>
      <c r="B66" s="350"/>
      <c r="C66" s="375"/>
      <c r="D66" s="71" t="s">
        <v>1124</v>
      </c>
      <c r="E66" s="221">
        <v>17798</v>
      </c>
      <c r="F66" s="220">
        <v>12785</v>
      </c>
      <c r="G66" s="179" t="s">
        <v>65</v>
      </c>
      <c r="H66" s="225">
        <v>1</v>
      </c>
      <c r="I66" s="224">
        <v>658526</v>
      </c>
      <c r="J66" s="228">
        <v>1.349381719371173</v>
      </c>
      <c r="K66" s="228">
        <v>0.44658560852356</v>
      </c>
      <c r="L66" s="228">
        <v>0.3112886904242374</v>
      </c>
      <c r="M66" s="228">
        <v>26.78985827266537</v>
      </c>
      <c r="N66" s="228">
        <v>37.359262672361126</v>
      </c>
      <c r="O66" s="228">
        <v>1.7596025522747647</v>
      </c>
      <c r="P66" s="228">
        <v>2.119307538063182</v>
      </c>
      <c r="Q66" s="228">
        <v>35.87005971840315</v>
      </c>
      <c r="R66" s="228">
        <v>0.49741444887930736</v>
      </c>
      <c r="S66" s="228">
        <v>2.1891413259784205</v>
      </c>
      <c r="T66" s="228">
        <v>1.024954893498536</v>
      </c>
      <c r="U66" s="228">
        <v>2.6300534215672586</v>
      </c>
      <c r="V66" s="233">
        <v>37.359262672361126</v>
      </c>
      <c r="W66" s="233">
        <v>0.3112886904242374</v>
      </c>
      <c r="X66" s="234">
        <v>1.9394550451689734</v>
      </c>
      <c r="Y66" s="233">
        <v>9.362242571834175</v>
      </c>
      <c r="Z66" s="212">
        <v>1.9394550451689734</v>
      </c>
    </row>
    <row r="67" spans="1:26" ht="12.75">
      <c r="A67" s="337"/>
      <c r="B67" s="350"/>
      <c r="C67" s="375"/>
      <c r="D67" s="71" t="s">
        <v>1125</v>
      </c>
      <c r="E67" s="221">
        <v>31436</v>
      </c>
      <c r="F67" s="221">
        <v>25981</v>
      </c>
      <c r="G67" s="179" t="s">
        <v>67</v>
      </c>
      <c r="H67" s="225">
        <v>1</v>
      </c>
      <c r="I67" s="224">
        <v>1163132</v>
      </c>
      <c r="J67" s="228">
        <v>2.3833668799950667</v>
      </c>
      <c r="K67" s="228">
        <v>0.7887889195160485</v>
      </c>
      <c r="L67" s="228">
        <v>0.5498185904133233</v>
      </c>
      <c r="M67" s="228">
        <v>47.318012397994636</v>
      </c>
      <c r="N67" s="228">
        <v>65.98639068256794</v>
      </c>
      <c r="O67" s="228">
        <v>3.107925937369901</v>
      </c>
      <c r="P67" s="228">
        <v>3.7432605779612422</v>
      </c>
      <c r="Q67" s="228">
        <v>63.356062327661604</v>
      </c>
      <c r="R67" s="228">
        <v>0.8785661655787114</v>
      </c>
      <c r="S67" s="228">
        <v>3.866605614308216</v>
      </c>
      <c r="T67" s="228">
        <v>1.8103428493100338</v>
      </c>
      <c r="U67" s="228">
        <v>4.645373601550081</v>
      </c>
      <c r="V67" s="233">
        <v>65.98639068256794</v>
      </c>
      <c r="W67" s="233">
        <v>0.5498185904133233</v>
      </c>
      <c r="X67" s="234">
        <v>3.4255932576655717</v>
      </c>
      <c r="Y67" s="233">
        <v>16.536209545352236</v>
      </c>
      <c r="Z67" s="212">
        <v>3.4255932576655717</v>
      </c>
    </row>
    <row r="68" spans="1:26" ht="12.75">
      <c r="A68" s="337"/>
      <c r="B68" s="350"/>
      <c r="C68" s="375"/>
      <c r="D68" s="367" t="s">
        <v>1126</v>
      </c>
      <c r="E68" s="315">
        <v>52640</v>
      </c>
      <c r="F68" s="315">
        <v>37515</v>
      </c>
      <c r="G68" s="179" t="s">
        <v>68</v>
      </c>
      <c r="H68" s="225">
        <v>0.35600142045454547</v>
      </c>
      <c r="I68" s="224">
        <v>693376.8465909092</v>
      </c>
      <c r="J68" s="228">
        <v>1.4207943823402616</v>
      </c>
      <c r="K68" s="228">
        <v>0.4702200383446489</v>
      </c>
      <c r="L68" s="228">
        <v>0.32776286820227524</v>
      </c>
      <c r="M68" s="228">
        <v>28.207644724305638</v>
      </c>
      <c r="N68" s="228">
        <v>39.33640849825704</v>
      </c>
      <c r="O68" s="228">
        <v>1.8527251299866545</v>
      </c>
      <c r="P68" s="228">
        <v>2.2314666052647767</v>
      </c>
      <c r="Q68" s="228">
        <v>37.76839319111769</v>
      </c>
      <c r="R68" s="228">
        <v>0.5237388683403376</v>
      </c>
      <c r="S68" s="228">
        <v>2.3049961722828844</v>
      </c>
      <c r="T68" s="228">
        <v>1.0791980756294148</v>
      </c>
      <c r="U68" s="228">
        <v>2.7692424411669956</v>
      </c>
      <c r="V68" s="233">
        <v>39.33640849825704</v>
      </c>
      <c r="W68" s="233">
        <v>0.32776286820227524</v>
      </c>
      <c r="X68" s="234">
        <v>2.0420958676257155</v>
      </c>
      <c r="Y68" s="233">
        <v>9.857715916269884</v>
      </c>
      <c r="Z68" s="212">
        <v>2.0420958676257155</v>
      </c>
    </row>
    <row r="69" spans="1:26" ht="12.75">
      <c r="A69" s="334"/>
      <c r="B69" s="350"/>
      <c r="C69" s="317"/>
      <c r="D69" s="367"/>
      <c r="E69" s="315"/>
      <c r="F69" s="315"/>
      <c r="G69" s="179" t="s">
        <v>69</v>
      </c>
      <c r="H69" s="225">
        <v>0.6439985795454546</v>
      </c>
      <c r="I69" s="224">
        <v>1254303.153409091</v>
      </c>
      <c r="J69" s="228">
        <v>2.570185149500314</v>
      </c>
      <c r="K69" s="228">
        <v>0.8506174957985245</v>
      </c>
      <c r="L69" s="228">
        <v>0.5929156723040659</v>
      </c>
      <c r="M69" s="228">
        <v>51.026996216985815</v>
      </c>
      <c r="N69" s="228">
        <v>71.15868011131087</v>
      </c>
      <c r="O69" s="228">
        <v>3.3515381777863325</v>
      </c>
      <c r="P69" s="228">
        <v>4.036673006132342</v>
      </c>
      <c r="Q69" s="228">
        <v>68.32217561305927</v>
      </c>
      <c r="R69" s="228">
        <v>0.9474318580899772</v>
      </c>
      <c r="S69" s="228">
        <v>4.169686342578564</v>
      </c>
      <c r="T69" s="228">
        <v>1.952245097410418</v>
      </c>
      <c r="U69" s="228">
        <v>5.009497423497602</v>
      </c>
      <c r="V69" s="233">
        <v>71.15868011131087</v>
      </c>
      <c r="W69" s="233">
        <v>0.5929156723040659</v>
      </c>
      <c r="X69" s="234">
        <v>3.694105591959337</v>
      </c>
      <c r="Y69" s="233">
        <v>17.83238684703784</v>
      </c>
      <c r="Z69" s="212">
        <v>3.694105591959337</v>
      </c>
    </row>
    <row r="70" spans="1:26" ht="12.75">
      <c r="A70" s="381" t="s">
        <v>132</v>
      </c>
      <c r="B70" s="377" t="s">
        <v>1104</v>
      </c>
      <c r="C70" s="370">
        <v>148</v>
      </c>
      <c r="D70" s="339" t="s">
        <v>1140</v>
      </c>
      <c r="E70" s="360">
        <v>39858</v>
      </c>
      <c r="F70" s="360">
        <v>33249</v>
      </c>
      <c r="G70" s="177" t="s">
        <v>204</v>
      </c>
      <c r="H70" s="229">
        <v>0.08496381667113374</v>
      </c>
      <c r="I70" s="224">
        <v>501200.1951219512</v>
      </c>
      <c r="J70" s="228">
        <v>1.0270063460559278</v>
      </c>
      <c r="K70" s="228">
        <v>0.3398936323405053</v>
      </c>
      <c r="L70" s="228">
        <v>0.23691995817915232</v>
      </c>
      <c r="M70" s="228">
        <v>20.38960070452693</v>
      </c>
      <c r="N70" s="228">
        <v>28.433911099940815</v>
      </c>
      <c r="O70" s="228">
        <v>1.3392229654367411</v>
      </c>
      <c r="P70" s="228">
        <v>1.6129922760842987</v>
      </c>
      <c r="Q70" s="228">
        <v>27.300487649538056</v>
      </c>
      <c r="R70" s="228">
        <v>0.3785791583548511</v>
      </c>
      <c r="S70" s="228">
        <v>1.6661423538780722</v>
      </c>
      <c r="T70" s="228">
        <v>0.7800870316626299</v>
      </c>
      <c r="U70" s="228">
        <v>2.0017179094988893</v>
      </c>
      <c r="V70" s="233">
        <v>28.433911099940815</v>
      </c>
      <c r="W70" s="233">
        <v>0.23691995817915232</v>
      </c>
      <c r="X70" s="234">
        <v>1.47610762076052</v>
      </c>
      <c r="Y70" s="233">
        <v>7.125546757124741</v>
      </c>
      <c r="Z70" s="212">
        <v>1.47610762076052</v>
      </c>
    </row>
    <row r="71" spans="1:26" ht="12.75">
      <c r="A71" s="382"/>
      <c r="B71" s="378"/>
      <c r="C71" s="371"/>
      <c r="D71" s="339"/>
      <c r="E71" s="360"/>
      <c r="F71" s="360"/>
      <c r="G71" s="177" t="s">
        <v>1058</v>
      </c>
      <c r="H71" s="229">
        <v>0.9150361833288663</v>
      </c>
      <c r="I71" s="224">
        <v>5397783.804878049</v>
      </c>
      <c r="J71" s="228">
        <v>11.060566767933556</v>
      </c>
      <c r="K71" s="228">
        <v>3.6605579205378076</v>
      </c>
      <c r="L71" s="228">
        <v>2.5515606852480315</v>
      </c>
      <c r="M71" s="228">
        <v>219.5902107421292</v>
      </c>
      <c r="N71" s="228">
        <v>306.22514982712283</v>
      </c>
      <c r="O71" s="228">
        <v>14.423051116722505</v>
      </c>
      <c r="P71" s="228">
        <v>17.37146886609399</v>
      </c>
      <c r="Q71" s="228">
        <v>294.0185010584319</v>
      </c>
      <c r="R71" s="228">
        <v>4.077190052439942</v>
      </c>
      <c r="S71" s="228">
        <v>17.943880114005484</v>
      </c>
      <c r="T71" s="228">
        <v>8.401315855193118</v>
      </c>
      <c r="U71" s="228">
        <v>21.55793357422463</v>
      </c>
      <c r="V71" s="233">
        <v>306.22514982712283</v>
      </c>
      <c r="W71" s="233">
        <v>2.5515606852480315</v>
      </c>
      <c r="X71" s="234">
        <v>15.897259991408248</v>
      </c>
      <c r="Y71" s="233">
        <v>76.74011554834026</v>
      </c>
      <c r="Z71" s="212">
        <v>15.897259991408248</v>
      </c>
    </row>
    <row r="72" spans="1:26" ht="12.75">
      <c r="A72" s="382"/>
      <c r="B72" s="378"/>
      <c r="C72" s="371"/>
      <c r="D72" s="100" t="s">
        <v>1139</v>
      </c>
      <c r="E72" s="220">
        <v>2501</v>
      </c>
      <c r="F72" s="220">
        <v>1960</v>
      </c>
      <c r="G72" s="45" t="s">
        <v>206</v>
      </c>
      <c r="H72" s="229">
        <v>1</v>
      </c>
      <c r="I72" s="224">
        <v>370148</v>
      </c>
      <c r="J72" s="228">
        <v>0.7584680706028326</v>
      </c>
      <c r="K72" s="228">
        <v>0.25101935204347087</v>
      </c>
      <c r="L72" s="228">
        <v>0.17497089892145584</v>
      </c>
      <c r="M72" s="228">
        <v>15.058194300468838</v>
      </c>
      <c r="N72" s="228">
        <v>20.9991046058153</v>
      </c>
      <c r="O72" s="228">
        <v>0.989047304919471</v>
      </c>
      <c r="P72" s="228">
        <v>1.1912323076067015</v>
      </c>
      <c r="Q72" s="228">
        <v>20.162045028818127</v>
      </c>
      <c r="R72" s="228">
        <v>0.2795895126749405</v>
      </c>
      <c r="S72" s="228">
        <v>1.2304848761146263</v>
      </c>
      <c r="T72" s="228">
        <v>0.5761124145723876</v>
      </c>
      <c r="U72" s="228">
        <v>1.4783152280794953</v>
      </c>
      <c r="V72" s="233">
        <v>20.9991046058153</v>
      </c>
      <c r="W72" s="233">
        <v>0.17497089892145584</v>
      </c>
      <c r="X72" s="234">
        <v>1.0901398062630863</v>
      </c>
      <c r="Y72" s="233">
        <v>5.262381991719804</v>
      </c>
      <c r="Z72" s="212">
        <v>1.0901398062630863</v>
      </c>
    </row>
    <row r="73" spans="1:26" ht="12.75">
      <c r="A73" s="382"/>
      <c r="B73" s="378"/>
      <c r="C73" s="371"/>
      <c r="D73" s="100" t="s">
        <v>1128</v>
      </c>
      <c r="E73" s="220">
        <v>9655</v>
      </c>
      <c r="F73" s="220">
        <v>7038</v>
      </c>
      <c r="G73" s="177" t="s">
        <v>208</v>
      </c>
      <c r="H73" s="229">
        <v>1</v>
      </c>
      <c r="I73" s="224">
        <v>1428940</v>
      </c>
      <c r="J73" s="228">
        <v>2.9280324756778686</v>
      </c>
      <c r="K73" s="228">
        <v>0.9690491179447065</v>
      </c>
      <c r="L73" s="228">
        <v>0.6754674246647965</v>
      </c>
      <c r="M73" s="228">
        <v>58.1314937908943</v>
      </c>
      <c r="N73" s="228">
        <v>81.0661155414421</v>
      </c>
      <c r="O73" s="228">
        <v>3.8181734222301054</v>
      </c>
      <c r="P73" s="228">
        <v>4.598699692100241</v>
      </c>
      <c r="Q73" s="228">
        <v>77.83468402768453</v>
      </c>
      <c r="R73" s="228">
        <v>1.0793429607663136</v>
      </c>
      <c r="S73" s="228">
        <v>4.750232498555264</v>
      </c>
      <c r="T73" s="228">
        <v>2.224056522469573</v>
      </c>
      <c r="U73" s="228">
        <v>5.706970622593973</v>
      </c>
      <c r="V73" s="233">
        <v>81.0661155414421</v>
      </c>
      <c r="W73" s="233">
        <v>0.6754674246647965</v>
      </c>
      <c r="X73" s="234">
        <v>4.208436557165173</v>
      </c>
      <c r="Y73" s="233">
        <v>20.315193174751982</v>
      </c>
      <c r="Z73" s="212">
        <v>4.208436557165173</v>
      </c>
    </row>
    <row r="74" spans="1:26" ht="12.75">
      <c r="A74" s="382"/>
      <c r="B74" s="378"/>
      <c r="C74" s="371"/>
      <c r="D74" s="100" t="s">
        <v>1129</v>
      </c>
      <c r="E74" s="220">
        <v>3783</v>
      </c>
      <c r="F74" s="220">
        <v>2859</v>
      </c>
      <c r="G74" s="45" t="s">
        <v>209</v>
      </c>
      <c r="H74" s="229">
        <v>1</v>
      </c>
      <c r="I74" s="224">
        <v>559884</v>
      </c>
      <c r="J74" s="228">
        <v>1.147254982443229</v>
      </c>
      <c r="K74" s="228">
        <v>0.3796906072692724</v>
      </c>
      <c r="L74" s="228">
        <v>0.2646601002078638</v>
      </c>
      <c r="M74" s="228">
        <v>22.77694883593507</v>
      </c>
      <c r="N74" s="228">
        <v>31.763139833586276</v>
      </c>
      <c r="O74" s="228">
        <v>1.496027970615897</v>
      </c>
      <c r="P74" s="228">
        <v>1.8018519870756307</v>
      </c>
      <c r="Q74" s="228">
        <v>30.497007734513787</v>
      </c>
      <c r="R74" s="228">
        <v>0.4229056883043982</v>
      </c>
      <c r="S74" s="228">
        <v>1.8612252244468739</v>
      </c>
      <c r="T74" s="228">
        <v>0.8714247358366023</v>
      </c>
      <c r="U74" s="228">
        <v>2.236092166263387</v>
      </c>
      <c r="V74" s="233">
        <v>31.763139833586276</v>
      </c>
      <c r="W74" s="233">
        <v>0.2646601002078638</v>
      </c>
      <c r="X74" s="234">
        <v>1.648939978845764</v>
      </c>
      <c r="Y74" s="233">
        <v>7.959852488874858</v>
      </c>
      <c r="Z74" s="212">
        <v>1.648939978845764</v>
      </c>
    </row>
    <row r="75" spans="1:26" ht="12.75">
      <c r="A75" s="382"/>
      <c r="B75" s="378"/>
      <c r="C75" s="371"/>
      <c r="D75" s="100" t="s">
        <v>1131</v>
      </c>
      <c r="E75" s="231">
        <v>4950</v>
      </c>
      <c r="F75" s="231">
        <v>3726</v>
      </c>
      <c r="G75" s="45" t="s">
        <v>210</v>
      </c>
      <c r="H75" s="229">
        <v>1</v>
      </c>
      <c r="I75" s="224">
        <v>732600</v>
      </c>
      <c r="J75" s="228">
        <v>1.501166313268301</v>
      </c>
      <c r="K75" s="228">
        <v>0.49681958921038816</v>
      </c>
      <c r="L75" s="228">
        <v>0.3463038583211541</v>
      </c>
      <c r="M75" s="228">
        <v>29.803303393570868</v>
      </c>
      <c r="N75" s="228">
        <v>41.56160247852288</v>
      </c>
      <c r="O75" s="228">
        <v>1.9575306514799606</v>
      </c>
      <c r="P75" s="228">
        <v>2.357696890305147</v>
      </c>
      <c r="Q75" s="228">
        <v>39.904887202179026</v>
      </c>
      <c r="R75" s="228">
        <v>0.5533658887408859</v>
      </c>
      <c r="S75" s="228">
        <v>2.4353859003468212</v>
      </c>
      <c r="T75" s="228">
        <v>1.1402464822604235</v>
      </c>
      <c r="U75" s="228">
        <v>2.9258937940797685</v>
      </c>
      <c r="V75" s="233">
        <v>41.56160247852288</v>
      </c>
      <c r="W75" s="233">
        <v>0.3463038583211541</v>
      </c>
      <c r="X75" s="234">
        <v>2.157613770892554</v>
      </c>
      <c r="Y75" s="233">
        <v>10.415350203523802</v>
      </c>
      <c r="Z75" s="212">
        <v>2.157613770892554</v>
      </c>
    </row>
    <row r="76" spans="1:26" ht="12.75">
      <c r="A76" s="383"/>
      <c r="B76" s="379"/>
      <c r="C76" s="372"/>
      <c r="D76" s="270" t="s">
        <v>1130</v>
      </c>
      <c r="E76" s="232">
        <v>10364</v>
      </c>
      <c r="F76" s="232">
        <v>8323</v>
      </c>
      <c r="G76" s="45" t="s">
        <v>211</v>
      </c>
      <c r="H76" s="229">
        <v>1</v>
      </c>
      <c r="I76" s="224">
        <v>1533872</v>
      </c>
      <c r="J76" s="228">
        <v>3.1430480142853887</v>
      </c>
      <c r="K76" s="228">
        <v>1.040209741934639</v>
      </c>
      <c r="L76" s="228">
        <v>0.7250693308364526</v>
      </c>
      <c r="M76" s="228">
        <v>62.40029017595323</v>
      </c>
      <c r="N76" s="228">
        <v>87.01908042169921</v>
      </c>
      <c r="O76" s="228">
        <v>4.098555085240062</v>
      </c>
      <c r="P76" s="228">
        <v>4.936398095176272</v>
      </c>
      <c r="Q76" s="228">
        <v>83.55035372997644</v>
      </c>
      <c r="R76" s="228">
        <v>1.15860284260819</v>
      </c>
      <c r="S76" s="228">
        <v>5.099058479029183</v>
      </c>
      <c r="T76" s="228">
        <v>2.3873766751812173</v>
      </c>
      <c r="U76" s="228">
        <v>6.126053188251055</v>
      </c>
      <c r="V76" s="233">
        <v>87.01908042169921</v>
      </c>
      <c r="W76" s="233">
        <v>0.7250693308364526</v>
      </c>
      <c r="X76" s="234">
        <v>4.517476590208167</v>
      </c>
      <c r="Y76" s="233">
        <v>21.80700798168095</v>
      </c>
      <c r="Z76" s="212">
        <v>4.517476590208167</v>
      </c>
    </row>
    <row r="77" spans="1:26" ht="12.75">
      <c r="A77" s="344" t="s">
        <v>1059</v>
      </c>
      <c r="B77" s="350" t="s">
        <v>1105</v>
      </c>
      <c r="C77" s="324">
        <v>36</v>
      </c>
      <c r="D77" s="71" t="s">
        <v>1132</v>
      </c>
      <c r="E77" s="221">
        <v>34773</v>
      </c>
      <c r="F77" s="221">
        <v>24381</v>
      </c>
      <c r="G77" s="11" t="s">
        <v>908</v>
      </c>
      <c r="H77" s="229">
        <v>1</v>
      </c>
      <c r="I77" s="224">
        <v>1251828</v>
      </c>
      <c r="J77" s="228">
        <v>2.5651133273355597</v>
      </c>
      <c r="K77" s="228">
        <v>0.8489389472045614</v>
      </c>
      <c r="L77" s="228">
        <v>0.5917456543194836</v>
      </c>
      <c r="M77" s="228">
        <v>50.92630314027714</v>
      </c>
      <c r="N77" s="228">
        <v>71.01826058897672</v>
      </c>
      <c r="O77" s="228">
        <v>3.344924488644357</v>
      </c>
      <c r="P77" s="228">
        <v>4.028707320225104</v>
      </c>
      <c r="Q77" s="228">
        <v>68.18735344871602</v>
      </c>
      <c r="R77" s="228">
        <v>0.9455622628593033</v>
      </c>
      <c r="S77" s="228">
        <v>4.161458177531205</v>
      </c>
      <c r="T77" s="228">
        <v>1.9483926745769877</v>
      </c>
      <c r="U77" s="228">
        <v>4.999612034473503</v>
      </c>
      <c r="V77" s="233">
        <v>71.01826058897672</v>
      </c>
      <c r="W77" s="233">
        <v>0.5917456543194836</v>
      </c>
      <c r="X77" s="234">
        <v>3.686815904434731</v>
      </c>
      <c r="Y77" s="233">
        <v>17.797197672094995</v>
      </c>
      <c r="Z77" s="212">
        <v>3.686815904434731</v>
      </c>
    </row>
    <row r="78" spans="1:26" ht="12.75">
      <c r="A78" s="344"/>
      <c r="B78" s="350"/>
      <c r="C78" s="375"/>
      <c r="D78" s="71" t="s">
        <v>1134</v>
      </c>
      <c r="E78" s="221">
        <v>6080</v>
      </c>
      <c r="F78" s="221">
        <v>4051</v>
      </c>
      <c r="G78" s="11" t="s">
        <v>909</v>
      </c>
      <c r="H78" s="229">
        <v>1</v>
      </c>
      <c r="I78" s="224">
        <v>218880</v>
      </c>
      <c r="J78" s="228">
        <v>0.4485057093204556</v>
      </c>
      <c r="K78" s="228">
        <v>0.148435533287428</v>
      </c>
      <c r="L78" s="228">
        <v>0.10346572278096397</v>
      </c>
      <c r="M78" s="228">
        <v>8.904377623238865</v>
      </c>
      <c r="N78" s="228">
        <v>12.417422263853519</v>
      </c>
      <c r="O78" s="228">
        <v>0.5848543666338162</v>
      </c>
      <c r="P78" s="228">
        <v>0.7044126335653706</v>
      </c>
      <c r="Q78" s="228">
        <v>11.922442957702627</v>
      </c>
      <c r="R78" s="228">
        <v>0.16532995594813688</v>
      </c>
      <c r="S78" s="228">
        <v>0.7276238955335957</v>
      </c>
      <c r="T78" s="228">
        <v>0.34067315047387586</v>
      </c>
      <c r="U78" s="228">
        <v>0.8741736741034395</v>
      </c>
      <c r="V78" s="233">
        <v>12.417422263853519</v>
      </c>
      <c r="W78" s="233">
        <v>0.10346572278096397</v>
      </c>
      <c r="X78" s="234">
        <v>0.6446335000995934</v>
      </c>
      <c r="Y78" s="233">
        <v>3.111809790536842</v>
      </c>
      <c r="Z78" s="212">
        <v>0.6446335000995934</v>
      </c>
    </row>
    <row r="79" spans="1:26" ht="12.75">
      <c r="A79" s="344"/>
      <c r="B79" s="350"/>
      <c r="C79" s="386"/>
      <c r="D79" s="71" t="s">
        <v>1133</v>
      </c>
      <c r="E79" s="221">
        <v>6481</v>
      </c>
      <c r="F79" s="221">
        <v>4564</v>
      </c>
      <c r="G79" s="11" t="s">
        <v>910</v>
      </c>
      <c r="H79" s="229">
        <v>1</v>
      </c>
      <c r="I79" s="224">
        <v>233316</v>
      </c>
      <c r="J79" s="228">
        <v>0.4780864312674133</v>
      </c>
      <c r="K79" s="228">
        <v>0.15822544263747054</v>
      </c>
      <c r="L79" s="228">
        <v>0.11028969561569531</v>
      </c>
      <c r="M79" s="228">
        <v>9.491656476350506</v>
      </c>
      <c r="N79" s="228">
        <v>13.236400278295173</v>
      </c>
      <c r="O79" s="228">
        <v>0.6234278207489742</v>
      </c>
      <c r="P79" s="228">
        <v>0.750871427325192</v>
      </c>
      <c r="Q79" s="228">
        <v>12.708775133037948</v>
      </c>
      <c r="R79" s="228">
        <v>0.1762341191611637</v>
      </c>
      <c r="S79" s="228">
        <v>0.775613563643624</v>
      </c>
      <c r="T79" s="228">
        <v>0.36314188951006404</v>
      </c>
      <c r="U79" s="228">
        <v>0.931828878596117</v>
      </c>
      <c r="V79" s="233">
        <v>13.236400278295173</v>
      </c>
      <c r="W79" s="233">
        <v>0.11028969561569531</v>
      </c>
      <c r="X79" s="234">
        <v>0.6871496240370831</v>
      </c>
      <c r="Y79" s="233">
        <v>3.3170459296824446</v>
      </c>
      <c r="Z79" s="212">
        <v>0.6871496240370831</v>
      </c>
    </row>
    <row r="80" spans="1:26" ht="12.75">
      <c r="A80" s="11" t="s">
        <v>912</v>
      </c>
      <c r="B80" s="285">
        <v>3931</v>
      </c>
      <c r="C80" s="32"/>
      <c r="D80" s="17" t="s">
        <v>1142</v>
      </c>
      <c r="E80" s="144">
        <v>13411</v>
      </c>
      <c r="F80" s="144">
        <v>10824</v>
      </c>
      <c r="G80" s="45" t="s">
        <v>912</v>
      </c>
      <c r="H80" s="240">
        <v>1</v>
      </c>
      <c r="I80" s="224">
        <v>482796</v>
      </c>
      <c r="J80" s="228">
        <v>0.9892944190290509</v>
      </c>
      <c r="K80" s="228">
        <v>0.3274126540983054</v>
      </c>
      <c r="L80" s="228">
        <v>0.2282201987196559</v>
      </c>
      <c r="M80" s="228">
        <v>19.64088952389086</v>
      </c>
      <c r="N80" s="228">
        <v>27.389810852062425</v>
      </c>
      <c r="O80" s="228">
        <v>1.2900463669286366</v>
      </c>
      <c r="P80" s="228">
        <v>1.5537628007804583</v>
      </c>
      <c r="Q80" s="228">
        <v>26.29800699107729</v>
      </c>
      <c r="R80" s="228">
        <v>0.36467763802968156</v>
      </c>
      <c r="S80" s="228">
        <v>1.6049611945725417</v>
      </c>
      <c r="T80" s="228">
        <v>0.7514420429284785</v>
      </c>
      <c r="U80" s="228">
        <v>1.9282143327962544</v>
      </c>
      <c r="V80" s="233">
        <v>27.389810852062425</v>
      </c>
      <c r="W80" s="233">
        <v>0.2282201987196559</v>
      </c>
      <c r="X80" s="234">
        <v>1.4219045838545474</v>
      </c>
      <c r="Y80" s="233">
        <v>6.8638949179094695</v>
      </c>
      <c r="Z80" s="212">
        <v>1.4219045838545474</v>
      </c>
    </row>
    <row r="81" spans="4:26" ht="12.75">
      <c r="D81" s="12"/>
      <c r="H81" s="22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241">
        <v>977.3921200669778</v>
      </c>
    </row>
    <row r="83" spans="1:26" ht="12.75">
      <c r="A83" s="278" t="s">
        <v>1313</v>
      </c>
      <c r="B83" s="284"/>
      <c r="C83" s="284"/>
      <c r="D83" s="288"/>
      <c r="E83" s="279"/>
      <c r="F83" s="279"/>
      <c r="G83" s="280"/>
      <c r="H83" s="281"/>
      <c r="I83" s="279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79"/>
      <c r="W83" s="279"/>
      <c r="X83" s="279"/>
      <c r="Y83" s="279"/>
      <c r="Z83" s="283"/>
    </row>
    <row r="84" spans="1:26" ht="51">
      <c r="A84" s="349" t="s">
        <v>739</v>
      </c>
      <c r="B84" s="349" t="s">
        <v>1093</v>
      </c>
      <c r="C84" s="350"/>
      <c r="D84" s="351" t="s">
        <v>1113</v>
      </c>
      <c r="E84" s="351" t="s">
        <v>744</v>
      </c>
      <c r="F84" s="355" t="s">
        <v>486</v>
      </c>
      <c r="G84" s="349" t="s">
        <v>1077</v>
      </c>
      <c r="H84" s="348" t="s">
        <v>1116</v>
      </c>
      <c r="I84" s="32"/>
      <c r="J84" s="303" t="s">
        <v>741</v>
      </c>
      <c r="K84" s="303" t="s">
        <v>742</v>
      </c>
      <c r="L84" s="303" t="s">
        <v>743</v>
      </c>
      <c r="M84" s="303" t="s">
        <v>978</v>
      </c>
      <c r="N84" s="303" t="s">
        <v>754</v>
      </c>
      <c r="O84" s="304" t="s">
        <v>755</v>
      </c>
      <c r="P84" s="303"/>
      <c r="Q84" s="303"/>
      <c r="R84" s="303"/>
      <c r="S84" s="303"/>
      <c r="T84" s="303"/>
      <c r="U84" s="303"/>
      <c r="V84" s="32"/>
      <c r="W84" s="32"/>
      <c r="X84" s="32"/>
      <c r="Y84" s="32"/>
      <c r="Z84" s="32"/>
    </row>
    <row r="85" spans="1:26" ht="12.75">
      <c r="A85" s="349"/>
      <c r="B85" s="349"/>
      <c r="C85" s="350"/>
      <c r="D85" s="351"/>
      <c r="E85" s="351"/>
      <c r="F85" s="356"/>
      <c r="G85" s="349"/>
      <c r="H85" s="348"/>
      <c r="I85" s="32" t="s">
        <v>1117</v>
      </c>
      <c r="J85" s="32">
        <v>68</v>
      </c>
      <c r="K85" s="76">
        <v>26</v>
      </c>
      <c r="L85" s="32">
        <v>85</v>
      </c>
      <c r="M85" s="32">
        <v>353</v>
      </c>
      <c r="N85" s="32">
        <v>171</v>
      </c>
      <c r="O85" s="32">
        <v>40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49"/>
      <c r="B86" s="349"/>
      <c r="C86" s="350"/>
      <c r="D86" s="351"/>
      <c r="E86" s="351"/>
      <c r="F86" s="356"/>
      <c r="G86" s="349"/>
      <c r="H86" s="348"/>
      <c r="I86" s="32" t="s">
        <v>745</v>
      </c>
      <c r="J86" s="20">
        <v>232000</v>
      </c>
      <c r="K86" s="265">
        <v>420899</v>
      </c>
      <c r="L86" s="20">
        <v>2236066.3753725276</v>
      </c>
      <c r="M86" s="20">
        <v>66153</v>
      </c>
      <c r="N86" s="20">
        <v>368741.6246274722</v>
      </c>
      <c r="O86" s="20">
        <v>465616</v>
      </c>
      <c r="P86" s="20"/>
      <c r="Q86" s="20"/>
      <c r="R86" s="20"/>
      <c r="S86" s="20"/>
      <c r="T86" s="265"/>
      <c r="U86" s="20"/>
      <c r="V86" s="32"/>
      <c r="W86" s="32"/>
      <c r="X86" s="32"/>
      <c r="Y86" s="32"/>
      <c r="Z86" s="32"/>
    </row>
    <row r="87" spans="1:26" ht="12.75">
      <c r="A87" s="349"/>
      <c r="B87" s="349"/>
      <c r="C87" s="350"/>
      <c r="D87" s="351"/>
      <c r="E87" s="351"/>
      <c r="F87" s="356"/>
      <c r="G87" s="349"/>
      <c r="H87" s="348"/>
      <c r="I87" s="32" t="s">
        <v>1118</v>
      </c>
      <c r="J87" s="20">
        <v>15776000</v>
      </c>
      <c r="K87" s="265">
        <v>10943374</v>
      </c>
      <c r="L87" s="265">
        <v>190065641.90666485</v>
      </c>
      <c r="M87" s="20">
        <v>23352009</v>
      </c>
      <c r="N87" s="20">
        <v>63054817.811297745</v>
      </c>
      <c r="O87" s="20">
        <v>18624640</v>
      </c>
      <c r="P87" s="20"/>
      <c r="Q87" s="20"/>
      <c r="R87" s="20"/>
      <c r="S87" s="20"/>
      <c r="T87" s="20"/>
      <c r="U87" s="20"/>
      <c r="V87" s="32"/>
      <c r="W87" s="32"/>
      <c r="X87" s="32"/>
      <c r="Y87" s="32"/>
      <c r="Z87" s="32"/>
    </row>
    <row r="88" spans="1:26" ht="12.75">
      <c r="A88" s="349"/>
      <c r="B88" s="349"/>
      <c r="C88" s="350"/>
      <c r="D88" s="351"/>
      <c r="E88" s="351"/>
      <c r="F88" s="356"/>
      <c r="G88" s="349"/>
      <c r="H88" s="348"/>
      <c r="I88" s="32" t="s">
        <v>1121</v>
      </c>
      <c r="J88" s="20">
        <v>185.31617920330785</v>
      </c>
      <c r="K88" s="265">
        <v>275.57865936842103</v>
      </c>
      <c r="L88" s="20">
        <v>129081.58177937049</v>
      </c>
      <c r="M88" s="20">
        <v>365.99258422887465</v>
      </c>
      <c r="N88" s="20">
        <v>1052.9892328562369</v>
      </c>
      <c r="O88" s="20">
        <v>11084.872902892082</v>
      </c>
      <c r="P88" s="20"/>
      <c r="Q88" s="20"/>
      <c r="R88" s="305"/>
      <c r="S88" s="20"/>
      <c r="T88" s="20"/>
      <c r="U88" s="20"/>
      <c r="V88" s="32"/>
      <c r="W88" s="32"/>
      <c r="X88" s="32"/>
      <c r="Y88" s="32"/>
      <c r="Z88" s="32"/>
    </row>
    <row r="89" spans="1:26" ht="25.5">
      <c r="A89" s="349"/>
      <c r="B89" s="349"/>
      <c r="C89" s="350"/>
      <c r="D89" s="351"/>
      <c r="E89" s="351"/>
      <c r="F89" s="357"/>
      <c r="G89" s="349"/>
      <c r="H89" s="348"/>
      <c r="I89" s="70" t="s">
        <v>1120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306" t="s">
        <v>1084</v>
      </c>
      <c r="W89" s="306" t="s">
        <v>1085</v>
      </c>
      <c r="X89" s="137" t="s">
        <v>1086</v>
      </c>
      <c r="Y89" s="306" t="s">
        <v>1087</v>
      </c>
      <c r="Z89" s="70" t="s">
        <v>1141</v>
      </c>
    </row>
    <row r="90" spans="1:26" ht="12.75" customHeight="1">
      <c r="A90" s="208" t="s">
        <v>1048</v>
      </c>
      <c r="B90" s="207">
        <v>4311</v>
      </c>
      <c r="C90" s="222">
        <v>5</v>
      </c>
      <c r="D90" s="199" t="s">
        <v>1048</v>
      </c>
      <c r="E90" s="230">
        <v>901000</v>
      </c>
      <c r="F90" s="261" t="s">
        <v>198</v>
      </c>
      <c r="G90" s="199" t="s">
        <v>1048</v>
      </c>
      <c r="H90" s="225">
        <v>1</v>
      </c>
      <c r="I90" s="224">
        <v>4505000</v>
      </c>
      <c r="J90" s="292">
        <v>52.918952035427345</v>
      </c>
      <c r="K90" s="292">
        <v>113.44598662667809</v>
      </c>
      <c r="L90" s="292">
        <v>3059.5352220556847</v>
      </c>
      <c r="M90" s="292">
        <v>70.6061988906856</v>
      </c>
      <c r="N90" s="292">
        <v>75.23162636380498</v>
      </c>
      <c r="O90" s="292">
        <v>2681.2519558782787</v>
      </c>
      <c r="P90" s="294" t="s">
        <v>198</v>
      </c>
      <c r="Q90" s="294" t="s">
        <v>198</v>
      </c>
      <c r="R90" s="294" t="s">
        <v>198</v>
      </c>
      <c r="S90" s="294" t="s">
        <v>198</v>
      </c>
      <c r="T90" s="294" t="s">
        <v>198</v>
      </c>
      <c r="U90" s="294" t="s">
        <v>198</v>
      </c>
      <c r="V90" s="293">
        <v>3059.5352220556847</v>
      </c>
      <c r="W90" s="233">
        <v>52.918952035427345</v>
      </c>
      <c r="X90" s="234">
        <v>94.33880649524153</v>
      </c>
      <c r="Y90" s="233">
        <v>1008.8316569750932</v>
      </c>
      <c r="Z90" s="212">
        <v>94.33880649524153</v>
      </c>
    </row>
    <row r="91" spans="1:26" ht="12.75" customHeight="1">
      <c r="A91" s="367" t="s">
        <v>757</v>
      </c>
      <c r="B91" s="384" t="s">
        <v>740</v>
      </c>
      <c r="C91" s="385">
        <v>51</v>
      </c>
      <c r="D91" s="179" t="s">
        <v>985</v>
      </c>
      <c r="E91" s="286">
        <v>23677</v>
      </c>
      <c r="F91" s="261" t="s">
        <v>198</v>
      </c>
      <c r="G91" s="179" t="s">
        <v>985</v>
      </c>
      <c r="H91" s="225">
        <v>1</v>
      </c>
      <c r="I91" s="224">
        <v>1207527</v>
      </c>
      <c r="J91" s="292">
        <v>2.474336411086448</v>
      </c>
      <c r="K91" s="228">
        <v>0.8188958068529243</v>
      </c>
      <c r="L91" s="228">
        <v>0.5708043395126511</v>
      </c>
      <c r="M91" s="228">
        <v>49.12406980197714</v>
      </c>
      <c r="N91" s="228">
        <v>68.50499202304573</v>
      </c>
      <c r="O91" s="228">
        <v>3.2265507985116604</v>
      </c>
      <c r="P91" s="294" t="s">
        <v>198</v>
      </c>
      <c r="Q91" s="294" t="s">
        <v>198</v>
      </c>
      <c r="R91" s="294" t="s">
        <v>198</v>
      </c>
      <c r="S91" s="294" t="s">
        <v>198</v>
      </c>
      <c r="T91" s="294" t="s">
        <v>198</v>
      </c>
      <c r="U91" s="294" t="s">
        <v>198</v>
      </c>
      <c r="V91" s="293">
        <v>68.50499202304573</v>
      </c>
      <c r="W91" s="233">
        <v>0.5708043395126511</v>
      </c>
      <c r="X91" s="234">
        <v>2.8504436047990542</v>
      </c>
      <c r="Y91" s="233">
        <v>20.786608196831093</v>
      </c>
      <c r="Z91" s="212">
        <v>2.8504436047990542</v>
      </c>
    </row>
    <row r="92" spans="1:26" ht="12.75" customHeight="1">
      <c r="A92" s="367"/>
      <c r="B92" s="384"/>
      <c r="C92" s="385"/>
      <c r="D92" s="179" t="s">
        <v>1289</v>
      </c>
      <c r="E92" s="286">
        <v>93068</v>
      </c>
      <c r="F92" s="261" t="s">
        <v>198</v>
      </c>
      <c r="G92" s="179" t="s">
        <v>1289</v>
      </c>
      <c r="H92" s="225">
        <v>1</v>
      </c>
      <c r="I92" s="224">
        <v>4746468</v>
      </c>
      <c r="J92" s="292">
        <v>9.725959416606562</v>
      </c>
      <c r="K92" s="228">
        <v>3.2188619737377184</v>
      </c>
      <c r="L92" s="228">
        <v>2.243680291834414</v>
      </c>
      <c r="M92" s="228">
        <v>193.0936743814845</v>
      </c>
      <c r="N92" s="228">
        <v>269.27493337841867</v>
      </c>
      <c r="O92" s="228">
        <v>12.682714436621328</v>
      </c>
      <c r="P92" s="294" t="s">
        <v>198</v>
      </c>
      <c r="Q92" s="294" t="s">
        <v>198</v>
      </c>
      <c r="R92" s="294" t="s">
        <v>198</v>
      </c>
      <c r="S92" s="294" t="s">
        <v>198</v>
      </c>
      <c r="T92" s="294" t="s">
        <v>198</v>
      </c>
      <c r="U92" s="294" t="s">
        <v>198</v>
      </c>
      <c r="V92" s="293">
        <v>269.27493337841867</v>
      </c>
      <c r="W92" s="233">
        <v>2.243680291834414</v>
      </c>
      <c r="X92" s="234">
        <v>11.204336926613944</v>
      </c>
      <c r="Y92" s="233">
        <v>81.7066373131172</v>
      </c>
      <c r="Z92" s="212">
        <v>11.204336926613944</v>
      </c>
    </row>
    <row r="93" spans="1:26" ht="12.75">
      <c r="A93" s="367"/>
      <c r="B93" s="384"/>
      <c r="C93" s="385"/>
      <c r="D93" s="17" t="s">
        <v>747</v>
      </c>
      <c r="E93" s="144">
        <v>36046</v>
      </c>
      <c r="F93" s="261" t="s">
        <v>198</v>
      </c>
      <c r="G93" s="42" t="s">
        <v>1290</v>
      </c>
      <c r="H93" s="225">
        <v>1</v>
      </c>
      <c r="I93" s="224">
        <v>1838346</v>
      </c>
      <c r="J93" s="292">
        <v>3.7669438811514175</v>
      </c>
      <c r="K93" s="228">
        <v>1.246691652397707</v>
      </c>
      <c r="L93" s="228">
        <v>0.8689957858712263</v>
      </c>
      <c r="M93" s="228">
        <v>74.78676437395227</v>
      </c>
      <c r="N93" s="228">
        <v>104.2923910319173</v>
      </c>
      <c r="O93" s="228">
        <v>4.912119359849275</v>
      </c>
      <c r="P93" s="294" t="s">
        <v>198</v>
      </c>
      <c r="Q93" s="294" t="s">
        <v>198</v>
      </c>
      <c r="R93" s="294" t="s">
        <v>198</v>
      </c>
      <c r="S93" s="294" t="s">
        <v>198</v>
      </c>
      <c r="T93" s="294" t="s">
        <v>198</v>
      </c>
      <c r="U93" s="294" t="s">
        <v>198</v>
      </c>
      <c r="V93" s="293">
        <v>104.2923910319173</v>
      </c>
      <c r="W93" s="233">
        <v>0.8689957858712263</v>
      </c>
      <c r="X93" s="234">
        <v>4.339531620500346</v>
      </c>
      <c r="Y93" s="233">
        <v>31.645651014189866</v>
      </c>
      <c r="Z93" s="212">
        <v>4.339531620500346</v>
      </c>
    </row>
    <row r="94" spans="1:26" ht="25.5">
      <c r="A94" s="367"/>
      <c r="B94" s="384"/>
      <c r="C94" s="385"/>
      <c r="D94" s="17" t="s">
        <v>746</v>
      </c>
      <c r="E94" s="144">
        <v>331042</v>
      </c>
      <c r="F94" s="261" t="s">
        <v>198</v>
      </c>
      <c r="G94" s="42" t="s">
        <v>1290</v>
      </c>
      <c r="H94" s="225">
        <v>1</v>
      </c>
      <c r="I94" s="224">
        <v>16883142</v>
      </c>
      <c r="J94" s="292">
        <v>34.595146099543015</v>
      </c>
      <c r="K94" s="228">
        <v>11.449461743134933</v>
      </c>
      <c r="L94" s="228">
        <v>7.980749679475739</v>
      </c>
      <c r="M94" s="228">
        <v>686.8323822860209</v>
      </c>
      <c r="N94" s="228">
        <v>957.8084034841028</v>
      </c>
      <c r="O94" s="228">
        <v>45.112295875359926</v>
      </c>
      <c r="P94" s="294" t="s">
        <v>198</v>
      </c>
      <c r="Q94" s="294" t="s">
        <v>198</v>
      </c>
      <c r="R94" s="294" t="s">
        <v>198</v>
      </c>
      <c r="S94" s="294" t="s">
        <v>198</v>
      </c>
      <c r="T94" s="294" t="s">
        <v>198</v>
      </c>
      <c r="U94" s="294" t="s">
        <v>198</v>
      </c>
      <c r="V94" s="293">
        <v>957.8084034841028</v>
      </c>
      <c r="W94" s="233">
        <v>7.980749679475739</v>
      </c>
      <c r="X94" s="234">
        <v>39.85372098745147</v>
      </c>
      <c r="Y94" s="233">
        <v>290.62973986127287</v>
      </c>
      <c r="Z94" s="212">
        <v>39.85372098745147</v>
      </c>
    </row>
    <row r="95" spans="1:26" ht="12.75">
      <c r="A95" s="367"/>
      <c r="B95" s="384"/>
      <c r="C95" s="385"/>
      <c r="D95" s="17" t="s">
        <v>396</v>
      </c>
      <c r="E95" s="144">
        <v>26753</v>
      </c>
      <c r="F95" s="261" t="s">
        <v>198</v>
      </c>
      <c r="G95" s="42" t="s">
        <v>1290</v>
      </c>
      <c r="H95" s="225">
        <v>1</v>
      </c>
      <c r="I95" s="224">
        <v>1364403</v>
      </c>
      <c r="J95" s="292">
        <v>2.795790091894909</v>
      </c>
      <c r="K95" s="228">
        <v>0.9252827436219235</v>
      </c>
      <c r="L95" s="228">
        <v>0.6449604466352138</v>
      </c>
      <c r="M95" s="228">
        <v>55.50602861056276</v>
      </c>
      <c r="N95" s="228">
        <v>77.40482542520347</v>
      </c>
      <c r="O95" s="228">
        <v>3.6457284923166977</v>
      </c>
      <c r="P95" s="294" t="s">
        <v>198</v>
      </c>
      <c r="Q95" s="294" t="s">
        <v>198</v>
      </c>
      <c r="R95" s="294" t="s">
        <v>198</v>
      </c>
      <c r="S95" s="294" t="s">
        <v>198</v>
      </c>
      <c r="T95" s="294" t="s">
        <v>198</v>
      </c>
      <c r="U95" s="294" t="s">
        <v>198</v>
      </c>
      <c r="V95" s="293">
        <v>77.40482542520347</v>
      </c>
      <c r="W95" s="233">
        <v>0.6449604466352138</v>
      </c>
      <c r="X95" s="234">
        <v>3.2207592921058033</v>
      </c>
      <c r="Y95" s="233">
        <v>23.48710263503916</v>
      </c>
      <c r="Z95" s="212">
        <v>3.2207592921058033</v>
      </c>
    </row>
    <row r="96" ht="12.75">
      <c r="Z96" s="241">
        <v>155.80759892671216</v>
      </c>
    </row>
  </sheetData>
  <mergeCells count="81">
    <mergeCell ref="A91:A95"/>
    <mergeCell ref="B91:B95"/>
    <mergeCell ref="C91:C95"/>
    <mergeCell ref="A77:A79"/>
    <mergeCell ref="B77:B79"/>
    <mergeCell ref="C77:C79"/>
    <mergeCell ref="A84:A89"/>
    <mergeCell ref="B84:B89"/>
    <mergeCell ref="C84:C89"/>
    <mergeCell ref="F49:F50"/>
    <mergeCell ref="F54:F55"/>
    <mergeCell ref="E54:E55"/>
    <mergeCell ref="F33:F34"/>
    <mergeCell ref="A70:A76"/>
    <mergeCell ref="B70:B76"/>
    <mergeCell ref="A33:A34"/>
    <mergeCell ref="B33:B34"/>
    <mergeCell ref="A35:A43"/>
    <mergeCell ref="A44:A53"/>
    <mergeCell ref="A58:A69"/>
    <mergeCell ref="A54:A55"/>
    <mergeCell ref="A56:A57"/>
    <mergeCell ref="C33:C34"/>
    <mergeCell ref="B35:B43"/>
    <mergeCell ref="E58:E63"/>
    <mergeCell ref="F58:F63"/>
    <mergeCell ref="B44:B53"/>
    <mergeCell ref="B58:B69"/>
    <mergeCell ref="B54:B55"/>
    <mergeCell ref="B56:B57"/>
    <mergeCell ref="D49:D50"/>
    <mergeCell ref="E49:E50"/>
    <mergeCell ref="C35:C43"/>
    <mergeCell ref="C54:C57"/>
    <mergeCell ref="C58:C69"/>
    <mergeCell ref="C44:C53"/>
    <mergeCell ref="C70:C76"/>
    <mergeCell ref="D35:D43"/>
    <mergeCell ref="E35:E43"/>
    <mergeCell ref="F35:F43"/>
    <mergeCell ref="F51:F53"/>
    <mergeCell ref="E51:E53"/>
    <mergeCell ref="D51:D53"/>
    <mergeCell ref="D54:D55"/>
    <mergeCell ref="D68:D69"/>
    <mergeCell ref="D58:D63"/>
    <mergeCell ref="B16:B32"/>
    <mergeCell ref="A16:A32"/>
    <mergeCell ref="D20:D23"/>
    <mergeCell ref="D24:D26"/>
    <mergeCell ref="D27:D32"/>
    <mergeCell ref="C16:C32"/>
    <mergeCell ref="F27:F32"/>
    <mergeCell ref="D16:D19"/>
    <mergeCell ref="E16:E19"/>
    <mergeCell ref="F16:F19"/>
    <mergeCell ref="F20:F23"/>
    <mergeCell ref="E24:E26"/>
    <mergeCell ref="F24:F26"/>
    <mergeCell ref="E20:E23"/>
    <mergeCell ref="E27:E32"/>
    <mergeCell ref="E84:E89"/>
    <mergeCell ref="F84:F89"/>
    <mergeCell ref="G84:G89"/>
    <mergeCell ref="D33:D34"/>
    <mergeCell ref="E33:E34"/>
    <mergeCell ref="D70:D71"/>
    <mergeCell ref="E70:E71"/>
    <mergeCell ref="F70:F71"/>
    <mergeCell ref="F68:F69"/>
    <mergeCell ref="E68:E69"/>
    <mergeCell ref="H84:H89"/>
    <mergeCell ref="A8:A15"/>
    <mergeCell ref="B8:B15"/>
    <mergeCell ref="C8:C15"/>
    <mergeCell ref="D8:D15"/>
    <mergeCell ref="E8:E15"/>
    <mergeCell ref="F8:F15"/>
    <mergeCell ref="G8:G15"/>
    <mergeCell ref="H8:H15"/>
    <mergeCell ref="D84:D89"/>
  </mergeCells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6.421875" style="0" bestFit="1" customWidth="1"/>
    <col min="2" max="2" width="29.8515625" style="0" customWidth="1"/>
    <col min="3" max="3" width="20.57421875" style="0" bestFit="1" customWidth="1"/>
    <col min="4" max="4" width="16.00390625" style="0" customWidth="1"/>
    <col min="5" max="5" width="17.00390625" style="0" customWidth="1"/>
    <col min="6" max="6" width="16.8515625" style="0" customWidth="1"/>
    <col min="7" max="7" width="12.57421875" style="0" customWidth="1"/>
    <col min="8" max="8" width="12.7109375" style="0" customWidth="1"/>
  </cols>
  <sheetData>
    <row r="1" ht="12.75">
      <c r="A1" s="331" t="s">
        <v>620</v>
      </c>
    </row>
    <row r="2" ht="12.75">
      <c r="A2" s="142" t="s">
        <v>626</v>
      </c>
    </row>
    <row r="3" ht="12.75">
      <c r="A3" s="332" t="s">
        <v>623</v>
      </c>
    </row>
    <row r="5" ht="12.75">
      <c r="E5" s="1"/>
    </row>
    <row r="6" spans="1:8" ht="25.5">
      <c r="A6" s="490" t="s">
        <v>1191</v>
      </c>
      <c r="B6" s="490" t="s">
        <v>1179</v>
      </c>
      <c r="C6" s="490" t="s">
        <v>1192</v>
      </c>
      <c r="D6" s="490" t="s">
        <v>1193</v>
      </c>
      <c r="E6" s="490" t="s">
        <v>1194</v>
      </c>
      <c r="F6" s="490" t="s">
        <v>1162</v>
      </c>
      <c r="G6" s="490" t="s">
        <v>1164</v>
      </c>
      <c r="H6" s="490" t="s">
        <v>1163</v>
      </c>
    </row>
    <row r="7" spans="1:8" ht="12.75">
      <c r="A7" s="47" t="s">
        <v>1182</v>
      </c>
      <c r="B7" s="28" t="s">
        <v>1222</v>
      </c>
      <c r="C7" s="32" t="s">
        <v>1181</v>
      </c>
      <c r="D7" s="231">
        <v>10617766</v>
      </c>
      <c r="E7" s="480">
        <v>1.2</v>
      </c>
      <c r="F7" s="144">
        <v>11374.716719559452</v>
      </c>
      <c r="G7" s="21">
        <v>1</v>
      </c>
      <c r="H7" s="20">
        <v>11374.716719559452</v>
      </c>
    </row>
    <row r="8" spans="1:8" ht="12.75">
      <c r="A8" s="333" t="s">
        <v>1195</v>
      </c>
      <c r="B8" s="28" t="s">
        <v>1221</v>
      </c>
      <c r="C8" s="32" t="s">
        <v>1180</v>
      </c>
      <c r="D8" s="481">
        <v>3351941</v>
      </c>
      <c r="E8" s="482">
        <v>1.4</v>
      </c>
      <c r="F8" s="335">
        <v>4189.388102759999</v>
      </c>
      <c r="G8" s="21">
        <v>0.19954012319635475</v>
      </c>
      <c r="H8" s="20">
        <v>835.9510181420732</v>
      </c>
    </row>
    <row r="9" spans="1:8" ht="12.75">
      <c r="A9" s="334"/>
      <c r="B9" s="28" t="s">
        <v>1222</v>
      </c>
      <c r="C9" s="32" t="s">
        <v>1181</v>
      </c>
      <c r="D9" s="483"/>
      <c r="E9" s="484"/>
      <c r="F9" s="336"/>
      <c r="G9" s="21">
        <v>0.8004598768036453</v>
      </c>
      <c r="H9" s="20">
        <v>3353.4370846179263</v>
      </c>
    </row>
    <row r="10" spans="1:8" ht="12.75">
      <c r="A10" s="333" t="s">
        <v>1196</v>
      </c>
      <c r="B10" s="28" t="s">
        <v>1221</v>
      </c>
      <c r="C10" s="32" t="s">
        <v>1180</v>
      </c>
      <c r="D10" s="481">
        <v>3473384</v>
      </c>
      <c r="E10" s="482">
        <v>2.4</v>
      </c>
      <c r="F10" s="335">
        <v>7442.009752004385</v>
      </c>
      <c r="G10" s="21">
        <v>0.19954012319635475</v>
      </c>
      <c r="H10" s="20">
        <v>1484.9795427434283</v>
      </c>
    </row>
    <row r="11" spans="1:8" ht="12.75">
      <c r="A11" s="334"/>
      <c r="B11" s="28" t="s">
        <v>1222</v>
      </c>
      <c r="C11" s="32" t="s">
        <v>1181</v>
      </c>
      <c r="D11" s="485"/>
      <c r="E11" s="484"/>
      <c r="F11" s="336"/>
      <c r="G11" s="21">
        <v>0.8004598768036453</v>
      </c>
      <c r="H11" s="20">
        <v>5957.030209260956</v>
      </c>
    </row>
    <row r="12" spans="1:8" ht="12.75">
      <c r="A12" s="47" t="s">
        <v>1197</v>
      </c>
      <c r="B12" s="29" t="s">
        <v>1197</v>
      </c>
      <c r="C12" s="32"/>
      <c r="D12" s="231">
        <v>2309550</v>
      </c>
      <c r="E12" s="480">
        <v>2.1</v>
      </c>
      <c r="F12" s="144">
        <v>4329.850059739726</v>
      </c>
      <c r="G12" s="21">
        <v>1</v>
      </c>
      <c r="H12" s="20">
        <v>4329.850059739726</v>
      </c>
    </row>
    <row r="13" spans="1:8" ht="12.75">
      <c r="A13" s="47" t="s">
        <v>1198</v>
      </c>
      <c r="B13" s="29" t="s">
        <v>1197</v>
      </c>
      <c r="C13" s="32"/>
      <c r="D13" s="231">
        <v>311801</v>
      </c>
      <c r="E13" s="480">
        <v>1.4</v>
      </c>
      <c r="F13" s="144">
        <v>389.7011909901369</v>
      </c>
      <c r="G13" s="21">
        <v>1</v>
      </c>
      <c r="H13" s="20">
        <v>389.7011909901369</v>
      </c>
    </row>
    <row r="14" spans="1:8" ht="12.75">
      <c r="A14" s="47" t="s">
        <v>1199</v>
      </c>
      <c r="B14" s="29" t="s">
        <v>1197</v>
      </c>
      <c r="C14" s="32"/>
      <c r="D14" s="231">
        <v>308476</v>
      </c>
      <c r="E14" s="480">
        <v>2.3</v>
      </c>
      <c r="F14" s="144">
        <v>633.3961371912328</v>
      </c>
      <c r="G14" s="21">
        <v>1</v>
      </c>
      <c r="H14" s="20">
        <v>633.3961371912328</v>
      </c>
    </row>
    <row r="15" spans="1:8" ht="12.75">
      <c r="A15" s="47" t="s">
        <v>1200</v>
      </c>
      <c r="B15" s="29" t="s">
        <v>1197</v>
      </c>
      <c r="C15" s="32"/>
      <c r="D15" s="231">
        <v>267866</v>
      </c>
      <c r="E15" s="480">
        <v>2.1</v>
      </c>
      <c r="F15" s="144">
        <v>502.1842419961644</v>
      </c>
      <c r="G15" s="21">
        <v>1</v>
      </c>
      <c r="H15" s="20">
        <v>502.1842419961644</v>
      </c>
    </row>
    <row r="16" spans="1:8" ht="12.75">
      <c r="A16" s="47" t="s">
        <v>1201</v>
      </c>
      <c r="B16" s="29" t="s">
        <v>1225</v>
      </c>
      <c r="C16" s="32"/>
      <c r="D16" s="231">
        <v>624636</v>
      </c>
      <c r="E16" s="480">
        <v>2.5</v>
      </c>
      <c r="F16" s="144">
        <v>1394.0977070958904</v>
      </c>
      <c r="G16" s="21">
        <v>1</v>
      </c>
      <c r="H16" s="20">
        <v>1394.0977070958904</v>
      </c>
    </row>
    <row r="17" spans="1:8" ht="12.75">
      <c r="A17" s="333" t="s">
        <v>1202</v>
      </c>
      <c r="B17" s="28" t="s">
        <v>1221</v>
      </c>
      <c r="C17" s="32"/>
      <c r="D17" s="481">
        <v>615981</v>
      </c>
      <c r="E17" s="482">
        <v>1.1</v>
      </c>
      <c r="F17" s="335">
        <v>604.9036364769863</v>
      </c>
      <c r="G17" s="21">
        <v>0.19954012319635475</v>
      </c>
      <c r="H17" s="20">
        <v>120.70254614454085</v>
      </c>
    </row>
    <row r="18" spans="1:8" ht="12.75">
      <c r="A18" s="334"/>
      <c r="B18" s="28" t="s">
        <v>1222</v>
      </c>
      <c r="C18" s="32"/>
      <c r="D18" s="483"/>
      <c r="E18" s="484"/>
      <c r="F18" s="336"/>
      <c r="G18" s="21">
        <v>0.8004598768036453</v>
      </c>
      <c r="H18" s="20">
        <v>484.2010903324455</v>
      </c>
    </row>
    <row r="19" spans="1:8" ht="12.75">
      <c r="A19" s="333" t="s">
        <v>1203</v>
      </c>
      <c r="B19" s="28" t="s">
        <v>1221</v>
      </c>
      <c r="C19" s="32"/>
      <c r="D19" s="481">
        <v>999322</v>
      </c>
      <c r="E19" s="486">
        <v>1.6</v>
      </c>
      <c r="F19" s="335">
        <v>1427.4194981786302</v>
      </c>
      <c r="G19" s="21">
        <v>0.19954012319635475</v>
      </c>
      <c r="H19" s="20">
        <v>284.82746251944275</v>
      </c>
    </row>
    <row r="20" spans="1:8" ht="12.75">
      <c r="A20" s="334"/>
      <c r="B20" s="28" t="s">
        <v>1222</v>
      </c>
      <c r="C20" s="32"/>
      <c r="D20" s="485"/>
      <c r="E20" s="487"/>
      <c r="F20" s="336"/>
      <c r="G20" s="21">
        <v>0.8004598768036453</v>
      </c>
      <c r="H20" s="20">
        <v>1142.5920356591876</v>
      </c>
    </row>
    <row r="21" spans="1:8" ht="12.75">
      <c r="A21" s="47" t="s">
        <v>1204</v>
      </c>
      <c r="B21" s="29" t="s">
        <v>1227</v>
      </c>
      <c r="C21" s="32"/>
      <c r="D21" s="231">
        <v>4516540</v>
      </c>
      <c r="E21" s="480">
        <v>0.8</v>
      </c>
      <c r="F21" s="144">
        <v>3225.685645019178</v>
      </c>
      <c r="G21" s="21">
        <v>1</v>
      </c>
      <c r="H21" s="20">
        <v>3225.685645019178</v>
      </c>
    </row>
    <row r="22" spans="1:8" ht="12.75">
      <c r="A22" s="47" t="s">
        <v>1205</v>
      </c>
      <c r="B22" s="29" t="s">
        <v>1197</v>
      </c>
      <c r="C22" s="32"/>
      <c r="D22" s="231">
        <v>655572</v>
      </c>
      <c r="E22" s="480">
        <v>1.5</v>
      </c>
      <c r="F22" s="144">
        <v>877.8854456383561</v>
      </c>
      <c r="G22" s="21">
        <v>1</v>
      </c>
      <c r="H22" s="20">
        <v>877.8854456383561</v>
      </c>
    </row>
    <row r="23" spans="1:8" ht="12.75">
      <c r="A23" s="333" t="s">
        <v>1206</v>
      </c>
      <c r="B23" s="28" t="s">
        <v>1221</v>
      </c>
      <c r="C23" s="32"/>
      <c r="D23" s="481">
        <v>218531</v>
      </c>
      <c r="E23" s="482">
        <v>1.7</v>
      </c>
      <c r="F23" s="335">
        <v>331.65623643205475</v>
      </c>
      <c r="G23" s="21">
        <v>0.19954012319635475</v>
      </c>
      <c r="H23" s="20">
        <v>66.17872627649156</v>
      </c>
    </row>
    <row r="24" spans="1:8" ht="12.75">
      <c r="A24" s="334"/>
      <c r="B24" s="28" t="s">
        <v>1222</v>
      </c>
      <c r="C24" s="32"/>
      <c r="D24" s="483"/>
      <c r="E24" s="484"/>
      <c r="F24" s="336"/>
      <c r="G24" s="21">
        <v>0.8004598768036453</v>
      </c>
      <c r="H24" s="20">
        <v>265.4775101555632</v>
      </c>
    </row>
    <row r="25" spans="1:8" ht="12.75">
      <c r="A25" s="47" t="s">
        <v>1207</v>
      </c>
      <c r="B25" s="28" t="s">
        <v>1222</v>
      </c>
      <c r="C25" s="32"/>
      <c r="D25" s="231">
        <v>6513077</v>
      </c>
      <c r="E25" s="480">
        <v>2.4</v>
      </c>
      <c r="F25" s="144">
        <v>13954.801009492601</v>
      </c>
      <c r="G25" s="21">
        <v>1</v>
      </c>
      <c r="H25" s="20">
        <v>13954.801009492601</v>
      </c>
    </row>
    <row r="26" spans="1:8" ht="12.75">
      <c r="A26" s="47" t="s">
        <v>1208</v>
      </c>
      <c r="B26" s="28" t="s">
        <v>1222</v>
      </c>
      <c r="C26" s="32"/>
      <c r="D26" s="231">
        <v>3008815</v>
      </c>
      <c r="E26" s="480">
        <v>1.9</v>
      </c>
      <c r="F26" s="144">
        <v>5103.584151982192</v>
      </c>
      <c r="G26" s="21">
        <v>1</v>
      </c>
      <c r="H26" s="20">
        <v>5103.584151982192</v>
      </c>
    </row>
    <row r="27" spans="1:8" ht="12.75">
      <c r="A27" s="47" t="s">
        <v>1209</v>
      </c>
      <c r="B27" s="29" t="s">
        <v>1227</v>
      </c>
      <c r="C27" s="32"/>
      <c r="D27" s="231">
        <v>502801</v>
      </c>
      <c r="E27" s="480">
        <v>1.1</v>
      </c>
      <c r="F27" s="144">
        <v>493.75898497561656</v>
      </c>
      <c r="G27" s="21">
        <v>1</v>
      </c>
      <c r="H27" s="20">
        <v>493.75898497561656</v>
      </c>
    </row>
    <row r="28" spans="1:8" ht="12.75">
      <c r="A28" s="47" t="s">
        <v>1210</v>
      </c>
      <c r="B28" s="29" t="s">
        <v>1197</v>
      </c>
      <c r="C28" s="32"/>
      <c r="D28" s="231">
        <v>1185764</v>
      </c>
      <c r="E28" s="480">
        <v>1.8</v>
      </c>
      <c r="F28" s="144">
        <v>1905.4473788909593</v>
      </c>
      <c r="G28" s="21">
        <v>1</v>
      </c>
      <c r="H28" s="20">
        <v>1905.4473788909593</v>
      </c>
    </row>
    <row r="29" spans="1:8" ht="12.75">
      <c r="A29" s="47" t="s">
        <v>1212</v>
      </c>
      <c r="B29" s="30" t="s">
        <v>1212</v>
      </c>
      <c r="C29" s="32"/>
      <c r="D29" s="231">
        <v>121059</v>
      </c>
      <c r="E29" s="480">
        <v>0.5</v>
      </c>
      <c r="F29" s="144">
        <v>54.03725508082192</v>
      </c>
      <c r="G29" s="21">
        <v>1</v>
      </c>
      <c r="H29" s="20">
        <v>54.03725508082192</v>
      </c>
    </row>
    <row r="30" spans="1:8" ht="12.75">
      <c r="A30" s="47" t="s">
        <v>1213</v>
      </c>
      <c r="B30" s="30" t="s">
        <v>1213</v>
      </c>
      <c r="C30" s="32"/>
      <c r="D30" s="231">
        <v>4881801</v>
      </c>
      <c r="E30" s="480">
        <v>1.5</v>
      </c>
      <c r="F30" s="144">
        <v>6537.286593086302</v>
      </c>
      <c r="G30" s="21">
        <v>1</v>
      </c>
      <c r="H30" s="20">
        <v>6537.286593086302</v>
      </c>
    </row>
    <row r="31" spans="1:8" ht="12.75">
      <c r="A31" s="47" t="s">
        <v>1183</v>
      </c>
      <c r="B31" s="28" t="s">
        <v>1222</v>
      </c>
      <c r="C31" s="32"/>
      <c r="D31" s="231">
        <v>922970</v>
      </c>
      <c r="E31" s="480">
        <v>2.2</v>
      </c>
      <c r="F31" s="144">
        <v>1812.7439299561647</v>
      </c>
      <c r="G31" s="21">
        <v>1</v>
      </c>
      <c r="H31" s="20">
        <v>1812.7439299561647</v>
      </c>
    </row>
    <row r="32" spans="1:8" ht="12.75">
      <c r="A32" s="47" t="s">
        <v>1214</v>
      </c>
      <c r="B32" s="30" t="s">
        <v>1223</v>
      </c>
      <c r="C32" s="32"/>
      <c r="D32" s="231">
        <v>142776</v>
      </c>
      <c r="E32" s="480">
        <v>2</v>
      </c>
      <c r="F32" s="144">
        <v>254.92439658082193</v>
      </c>
      <c r="G32" s="21">
        <v>1</v>
      </c>
      <c r="H32" s="20">
        <v>254.92439658082193</v>
      </c>
    </row>
    <row r="33" spans="1:8" ht="12.75">
      <c r="A33" s="333" t="s">
        <v>1215</v>
      </c>
      <c r="B33" s="30" t="s">
        <v>1223</v>
      </c>
      <c r="C33" s="32"/>
      <c r="D33" s="481">
        <v>4445374</v>
      </c>
      <c r="E33" s="482">
        <v>2.3</v>
      </c>
      <c r="F33" s="335">
        <v>9127.720535699178</v>
      </c>
      <c r="G33" s="21">
        <v>0.8479890933878664</v>
      </c>
      <c r="H33" s="20">
        <v>7740.207461765356</v>
      </c>
    </row>
    <row r="34" spans="1:8" ht="12.75">
      <c r="A34" s="334"/>
      <c r="B34" s="30" t="s">
        <v>1224</v>
      </c>
      <c r="C34" s="32"/>
      <c r="D34" s="483"/>
      <c r="E34" s="484"/>
      <c r="F34" s="336"/>
      <c r="G34" s="21">
        <v>0.1520109066121336</v>
      </c>
      <c r="H34" s="20">
        <v>1387.5130739338217</v>
      </c>
    </row>
    <row r="35" spans="1:8" ht="12.75">
      <c r="A35" s="333" t="s">
        <v>1211</v>
      </c>
      <c r="B35" s="30" t="s">
        <v>1344</v>
      </c>
      <c r="C35" s="32"/>
      <c r="D35" s="481">
        <v>1332330</v>
      </c>
      <c r="E35" s="482">
        <v>2.5</v>
      </c>
      <c r="F35" s="335">
        <v>2973.5689234931506</v>
      </c>
      <c r="G35" s="21">
        <v>0.013942898076135898</v>
      </c>
      <c r="H35" s="20">
        <v>41.46016842263014</v>
      </c>
    </row>
    <row r="36" spans="1:8" ht="12.75">
      <c r="A36" s="337"/>
      <c r="B36" s="30" t="s">
        <v>1197</v>
      </c>
      <c r="C36" s="32" t="s">
        <v>1184</v>
      </c>
      <c r="D36" s="488"/>
      <c r="E36" s="489"/>
      <c r="F36" s="338"/>
      <c r="G36" s="21">
        <v>0.30682050757265655</v>
      </c>
      <c r="H36" s="20">
        <v>912.3519264084464</v>
      </c>
    </row>
    <row r="37" spans="1:8" ht="12.75">
      <c r="A37" s="337"/>
      <c r="B37" s="30" t="s">
        <v>1225</v>
      </c>
      <c r="C37" s="32" t="s">
        <v>1185</v>
      </c>
      <c r="D37" s="488"/>
      <c r="E37" s="489"/>
      <c r="F37" s="338"/>
      <c r="G37" s="21">
        <v>0.055311092918542776</v>
      </c>
      <c r="H37" s="20">
        <v>164.47134702702087</v>
      </c>
    </row>
    <row r="38" spans="1:8" ht="12.75">
      <c r="A38" s="337"/>
      <c r="B38" s="30" t="s">
        <v>1226</v>
      </c>
      <c r="C38" s="32"/>
      <c r="D38" s="488"/>
      <c r="E38" s="489"/>
      <c r="F38" s="338"/>
      <c r="G38" s="21">
        <v>0.020134056487924684</v>
      </c>
      <c r="H38" s="20">
        <v>59.870004676348486</v>
      </c>
    </row>
    <row r="39" spans="1:8" ht="12.75">
      <c r="A39" s="337"/>
      <c r="B39" s="30" t="s">
        <v>1227</v>
      </c>
      <c r="C39" s="32" t="s">
        <v>1186</v>
      </c>
      <c r="D39" s="488"/>
      <c r="E39" s="489"/>
      <c r="F39" s="338"/>
      <c r="G39" s="21">
        <v>0.34867478510028654</v>
      </c>
      <c r="H39" s="20">
        <v>1036.8085053798648</v>
      </c>
    </row>
    <row r="40" spans="1:8" ht="12.75">
      <c r="A40" s="334"/>
      <c r="B40" s="30" t="s">
        <v>1345</v>
      </c>
      <c r="C40" s="32"/>
      <c r="D40" s="483"/>
      <c r="E40" s="484"/>
      <c r="F40" s="336"/>
      <c r="G40" s="21">
        <v>0.25511665984445353</v>
      </c>
      <c r="H40" s="20">
        <v>758.60697157884</v>
      </c>
    </row>
    <row r="41" spans="1:8" ht="12.75">
      <c r="A41" s="47" t="s">
        <v>1216</v>
      </c>
      <c r="B41" s="30" t="s">
        <v>1190</v>
      </c>
      <c r="C41" s="32"/>
      <c r="D41" s="231">
        <v>3929831</v>
      </c>
      <c r="E41" s="211">
        <v>1.9</v>
      </c>
      <c r="F41" s="144">
        <v>6665.821332175068</v>
      </c>
      <c r="G41" s="21">
        <v>1</v>
      </c>
      <c r="H41" s="20">
        <v>6666.821332175068</v>
      </c>
    </row>
    <row r="42" spans="2:8" ht="12.75">
      <c r="B42" s="31"/>
      <c r="D42" s="27"/>
      <c r="F42" s="27"/>
      <c r="G42" s="26"/>
      <c r="H42" s="27"/>
    </row>
    <row r="43" spans="2:8" ht="12.75">
      <c r="B43" s="31"/>
      <c r="D43" s="27"/>
      <c r="F43" s="27"/>
      <c r="G43" s="26"/>
      <c r="H43" s="27"/>
    </row>
    <row r="44" spans="2:8" ht="12.75">
      <c r="B44" s="31"/>
      <c r="D44" s="27"/>
      <c r="F44" s="27"/>
      <c r="G44" s="26"/>
      <c r="H44" s="27"/>
    </row>
    <row r="45" spans="2:8" ht="12.75">
      <c r="B45" s="31"/>
      <c r="D45" s="27"/>
      <c r="F45" s="27"/>
      <c r="G45" s="26"/>
      <c r="H45" s="27"/>
    </row>
    <row r="46" spans="2:8" ht="12.75">
      <c r="B46" s="31"/>
      <c r="D46" s="27"/>
      <c r="F46" s="27"/>
      <c r="G46" s="26"/>
      <c r="H46" s="27"/>
    </row>
    <row r="47" ht="12.75">
      <c r="B47" s="31"/>
    </row>
    <row r="48" ht="12.75">
      <c r="B48" s="5"/>
    </row>
  </sheetData>
  <mergeCells count="28">
    <mergeCell ref="E10:E11"/>
    <mergeCell ref="D19:D20"/>
    <mergeCell ref="E19:E20"/>
    <mergeCell ref="E35:E40"/>
    <mergeCell ref="D35:D40"/>
    <mergeCell ref="D17:D18"/>
    <mergeCell ref="E23:E24"/>
    <mergeCell ref="D23:D24"/>
    <mergeCell ref="D33:D34"/>
    <mergeCell ref="E33:E34"/>
    <mergeCell ref="F19:F20"/>
    <mergeCell ref="F23:F24"/>
    <mergeCell ref="F33:F34"/>
    <mergeCell ref="F35:F40"/>
    <mergeCell ref="A19:A20"/>
    <mergeCell ref="A23:A24"/>
    <mergeCell ref="A33:A34"/>
    <mergeCell ref="A35:A40"/>
    <mergeCell ref="A8:A9"/>
    <mergeCell ref="A10:A11"/>
    <mergeCell ref="A17:A18"/>
    <mergeCell ref="F8:F9"/>
    <mergeCell ref="F10:F11"/>
    <mergeCell ref="F17:F18"/>
    <mergeCell ref="E8:E9"/>
    <mergeCell ref="D8:D9"/>
    <mergeCell ref="E17:E18"/>
    <mergeCell ref="D10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5.57421875" style="18" customWidth="1"/>
    <col min="2" max="2" width="12.00390625" style="200" customWidth="1"/>
    <col min="3" max="3" width="28.7109375" style="201" customWidth="1"/>
    <col min="4" max="4" width="31.00390625" style="202" customWidth="1"/>
    <col min="5" max="5" width="15.7109375" style="202" customWidth="1"/>
    <col min="6" max="7" width="14.8515625" style="203" customWidth="1"/>
    <col min="8" max="8" width="23.140625" style="12" customWidth="1"/>
    <col min="9" max="9" width="16.140625" style="227" customWidth="1"/>
    <col min="10" max="10" width="13.7109375" style="18" customWidth="1"/>
    <col min="11" max="11" width="12.28125" style="227" customWidth="1"/>
    <col min="12" max="12" width="12.00390625" style="232" customWidth="1"/>
    <col min="13" max="13" width="64.8515625" style="18" customWidth="1"/>
    <col min="14" max="16384" width="9.140625" style="18" customWidth="1"/>
  </cols>
  <sheetData>
    <row r="1" ht="12.75">
      <c r="A1" s="331" t="s">
        <v>620</v>
      </c>
    </row>
    <row r="2" ht="12.75">
      <c r="A2" s="142" t="s">
        <v>625</v>
      </c>
    </row>
    <row r="3" ht="12.75">
      <c r="A3" s="332" t="s">
        <v>623</v>
      </c>
    </row>
    <row r="5" spans="1:13" ht="12.75">
      <c r="A5" s="535"/>
      <c r="B5" s="536"/>
      <c r="C5" s="537"/>
      <c r="D5" s="538" t="s">
        <v>1143</v>
      </c>
      <c r="E5" s="538"/>
      <c r="F5" s="539"/>
      <c r="G5" s="539"/>
      <c r="H5" s="540" t="s">
        <v>726</v>
      </c>
      <c r="I5" s="541"/>
      <c r="J5" s="541"/>
      <c r="K5" s="541"/>
      <c r="L5" s="542"/>
      <c r="M5" s="535"/>
    </row>
    <row r="6" spans="1:13" ht="38.25">
      <c r="A6" s="535"/>
      <c r="B6" s="536"/>
      <c r="C6" s="537"/>
      <c r="D6" s="543" t="s">
        <v>177</v>
      </c>
      <c r="E6" s="543" t="s">
        <v>172</v>
      </c>
      <c r="F6" s="161" t="s">
        <v>176</v>
      </c>
      <c r="G6" s="161" t="s">
        <v>1144</v>
      </c>
      <c r="H6" s="136" t="s">
        <v>485</v>
      </c>
      <c r="I6" s="544" t="s">
        <v>728</v>
      </c>
      <c r="J6" s="136" t="s">
        <v>492</v>
      </c>
      <c r="K6" s="161" t="s">
        <v>176</v>
      </c>
      <c r="L6" s="136" t="s">
        <v>178</v>
      </c>
      <c r="M6" s="545" t="s">
        <v>493</v>
      </c>
    </row>
    <row r="7" spans="1:13" ht="25.5">
      <c r="A7" s="248" t="s">
        <v>701</v>
      </c>
      <c r="B7" s="253" t="s">
        <v>702</v>
      </c>
      <c r="C7" s="491" t="s">
        <v>1347</v>
      </c>
      <c r="D7" s="251" t="s">
        <v>198</v>
      </c>
      <c r="E7" s="251" t="s">
        <v>198</v>
      </c>
      <c r="F7" s="251" t="s">
        <v>198</v>
      </c>
      <c r="G7" s="251" t="s">
        <v>198</v>
      </c>
      <c r="H7" s="84" t="s">
        <v>712</v>
      </c>
      <c r="I7" s="258">
        <v>0.0058</v>
      </c>
      <c r="J7" s="244">
        <v>2553.071168421053</v>
      </c>
      <c r="K7" s="258">
        <v>0.296728342622713</v>
      </c>
      <c r="L7" s="492">
        <v>757.5685764034124</v>
      </c>
      <c r="M7" s="47" t="s">
        <v>711</v>
      </c>
    </row>
    <row r="8" spans="1:13" ht="12.75">
      <c r="A8" s="47" t="s">
        <v>927</v>
      </c>
      <c r="B8" s="254" t="s">
        <v>694</v>
      </c>
      <c r="C8" s="43" t="s">
        <v>198</v>
      </c>
      <c r="D8" s="43" t="s">
        <v>198</v>
      </c>
      <c r="E8" s="43" t="s">
        <v>198</v>
      </c>
      <c r="F8" s="43" t="s">
        <v>198</v>
      </c>
      <c r="G8" s="43" t="s">
        <v>198</v>
      </c>
      <c r="H8" s="43" t="s">
        <v>198</v>
      </c>
      <c r="I8" s="266" t="s">
        <v>198</v>
      </c>
      <c r="J8" s="43" t="s">
        <v>198</v>
      </c>
      <c r="K8" s="43" t="s">
        <v>198</v>
      </c>
      <c r="L8" s="307" t="s">
        <v>198</v>
      </c>
      <c r="M8" s="47"/>
    </row>
    <row r="9" spans="1:13" ht="12.75">
      <c r="A9" s="47" t="s">
        <v>928</v>
      </c>
      <c r="B9" s="254" t="s">
        <v>695</v>
      </c>
      <c r="C9" s="43" t="s">
        <v>198</v>
      </c>
      <c r="D9" s="43" t="s">
        <v>198</v>
      </c>
      <c r="E9" s="43" t="s">
        <v>198</v>
      </c>
      <c r="F9" s="43" t="s">
        <v>198</v>
      </c>
      <c r="G9" s="43" t="s">
        <v>198</v>
      </c>
      <c r="H9" s="43" t="s">
        <v>198</v>
      </c>
      <c r="I9" s="266" t="s">
        <v>198</v>
      </c>
      <c r="J9" s="43" t="s">
        <v>198</v>
      </c>
      <c r="K9" s="43" t="s">
        <v>198</v>
      </c>
      <c r="L9" s="307" t="s">
        <v>198</v>
      </c>
      <c r="M9" s="47"/>
    </row>
    <row r="10" spans="1:13" ht="12.75">
      <c r="A10" s="47" t="s">
        <v>1036</v>
      </c>
      <c r="B10" s="254" t="s">
        <v>693</v>
      </c>
      <c r="C10" s="199" t="s">
        <v>1036</v>
      </c>
      <c r="D10" s="43" t="s">
        <v>198</v>
      </c>
      <c r="E10" s="43" t="s">
        <v>198</v>
      </c>
      <c r="F10" s="43" t="s">
        <v>198</v>
      </c>
      <c r="G10" s="43" t="s">
        <v>198</v>
      </c>
      <c r="H10" s="86" t="s">
        <v>712</v>
      </c>
      <c r="I10" s="257">
        <v>0.0058</v>
      </c>
      <c r="J10" s="231">
        <v>2553.071168421053</v>
      </c>
      <c r="K10" s="257">
        <v>0.13660568137082238</v>
      </c>
      <c r="L10" s="500">
        <v>348.7640265503595</v>
      </c>
      <c r="M10" s="47" t="s">
        <v>711</v>
      </c>
    </row>
    <row r="11" spans="1:13" ht="12.75">
      <c r="A11" s="47" t="s">
        <v>929</v>
      </c>
      <c r="B11" s="254" t="s">
        <v>696</v>
      </c>
      <c r="C11" s="43" t="s">
        <v>198</v>
      </c>
      <c r="D11" s="43" t="s">
        <v>198</v>
      </c>
      <c r="E11" s="43" t="s">
        <v>198</v>
      </c>
      <c r="F11" s="43" t="s">
        <v>198</v>
      </c>
      <c r="G11" s="43" t="s">
        <v>198</v>
      </c>
      <c r="H11" s="43" t="s">
        <v>198</v>
      </c>
      <c r="I11" s="276" t="s">
        <v>198</v>
      </c>
      <c r="J11" s="277" t="s">
        <v>198</v>
      </c>
      <c r="K11" s="277" t="s">
        <v>198</v>
      </c>
      <c r="L11" s="307" t="s">
        <v>198</v>
      </c>
      <c r="M11" s="47"/>
    </row>
    <row r="12" spans="1:13" ht="12.75">
      <c r="A12" s="47" t="s">
        <v>931</v>
      </c>
      <c r="B12" s="250" t="s">
        <v>930</v>
      </c>
      <c r="C12" s="43" t="s">
        <v>198</v>
      </c>
      <c r="D12" s="43" t="s">
        <v>198</v>
      </c>
      <c r="E12" s="43" t="s">
        <v>198</v>
      </c>
      <c r="F12" s="43" t="s">
        <v>198</v>
      </c>
      <c r="G12" s="43" t="s">
        <v>198</v>
      </c>
      <c r="H12" s="43" t="s">
        <v>198</v>
      </c>
      <c r="I12" s="276" t="s">
        <v>198</v>
      </c>
      <c r="J12" s="277" t="s">
        <v>198</v>
      </c>
      <c r="K12" s="277" t="s">
        <v>198</v>
      </c>
      <c r="L12" s="307" t="s">
        <v>198</v>
      </c>
      <c r="M12" s="47"/>
    </row>
    <row r="13" spans="1:13" ht="25.5">
      <c r="A13" s="47" t="s">
        <v>933</v>
      </c>
      <c r="B13" s="250" t="s">
        <v>932</v>
      </c>
      <c r="C13" s="42" t="s">
        <v>1348</v>
      </c>
      <c r="D13" s="43" t="s">
        <v>198</v>
      </c>
      <c r="E13" s="43" t="s">
        <v>198</v>
      </c>
      <c r="F13" s="43" t="s">
        <v>198</v>
      </c>
      <c r="G13" s="43" t="s">
        <v>198</v>
      </c>
      <c r="H13" s="86" t="s">
        <v>712</v>
      </c>
      <c r="I13" s="257">
        <v>0.0058</v>
      </c>
      <c r="J13" s="231">
        <v>2553.071168421053</v>
      </c>
      <c r="K13" s="257">
        <v>0.3208254770735346</v>
      </c>
      <c r="L13" s="500">
        <v>819.0902756113707</v>
      </c>
      <c r="M13" s="47" t="s">
        <v>711</v>
      </c>
    </row>
    <row r="14" spans="1:13" ht="12.75">
      <c r="A14" s="248" t="s">
        <v>703</v>
      </c>
      <c r="B14" s="253" t="s">
        <v>704</v>
      </c>
      <c r="C14" s="491" t="s">
        <v>1228</v>
      </c>
      <c r="D14" s="251" t="s">
        <v>198</v>
      </c>
      <c r="E14" s="251" t="s">
        <v>198</v>
      </c>
      <c r="F14" s="251" t="s">
        <v>198</v>
      </c>
      <c r="G14" s="251" t="s">
        <v>198</v>
      </c>
      <c r="H14" s="84" t="s">
        <v>712</v>
      </c>
      <c r="I14" s="258">
        <v>0.0058</v>
      </c>
      <c r="J14" s="244">
        <v>2553.071168421053</v>
      </c>
      <c r="K14" s="258">
        <v>0.1684313034829994</v>
      </c>
      <c r="L14" s="492">
        <v>430.0171047820222</v>
      </c>
      <c r="M14" s="47"/>
    </row>
    <row r="15" spans="1:13" ht="12.75">
      <c r="A15" s="47" t="s">
        <v>934</v>
      </c>
      <c r="B15" s="254" t="s">
        <v>697</v>
      </c>
      <c r="C15" s="43" t="s">
        <v>198</v>
      </c>
      <c r="D15" s="43" t="s">
        <v>198</v>
      </c>
      <c r="E15" s="43" t="s">
        <v>198</v>
      </c>
      <c r="F15" s="43" t="s">
        <v>198</v>
      </c>
      <c r="G15" s="43" t="s">
        <v>198</v>
      </c>
      <c r="H15" s="43" t="s">
        <v>198</v>
      </c>
      <c r="I15" s="266" t="s">
        <v>198</v>
      </c>
      <c r="J15" s="43" t="s">
        <v>198</v>
      </c>
      <c r="K15" s="43" t="s">
        <v>198</v>
      </c>
      <c r="L15" s="308" t="s">
        <v>198</v>
      </c>
      <c r="M15" s="47"/>
    </row>
    <row r="16" spans="1:13" ht="12.75">
      <c r="A16" s="47" t="s">
        <v>935</v>
      </c>
      <c r="B16" s="254" t="s">
        <v>698</v>
      </c>
      <c r="C16" s="43" t="s">
        <v>198</v>
      </c>
      <c r="D16" s="43" t="s">
        <v>198</v>
      </c>
      <c r="E16" s="43" t="s">
        <v>198</v>
      </c>
      <c r="F16" s="43" t="s">
        <v>198</v>
      </c>
      <c r="G16" s="43" t="s">
        <v>198</v>
      </c>
      <c r="H16" s="43" t="s">
        <v>198</v>
      </c>
      <c r="I16" s="266" t="s">
        <v>198</v>
      </c>
      <c r="J16" s="43" t="s">
        <v>198</v>
      </c>
      <c r="K16" s="43" t="s">
        <v>198</v>
      </c>
      <c r="L16" s="307" t="s">
        <v>198</v>
      </c>
      <c r="M16" s="47"/>
    </row>
    <row r="17" spans="1:13" ht="12.75">
      <c r="A17" s="47" t="s">
        <v>936</v>
      </c>
      <c r="B17" s="254" t="s">
        <v>699</v>
      </c>
      <c r="C17" s="43" t="s">
        <v>198</v>
      </c>
      <c r="D17" s="43" t="s">
        <v>198</v>
      </c>
      <c r="E17" s="43" t="s">
        <v>198</v>
      </c>
      <c r="F17" s="43" t="s">
        <v>198</v>
      </c>
      <c r="G17" s="43" t="s">
        <v>198</v>
      </c>
      <c r="H17" s="43" t="s">
        <v>198</v>
      </c>
      <c r="I17" s="266" t="s">
        <v>198</v>
      </c>
      <c r="J17" s="43" t="s">
        <v>198</v>
      </c>
      <c r="K17" s="43" t="s">
        <v>198</v>
      </c>
      <c r="L17" s="307" t="s">
        <v>198</v>
      </c>
      <c r="M17" s="47"/>
    </row>
    <row r="18" spans="1:13" ht="12.75">
      <c r="A18" s="248" t="s">
        <v>705</v>
      </c>
      <c r="B18" s="253" t="s">
        <v>706</v>
      </c>
      <c r="C18" s="251" t="s">
        <v>198</v>
      </c>
      <c r="D18" s="251" t="s">
        <v>198</v>
      </c>
      <c r="E18" s="251" t="s">
        <v>198</v>
      </c>
      <c r="F18" s="251" t="s">
        <v>198</v>
      </c>
      <c r="G18" s="251" t="s">
        <v>198</v>
      </c>
      <c r="H18" s="251" t="s">
        <v>198</v>
      </c>
      <c r="I18" s="267" t="s">
        <v>198</v>
      </c>
      <c r="J18" s="251" t="s">
        <v>198</v>
      </c>
      <c r="K18" s="251" t="s">
        <v>198</v>
      </c>
      <c r="L18" s="309" t="s">
        <v>198</v>
      </c>
      <c r="M18" s="47"/>
    </row>
    <row r="19" spans="1:13" ht="12.75">
      <c r="A19" s="47" t="s">
        <v>1346</v>
      </c>
      <c r="B19" s="250" t="s">
        <v>937</v>
      </c>
      <c r="C19" s="42" t="s">
        <v>1346</v>
      </c>
      <c r="D19" s="43" t="s">
        <v>198</v>
      </c>
      <c r="E19" s="43" t="s">
        <v>198</v>
      </c>
      <c r="F19" s="43" t="s">
        <v>198</v>
      </c>
      <c r="G19" s="43" t="s">
        <v>198</v>
      </c>
      <c r="H19" s="86" t="s">
        <v>712</v>
      </c>
      <c r="I19" s="257">
        <v>0.0058</v>
      </c>
      <c r="J19" s="231">
        <v>2553.071168421053</v>
      </c>
      <c r="K19" s="257">
        <v>0.07740919544993059</v>
      </c>
      <c r="L19" s="500">
        <v>197.63118507388793</v>
      </c>
      <c r="M19" s="47"/>
    </row>
    <row r="20" spans="1:13" ht="12.75">
      <c r="A20" s="47" t="s">
        <v>938</v>
      </c>
      <c r="B20" s="254" t="s">
        <v>700</v>
      </c>
      <c r="C20" s="43" t="s">
        <v>198</v>
      </c>
      <c r="D20" s="43" t="s">
        <v>198</v>
      </c>
      <c r="E20" s="43" t="s">
        <v>198</v>
      </c>
      <c r="F20" s="43" t="s">
        <v>198</v>
      </c>
      <c r="G20" s="43" t="s">
        <v>198</v>
      </c>
      <c r="H20" s="43" t="s">
        <v>198</v>
      </c>
      <c r="I20" s="266" t="s">
        <v>198</v>
      </c>
      <c r="J20" s="43" t="s">
        <v>198</v>
      </c>
      <c r="K20" s="43" t="s">
        <v>198</v>
      </c>
      <c r="L20" s="307" t="s">
        <v>198</v>
      </c>
      <c r="M20" s="47"/>
    </row>
    <row r="21" spans="1:13" ht="25.5">
      <c r="A21" s="248" t="s">
        <v>940</v>
      </c>
      <c r="B21" s="253">
        <v>40</v>
      </c>
      <c r="C21" s="491" t="s">
        <v>926</v>
      </c>
      <c r="D21" s="251" t="s">
        <v>198</v>
      </c>
      <c r="E21" s="251" t="s">
        <v>198</v>
      </c>
      <c r="F21" s="251" t="s">
        <v>198</v>
      </c>
      <c r="G21" s="251" t="s">
        <v>198</v>
      </c>
      <c r="H21" s="84" t="s">
        <v>713</v>
      </c>
      <c r="I21" s="258">
        <v>0.0043</v>
      </c>
      <c r="J21" s="244">
        <v>1892.7941421052633</v>
      </c>
      <c r="K21" s="258">
        <v>0.09790614577726325</v>
      </c>
      <c r="L21" s="492">
        <v>185.31617920330785</v>
      </c>
      <c r="M21" s="47" t="s">
        <v>711</v>
      </c>
    </row>
    <row r="22" spans="1:13" ht="12.75">
      <c r="A22" s="47" t="s">
        <v>940</v>
      </c>
      <c r="B22" s="250" t="s">
        <v>939</v>
      </c>
      <c r="C22" s="43" t="s">
        <v>198</v>
      </c>
      <c r="D22" s="43" t="s">
        <v>198</v>
      </c>
      <c r="E22" s="43" t="s">
        <v>198</v>
      </c>
      <c r="F22" s="43" t="s">
        <v>198</v>
      </c>
      <c r="G22" s="43" t="s">
        <v>198</v>
      </c>
      <c r="H22" s="43" t="s">
        <v>198</v>
      </c>
      <c r="I22" s="266" t="s">
        <v>198</v>
      </c>
      <c r="J22" s="43" t="s">
        <v>198</v>
      </c>
      <c r="K22" s="43" t="s">
        <v>198</v>
      </c>
      <c r="L22" s="307" t="s">
        <v>198</v>
      </c>
      <c r="M22" s="47"/>
    </row>
    <row r="23" spans="1:13" ht="38.25">
      <c r="A23" s="318" t="s">
        <v>707</v>
      </c>
      <c r="B23" s="320">
        <v>41</v>
      </c>
      <c r="C23" s="491" t="s">
        <v>976</v>
      </c>
      <c r="D23" s="251" t="s">
        <v>198</v>
      </c>
      <c r="E23" s="251" t="s">
        <v>198</v>
      </c>
      <c r="F23" s="251" t="s">
        <v>198</v>
      </c>
      <c r="G23" s="251" t="s">
        <v>198</v>
      </c>
      <c r="H23" s="84" t="s">
        <v>713</v>
      </c>
      <c r="I23" s="258">
        <v>0.0043</v>
      </c>
      <c r="J23" s="244">
        <v>1892.7941421052633</v>
      </c>
      <c r="K23" s="258">
        <v>0.0699538275525357</v>
      </c>
      <c r="L23" s="492">
        <v>132.40819500928134</v>
      </c>
      <c r="M23" s="47" t="s">
        <v>711</v>
      </c>
    </row>
    <row r="24" spans="1:13" ht="38.25">
      <c r="A24" s="319"/>
      <c r="B24" s="321"/>
      <c r="C24" s="491" t="s">
        <v>976</v>
      </c>
      <c r="D24" s="251" t="s">
        <v>198</v>
      </c>
      <c r="E24" s="251" t="s">
        <v>198</v>
      </c>
      <c r="F24" s="251" t="s">
        <v>198</v>
      </c>
      <c r="G24" s="251" t="s">
        <v>198</v>
      </c>
      <c r="H24" s="84" t="s">
        <v>714</v>
      </c>
      <c r="I24" s="258">
        <v>0.002</v>
      </c>
      <c r="J24" s="244">
        <v>880.3693684210527</v>
      </c>
      <c r="K24" s="258">
        <v>0.16262544960635864</v>
      </c>
      <c r="L24" s="492">
        <v>143.1704643591397</v>
      </c>
      <c r="M24" s="47" t="s">
        <v>711</v>
      </c>
    </row>
    <row r="25" spans="1:13" ht="12.75">
      <c r="A25" s="47" t="s">
        <v>942</v>
      </c>
      <c r="B25" s="250" t="s">
        <v>941</v>
      </c>
      <c r="C25" s="43" t="s">
        <v>198</v>
      </c>
      <c r="D25" s="43" t="s">
        <v>198</v>
      </c>
      <c r="E25" s="43" t="s">
        <v>198</v>
      </c>
      <c r="F25" s="43" t="s">
        <v>198</v>
      </c>
      <c r="G25" s="43" t="s">
        <v>198</v>
      </c>
      <c r="H25" s="43" t="s">
        <v>198</v>
      </c>
      <c r="I25" s="266" t="s">
        <v>198</v>
      </c>
      <c r="J25" s="43" t="s">
        <v>198</v>
      </c>
      <c r="K25" s="43" t="s">
        <v>198</v>
      </c>
      <c r="L25" s="307" t="s">
        <v>198</v>
      </c>
      <c r="M25" s="47"/>
    </row>
    <row r="26" spans="1:13" ht="12.75">
      <c r="A26" s="47" t="s">
        <v>943</v>
      </c>
      <c r="B26" s="250">
        <v>4121</v>
      </c>
      <c r="C26" s="43" t="s">
        <v>198</v>
      </c>
      <c r="D26" s="43" t="s">
        <v>198</v>
      </c>
      <c r="E26" s="43" t="s">
        <v>198</v>
      </c>
      <c r="F26" s="43" t="s">
        <v>198</v>
      </c>
      <c r="G26" s="43" t="s">
        <v>198</v>
      </c>
      <c r="H26" s="43" t="s">
        <v>198</v>
      </c>
      <c r="I26" s="266" t="s">
        <v>198</v>
      </c>
      <c r="J26" s="43" t="s">
        <v>198</v>
      </c>
      <c r="K26" s="43" t="s">
        <v>198</v>
      </c>
      <c r="L26" s="307" t="s">
        <v>198</v>
      </c>
      <c r="M26" s="47"/>
    </row>
    <row r="27" spans="1:13" ht="12.75">
      <c r="A27" s="47" t="s">
        <v>944</v>
      </c>
      <c r="B27" s="250">
        <v>4131</v>
      </c>
      <c r="C27" s="43" t="s">
        <v>198</v>
      </c>
      <c r="D27" s="43" t="s">
        <v>198</v>
      </c>
      <c r="E27" s="43" t="s">
        <v>198</v>
      </c>
      <c r="F27" s="43" t="s">
        <v>198</v>
      </c>
      <c r="G27" s="43" t="s">
        <v>198</v>
      </c>
      <c r="H27" s="43" t="s">
        <v>198</v>
      </c>
      <c r="I27" s="266" t="s">
        <v>198</v>
      </c>
      <c r="J27" s="43" t="s">
        <v>198</v>
      </c>
      <c r="K27" s="43" t="s">
        <v>198</v>
      </c>
      <c r="L27" s="307" t="s">
        <v>198</v>
      </c>
      <c r="M27" s="47"/>
    </row>
    <row r="28" spans="1:13" ht="12.75">
      <c r="A28" s="47" t="s">
        <v>946</v>
      </c>
      <c r="B28" s="250" t="s">
        <v>945</v>
      </c>
      <c r="C28" s="43" t="s">
        <v>198</v>
      </c>
      <c r="D28" s="43" t="s">
        <v>198</v>
      </c>
      <c r="E28" s="43" t="s">
        <v>198</v>
      </c>
      <c r="F28" s="43" t="s">
        <v>198</v>
      </c>
      <c r="G28" s="43" t="s">
        <v>198</v>
      </c>
      <c r="H28" s="43" t="s">
        <v>198</v>
      </c>
      <c r="I28" s="266" t="s">
        <v>198</v>
      </c>
      <c r="J28" s="43" t="s">
        <v>198</v>
      </c>
      <c r="K28" s="43" t="s">
        <v>198</v>
      </c>
      <c r="L28" s="307" t="s">
        <v>198</v>
      </c>
      <c r="M28" s="47"/>
    </row>
    <row r="29" spans="1:13" ht="12.75">
      <c r="A29" s="47" t="s">
        <v>947</v>
      </c>
      <c r="B29" s="250">
        <v>4151</v>
      </c>
      <c r="C29" s="43" t="s">
        <v>198</v>
      </c>
      <c r="D29" s="43" t="s">
        <v>198</v>
      </c>
      <c r="E29" s="43" t="s">
        <v>198</v>
      </c>
      <c r="F29" s="43" t="s">
        <v>198</v>
      </c>
      <c r="G29" s="43" t="s">
        <v>198</v>
      </c>
      <c r="H29" s="43" t="s">
        <v>198</v>
      </c>
      <c r="I29" s="266" t="s">
        <v>198</v>
      </c>
      <c r="J29" s="43" t="s">
        <v>198</v>
      </c>
      <c r="K29" s="43" t="s">
        <v>198</v>
      </c>
      <c r="L29" s="307" t="s">
        <v>198</v>
      </c>
      <c r="M29" s="47"/>
    </row>
    <row r="30" spans="1:13" ht="12.75">
      <c r="A30" s="47" t="s">
        <v>948</v>
      </c>
      <c r="B30" s="250">
        <v>4173</v>
      </c>
      <c r="C30" s="43" t="s">
        <v>198</v>
      </c>
      <c r="D30" s="43" t="s">
        <v>198</v>
      </c>
      <c r="E30" s="43" t="s">
        <v>198</v>
      </c>
      <c r="F30" s="43" t="s">
        <v>198</v>
      </c>
      <c r="G30" s="43" t="s">
        <v>198</v>
      </c>
      <c r="H30" s="43" t="s">
        <v>198</v>
      </c>
      <c r="I30" s="266" t="s">
        <v>198</v>
      </c>
      <c r="J30" s="43" t="s">
        <v>198</v>
      </c>
      <c r="K30" s="43" t="s">
        <v>198</v>
      </c>
      <c r="L30" s="307" t="s">
        <v>198</v>
      </c>
      <c r="M30" s="47"/>
    </row>
    <row r="31" spans="1:13" ht="12.75">
      <c r="A31" s="248" t="s">
        <v>708</v>
      </c>
      <c r="B31" s="249">
        <v>42</v>
      </c>
      <c r="C31" s="251" t="s">
        <v>198</v>
      </c>
      <c r="D31" s="251" t="s">
        <v>198</v>
      </c>
      <c r="E31" s="251" t="s">
        <v>198</v>
      </c>
      <c r="F31" s="251" t="s">
        <v>198</v>
      </c>
      <c r="G31" s="251" t="s">
        <v>198</v>
      </c>
      <c r="H31" s="251" t="s">
        <v>198</v>
      </c>
      <c r="I31" s="267" t="s">
        <v>198</v>
      </c>
      <c r="J31" s="251" t="s">
        <v>198</v>
      </c>
      <c r="K31" s="251" t="s">
        <v>198</v>
      </c>
      <c r="L31" s="309" t="s">
        <v>198</v>
      </c>
      <c r="M31" s="47"/>
    </row>
    <row r="32" spans="1:13" ht="25.5">
      <c r="A32" s="47" t="s">
        <v>1286</v>
      </c>
      <c r="B32" s="250" t="s">
        <v>949</v>
      </c>
      <c r="C32" s="42" t="s">
        <v>1286</v>
      </c>
      <c r="D32" s="277" t="s">
        <v>198</v>
      </c>
      <c r="E32" s="277" t="s">
        <v>198</v>
      </c>
      <c r="F32" s="277" t="s">
        <v>198</v>
      </c>
      <c r="G32" s="277" t="s">
        <v>198</v>
      </c>
      <c r="H32" s="86" t="s">
        <v>713</v>
      </c>
      <c r="I32" s="257">
        <v>0.43</v>
      </c>
      <c r="J32" s="231">
        <v>189279.41421052633</v>
      </c>
      <c r="K32" s="257">
        <v>0.39359103708131704</v>
      </c>
      <c r="L32" s="500">
        <v>74498.68093726524</v>
      </c>
      <c r="M32" s="47" t="s">
        <v>711</v>
      </c>
    </row>
    <row r="33" spans="1:13" ht="12.75">
      <c r="A33" s="47" t="s">
        <v>951</v>
      </c>
      <c r="B33" s="250" t="s">
        <v>950</v>
      </c>
      <c r="C33" s="42" t="s">
        <v>977</v>
      </c>
      <c r="D33" s="277" t="s">
        <v>198</v>
      </c>
      <c r="E33" s="277" t="s">
        <v>198</v>
      </c>
      <c r="F33" s="277" t="s">
        <v>198</v>
      </c>
      <c r="G33" s="277" t="s">
        <v>198</v>
      </c>
      <c r="H33" s="86" t="s">
        <v>715</v>
      </c>
      <c r="I33" s="257">
        <v>0.124</v>
      </c>
      <c r="J33" s="231">
        <v>54582.900842105264</v>
      </c>
      <c r="K33" s="257">
        <v>1</v>
      </c>
      <c r="L33" s="500">
        <v>54582.900842105264</v>
      </c>
      <c r="M33" s="47" t="s">
        <v>711</v>
      </c>
    </row>
    <row r="34" spans="1:13" ht="12.75">
      <c r="A34" s="47" t="s">
        <v>952</v>
      </c>
      <c r="B34" s="250">
        <v>4231</v>
      </c>
      <c r="C34" s="43" t="s">
        <v>198</v>
      </c>
      <c r="D34" s="43" t="s">
        <v>198</v>
      </c>
      <c r="E34" s="43" t="s">
        <v>198</v>
      </c>
      <c r="F34" s="43" t="s">
        <v>198</v>
      </c>
      <c r="G34" s="43" t="s">
        <v>198</v>
      </c>
      <c r="H34" s="43" t="s">
        <v>198</v>
      </c>
      <c r="I34" s="266" t="s">
        <v>198</v>
      </c>
      <c r="J34" s="43" t="s">
        <v>198</v>
      </c>
      <c r="K34" s="43" t="s">
        <v>198</v>
      </c>
      <c r="L34" s="307" t="s">
        <v>198</v>
      </c>
      <c r="M34" s="47"/>
    </row>
    <row r="35" spans="1:13" ht="12.75">
      <c r="A35" s="248" t="s">
        <v>1048</v>
      </c>
      <c r="B35" s="249">
        <v>43</v>
      </c>
      <c r="C35" s="67" t="s">
        <v>1048</v>
      </c>
      <c r="D35" s="247"/>
      <c r="E35" s="247"/>
      <c r="F35" s="243"/>
      <c r="G35" s="243"/>
      <c r="H35" s="84" t="s">
        <v>748</v>
      </c>
      <c r="I35" s="258"/>
      <c r="J35" s="248"/>
      <c r="K35" s="258"/>
      <c r="L35" s="492">
        <v>94.33880649524153</v>
      </c>
      <c r="M35" s="47"/>
    </row>
    <row r="36" spans="1:13" ht="12.75">
      <c r="A36" s="47" t="s">
        <v>1048</v>
      </c>
      <c r="B36" s="250">
        <v>4311</v>
      </c>
      <c r="C36" s="43" t="s">
        <v>198</v>
      </c>
      <c r="D36" s="43" t="s">
        <v>198</v>
      </c>
      <c r="E36" s="43" t="s">
        <v>198</v>
      </c>
      <c r="F36" s="43" t="s">
        <v>198</v>
      </c>
      <c r="G36" s="43" t="s">
        <v>198</v>
      </c>
      <c r="H36" s="43" t="s">
        <v>198</v>
      </c>
      <c r="I36" s="266" t="s">
        <v>198</v>
      </c>
      <c r="J36" s="43" t="s">
        <v>198</v>
      </c>
      <c r="K36" s="43" t="s">
        <v>198</v>
      </c>
      <c r="L36" s="307" t="s">
        <v>198</v>
      </c>
      <c r="M36" s="47"/>
    </row>
    <row r="37" spans="1:13" ht="25.5">
      <c r="A37" s="318" t="s">
        <v>978</v>
      </c>
      <c r="B37" s="322">
        <v>44</v>
      </c>
      <c r="C37" s="491" t="s">
        <v>978</v>
      </c>
      <c r="D37" s="251" t="s">
        <v>198</v>
      </c>
      <c r="E37" s="251" t="s">
        <v>198</v>
      </c>
      <c r="F37" s="251" t="s">
        <v>198</v>
      </c>
      <c r="G37" s="251" t="s">
        <v>198</v>
      </c>
      <c r="H37" s="84" t="s">
        <v>713</v>
      </c>
      <c r="I37" s="258">
        <v>0.0043</v>
      </c>
      <c r="J37" s="244">
        <v>1892.7941421052633</v>
      </c>
      <c r="K37" s="258">
        <v>0.09290480685743344</v>
      </c>
      <c r="L37" s="492">
        <v>175.8496741931709</v>
      </c>
      <c r="M37" s="47" t="s">
        <v>711</v>
      </c>
    </row>
    <row r="38" spans="1:13" ht="25.5">
      <c r="A38" s="319"/>
      <c r="B38" s="323"/>
      <c r="C38" s="491" t="s">
        <v>978</v>
      </c>
      <c r="D38" s="251" t="s">
        <v>198</v>
      </c>
      <c r="E38" s="251" t="s">
        <v>198</v>
      </c>
      <c r="F38" s="251" t="s">
        <v>198</v>
      </c>
      <c r="G38" s="251" t="s">
        <v>198</v>
      </c>
      <c r="H38" s="84" t="s">
        <v>714</v>
      </c>
      <c r="I38" s="258">
        <v>0.002</v>
      </c>
      <c r="J38" s="244">
        <v>880.3693684210527</v>
      </c>
      <c r="K38" s="258">
        <v>0.2159808335639007</v>
      </c>
      <c r="L38" s="492">
        <v>190.14291003570375</v>
      </c>
      <c r="M38" s="47" t="s">
        <v>711</v>
      </c>
    </row>
    <row r="39" spans="1:13" ht="12.75">
      <c r="A39" s="47" t="s">
        <v>953</v>
      </c>
      <c r="B39" s="250">
        <v>4412</v>
      </c>
      <c r="C39" s="43" t="s">
        <v>198</v>
      </c>
      <c r="D39" s="43" t="s">
        <v>198</v>
      </c>
      <c r="E39" s="43" t="s">
        <v>198</v>
      </c>
      <c r="F39" s="43" t="s">
        <v>198</v>
      </c>
      <c r="G39" s="43" t="s">
        <v>198</v>
      </c>
      <c r="H39" s="43" t="s">
        <v>198</v>
      </c>
      <c r="I39" s="266" t="s">
        <v>198</v>
      </c>
      <c r="J39" s="43" t="s">
        <v>198</v>
      </c>
      <c r="K39" s="43" t="s">
        <v>198</v>
      </c>
      <c r="L39" s="307" t="s">
        <v>198</v>
      </c>
      <c r="M39" s="47"/>
    </row>
    <row r="40" spans="1:13" ht="12.75">
      <c r="A40" s="47" t="s">
        <v>954</v>
      </c>
      <c r="B40" s="250">
        <v>4424</v>
      </c>
      <c r="C40" s="43" t="s">
        <v>198</v>
      </c>
      <c r="D40" s="43" t="s">
        <v>198</v>
      </c>
      <c r="E40" s="43" t="s">
        <v>198</v>
      </c>
      <c r="F40" s="43" t="s">
        <v>198</v>
      </c>
      <c r="G40" s="43" t="s">
        <v>198</v>
      </c>
      <c r="H40" s="43" t="s">
        <v>198</v>
      </c>
      <c r="I40" s="266" t="s">
        <v>198</v>
      </c>
      <c r="J40" s="43" t="s">
        <v>198</v>
      </c>
      <c r="K40" s="43" t="s">
        <v>198</v>
      </c>
      <c r="L40" s="307" t="s">
        <v>198</v>
      </c>
      <c r="M40" s="47"/>
    </row>
    <row r="41" spans="1:13" ht="12.75">
      <c r="A41" s="47" t="s">
        <v>955</v>
      </c>
      <c r="B41" s="250">
        <v>4432</v>
      </c>
      <c r="C41" s="43" t="s">
        <v>198</v>
      </c>
      <c r="D41" s="43" t="s">
        <v>198</v>
      </c>
      <c r="E41" s="43" t="s">
        <v>198</v>
      </c>
      <c r="F41" s="43" t="s">
        <v>198</v>
      </c>
      <c r="G41" s="43" t="s">
        <v>198</v>
      </c>
      <c r="H41" s="43" t="s">
        <v>198</v>
      </c>
      <c r="I41" s="266" t="s">
        <v>198</v>
      </c>
      <c r="J41" s="43" t="s">
        <v>198</v>
      </c>
      <c r="K41" s="43" t="s">
        <v>198</v>
      </c>
      <c r="L41" s="307" t="s">
        <v>198</v>
      </c>
      <c r="M41" s="47"/>
    </row>
    <row r="42" spans="1:13" ht="12.75">
      <c r="A42" s="47" t="s">
        <v>956</v>
      </c>
      <c r="B42" s="250">
        <v>4449</v>
      </c>
      <c r="C42" s="43" t="s">
        <v>198</v>
      </c>
      <c r="D42" s="43" t="s">
        <v>198</v>
      </c>
      <c r="E42" s="43" t="s">
        <v>198</v>
      </c>
      <c r="F42" s="43" t="s">
        <v>198</v>
      </c>
      <c r="G42" s="43" t="s">
        <v>198</v>
      </c>
      <c r="H42" s="43" t="s">
        <v>198</v>
      </c>
      <c r="I42" s="266" t="s">
        <v>198</v>
      </c>
      <c r="J42" s="43" t="s">
        <v>198</v>
      </c>
      <c r="K42" s="43" t="s">
        <v>198</v>
      </c>
      <c r="L42" s="307" t="s">
        <v>198</v>
      </c>
      <c r="M42" s="47"/>
    </row>
    <row r="43" spans="1:13" ht="12.75">
      <c r="A43" s="47" t="s">
        <v>958</v>
      </c>
      <c r="B43" s="250" t="s">
        <v>957</v>
      </c>
      <c r="C43" s="43" t="s">
        <v>198</v>
      </c>
      <c r="D43" s="43" t="s">
        <v>198</v>
      </c>
      <c r="E43" s="43" t="s">
        <v>198</v>
      </c>
      <c r="F43" s="43" t="s">
        <v>198</v>
      </c>
      <c r="G43" s="43" t="s">
        <v>198</v>
      </c>
      <c r="H43" s="43" t="s">
        <v>198</v>
      </c>
      <c r="I43" s="266" t="s">
        <v>198</v>
      </c>
      <c r="J43" s="43" t="s">
        <v>198</v>
      </c>
      <c r="K43" s="43" t="s">
        <v>198</v>
      </c>
      <c r="L43" s="307" t="s">
        <v>198</v>
      </c>
      <c r="M43" s="47"/>
    </row>
    <row r="44" spans="1:13" ht="12.75">
      <c r="A44" s="47" t="s">
        <v>960</v>
      </c>
      <c r="B44" s="250" t="s">
        <v>959</v>
      </c>
      <c r="C44" s="43" t="s">
        <v>198</v>
      </c>
      <c r="D44" s="43" t="s">
        <v>198</v>
      </c>
      <c r="E44" s="43" t="s">
        <v>198</v>
      </c>
      <c r="F44" s="43" t="s">
        <v>198</v>
      </c>
      <c r="G44" s="43" t="s">
        <v>198</v>
      </c>
      <c r="H44" s="43" t="s">
        <v>198</v>
      </c>
      <c r="I44" s="266" t="s">
        <v>198</v>
      </c>
      <c r="J44" s="43" t="s">
        <v>198</v>
      </c>
      <c r="K44" s="43" t="s">
        <v>198</v>
      </c>
      <c r="L44" s="307" t="s">
        <v>198</v>
      </c>
      <c r="M44" s="47"/>
    </row>
    <row r="45" spans="1:13" ht="25.5">
      <c r="A45" s="318" t="s">
        <v>754</v>
      </c>
      <c r="B45" s="322">
        <v>45</v>
      </c>
      <c r="C45" s="491" t="s">
        <v>1287</v>
      </c>
      <c r="D45" s="251" t="s">
        <v>198</v>
      </c>
      <c r="E45" s="251" t="s">
        <v>198</v>
      </c>
      <c r="F45" s="251" t="s">
        <v>198</v>
      </c>
      <c r="G45" s="251" t="s">
        <v>198</v>
      </c>
      <c r="H45" s="84" t="s">
        <v>713</v>
      </c>
      <c r="I45" s="258">
        <v>0.0043</v>
      </c>
      <c r="J45" s="244">
        <v>1892.7941421052633</v>
      </c>
      <c r="K45" s="258">
        <v>0.26729438113502535</v>
      </c>
      <c r="L45" s="492">
        <v>505.93323883002756</v>
      </c>
      <c r="M45" s="47" t="s">
        <v>711</v>
      </c>
    </row>
    <row r="46" spans="1:13" ht="25.5">
      <c r="A46" s="319"/>
      <c r="B46" s="323"/>
      <c r="C46" s="491" t="s">
        <v>1287</v>
      </c>
      <c r="D46" s="251" t="s">
        <v>198</v>
      </c>
      <c r="E46" s="251" t="s">
        <v>198</v>
      </c>
      <c r="F46" s="251" t="s">
        <v>198</v>
      </c>
      <c r="G46" s="251" t="s">
        <v>198</v>
      </c>
      <c r="H46" s="84" t="s">
        <v>714</v>
      </c>
      <c r="I46" s="258">
        <v>0.002</v>
      </c>
      <c r="J46" s="244">
        <v>880.3693684210527</v>
      </c>
      <c r="K46" s="258">
        <v>0.6213937168297406</v>
      </c>
      <c r="L46" s="492">
        <v>547.0559940262093</v>
      </c>
      <c r="M46" s="47" t="s">
        <v>711</v>
      </c>
    </row>
    <row r="47" spans="1:13" ht="12.75">
      <c r="A47" s="47" t="s">
        <v>962</v>
      </c>
      <c r="B47" s="250" t="s">
        <v>961</v>
      </c>
      <c r="C47" s="43" t="s">
        <v>198</v>
      </c>
      <c r="D47" s="43" t="s">
        <v>198</v>
      </c>
      <c r="E47" s="43" t="s">
        <v>198</v>
      </c>
      <c r="F47" s="43" t="s">
        <v>198</v>
      </c>
      <c r="G47" s="43" t="s">
        <v>198</v>
      </c>
      <c r="H47" s="43" t="s">
        <v>198</v>
      </c>
      <c r="I47" s="266" t="s">
        <v>198</v>
      </c>
      <c r="J47" s="43" t="s">
        <v>198</v>
      </c>
      <c r="K47" s="43" t="s">
        <v>198</v>
      </c>
      <c r="L47" s="307" t="s">
        <v>198</v>
      </c>
      <c r="M47" s="47"/>
    </row>
    <row r="48" spans="1:13" ht="12.75">
      <c r="A48" s="47" t="s">
        <v>963</v>
      </c>
      <c r="B48" s="250">
        <v>4522</v>
      </c>
      <c r="C48" s="43" t="s">
        <v>198</v>
      </c>
      <c r="D48" s="43" t="s">
        <v>198</v>
      </c>
      <c r="E48" s="43" t="s">
        <v>198</v>
      </c>
      <c r="F48" s="43" t="s">
        <v>198</v>
      </c>
      <c r="G48" s="43" t="s">
        <v>198</v>
      </c>
      <c r="H48" s="43" t="s">
        <v>198</v>
      </c>
      <c r="I48" s="266" t="s">
        <v>198</v>
      </c>
      <c r="J48" s="43" t="s">
        <v>198</v>
      </c>
      <c r="K48" s="43" t="s">
        <v>198</v>
      </c>
      <c r="L48" s="307" t="s">
        <v>198</v>
      </c>
      <c r="M48" s="47"/>
    </row>
    <row r="49" spans="1:13" ht="12.75">
      <c r="A49" s="47" t="s">
        <v>964</v>
      </c>
      <c r="B49" s="250">
        <v>4581</v>
      </c>
      <c r="C49" s="43" t="s">
        <v>198</v>
      </c>
      <c r="D49" s="43" t="s">
        <v>198</v>
      </c>
      <c r="E49" s="43" t="s">
        <v>198</v>
      </c>
      <c r="F49" s="43" t="s">
        <v>198</v>
      </c>
      <c r="G49" s="43" t="s">
        <v>198</v>
      </c>
      <c r="H49" s="43" t="s">
        <v>198</v>
      </c>
      <c r="I49" s="266" t="s">
        <v>198</v>
      </c>
      <c r="J49" s="43" t="s">
        <v>198</v>
      </c>
      <c r="K49" s="43" t="s">
        <v>198</v>
      </c>
      <c r="L49" s="307" t="s">
        <v>198</v>
      </c>
      <c r="M49" s="47"/>
    </row>
    <row r="50" spans="1:13" ht="12.75">
      <c r="A50" s="248" t="s">
        <v>979</v>
      </c>
      <c r="B50" s="249">
        <v>46</v>
      </c>
      <c r="C50" s="251" t="s">
        <v>198</v>
      </c>
      <c r="D50" s="251" t="s">
        <v>198</v>
      </c>
      <c r="E50" s="251" t="s">
        <v>198</v>
      </c>
      <c r="F50" s="251" t="s">
        <v>198</v>
      </c>
      <c r="G50" s="251" t="s">
        <v>198</v>
      </c>
      <c r="H50" s="251" t="s">
        <v>198</v>
      </c>
      <c r="I50" s="267" t="s">
        <v>198</v>
      </c>
      <c r="J50" s="251" t="s">
        <v>198</v>
      </c>
      <c r="K50" s="251" t="s">
        <v>198</v>
      </c>
      <c r="L50" s="309" t="s">
        <v>198</v>
      </c>
      <c r="M50" s="47"/>
    </row>
    <row r="51" spans="1:13" ht="25.5">
      <c r="A51" s="47" t="s">
        <v>979</v>
      </c>
      <c r="B51" s="250" t="s">
        <v>965</v>
      </c>
      <c r="C51" s="179" t="s">
        <v>979</v>
      </c>
      <c r="D51" s="245"/>
      <c r="E51" s="245"/>
      <c r="F51" s="246"/>
      <c r="G51" s="209"/>
      <c r="H51" s="17" t="s">
        <v>713</v>
      </c>
      <c r="I51" s="240">
        <v>0.43</v>
      </c>
      <c r="J51" s="144">
        <v>189279.41421052633</v>
      </c>
      <c r="K51" s="257">
        <v>0.019786259707168765</v>
      </c>
      <c r="L51" s="500">
        <v>3745.1316467902443</v>
      </c>
      <c r="M51" s="47" t="s">
        <v>711</v>
      </c>
    </row>
    <row r="52" spans="1:13" ht="12.75">
      <c r="A52" s="248" t="s">
        <v>755</v>
      </c>
      <c r="B52" s="249">
        <v>47</v>
      </c>
      <c r="C52" s="251" t="s">
        <v>198</v>
      </c>
      <c r="D52" s="251" t="s">
        <v>198</v>
      </c>
      <c r="E52" s="251" t="s">
        <v>198</v>
      </c>
      <c r="F52" s="251" t="s">
        <v>198</v>
      </c>
      <c r="G52" s="251" t="s">
        <v>198</v>
      </c>
      <c r="H52" s="251" t="s">
        <v>198</v>
      </c>
      <c r="I52" s="267" t="s">
        <v>198</v>
      </c>
      <c r="J52" s="251" t="s">
        <v>198</v>
      </c>
      <c r="K52" s="251" t="s">
        <v>198</v>
      </c>
      <c r="L52" s="309" t="s">
        <v>198</v>
      </c>
      <c r="M52" s="47"/>
    </row>
    <row r="53" spans="1:13" ht="25.5">
      <c r="A53" s="47" t="s">
        <v>981</v>
      </c>
      <c r="B53" s="250" t="s">
        <v>966</v>
      </c>
      <c r="C53" s="42" t="s">
        <v>981</v>
      </c>
      <c r="D53" s="43" t="s">
        <v>198</v>
      </c>
      <c r="E53" s="43" t="s">
        <v>198</v>
      </c>
      <c r="F53" s="43" t="s">
        <v>198</v>
      </c>
      <c r="G53" s="43" t="s">
        <v>198</v>
      </c>
      <c r="H53" s="17" t="s">
        <v>713</v>
      </c>
      <c r="I53" s="240">
        <v>0.43</v>
      </c>
      <c r="J53" s="144">
        <v>189279.41421052633</v>
      </c>
      <c r="K53" s="257">
        <v>0.0354556790487448</v>
      </c>
      <c r="L53" s="500">
        <v>6711.030160782847</v>
      </c>
      <c r="M53" s="47" t="s">
        <v>711</v>
      </c>
    </row>
    <row r="54" spans="1:13" ht="25.5">
      <c r="A54" s="47" t="s">
        <v>967</v>
      </c>
      <c r="B54" s="250">
        <v>4731</v>
      </c>
      <c r="C54" s="42" t="s">
        <v>980</v>
      </c>
      <c r="D54" s="43" t="s">
        <v>198</v>
      </c>
      <c r="E54" s="43" t="s">
        <v>198</v>
      </c>
      <c r="F54" s="43" t="s">
        <v>198</v>
      </c>
      <c r="G54" s="43" t="s">
        <v>198</v>
      </c>
      <c r="H54" s="17" t="s">
        <v>713</v>
      </c>
      <c r="I54" s="240">
        <v>0.43</v>
      </c>
      <c r="J54" s="144">
        <v>189279.41421052633</v>
      </c>
      <c r="K54" s="257">
        <v>0.023107862840511657</v>
      </c>
      <c r="L54" s="500">
        <v>4373.842742109236</v>
      </c>
      <c r="M54" s="47" t="s">
        <v>711</v>
      </c>
    </row>
    <row r="55" spans="1:13" ht="12.75">
      <c r="A55" s="47" t="s">
        <v>968</v>
      </c>
      <c r="B55" s="250">
        <v>4741</v>
      </c>
      <c r="C55" s="43" t="s">
        <v>198</v>
      </c>
      <c r="D55" s="43" t="s">
        <v>198</v>
      </c>
      <c r="E55" s="43" t="s">
        <v>198</v>
      </c>
      <c r="F55" s="43" t="s">
        <v>198</v>
      </c>
      <c r="G55" s="43" t="s">
        <v>198</v>
      </c>
      <c r="H55" s="43" t="s">
        <v>198</v>
      </c>
      <c r="I55" s="266" t="s">
        <v>198</v>
      </c>
      <c r="J55" s="43" t="s">
        <v>198</v>
      </c>
      <c r="K55" s="43" t="s">
        <v>198</v>
      </c>
      <c r="L55" s="307" t="s">
        <v>198</v>
      </c>
      <c r="M55" s="47"/>
    </row>
    <row r="56" spans="1:13" ht="12.75">
      <c r="A56" s="47" t="s">
        <v>970</v>
      </c>
      <c r="B56" s="250" t="s">
        <v>969</v>
      </c>
      <c r="C56" s="43" t="s">
        <v>198</v>
      </c>
      <c r="D56" s="43" t="s">
        <v>198</v>
      </c>
      <c r="E56" s="43" t="s">
        <v>198</v>
      </c>
      <c r="F56" s="43" t="s">
        <v>198</v>
      </c>
      <c r="G56" s="43" t="s">
        <v>198</v>
      </c>
      <c r="H56" s="43" t="s">
        <v>198</v>
      </c>
      <c r="I56" s="266" t="s">
        <v>198</v>
      </c>
      <c r="J56" s="43" t="s">
        <v>198</v>
      </c>
      <c r="K56" s="43" t="s">
        <v>198</v>
      </c>
      <c r="L56" s="307" t="s">
        <v>198</v>
      </c>
      <c r="M56" s="47"/>
    </row>
    <row r="57" spans="1:13" ht="25.5">
      <c r="A57" s="248" t="s">
        <v>756</v>
      </c>
      <c r="B57" s="249">
        <v>48</v>
      </c>
      <c r="C57" s="251" t="s">
        <v>198</v>
      </c>
      <c r="D57" s="251" t="s">
        <v>198</v>
      </c>
      <c r="E57" s="251" t="s">
        <v>198</v>
      </c>
      <c r="F57" s="251" t="s">
        <v>198</v>
      </c>
      <c r="G57" s="251" t="s">
        <v>198</v>
      </c>
      <c r="H57" s="260" t="s">
        <v>716</v>
      </c>
      <c r="I57" s="268">
        <v>0.0072</v>
      </c>
      <c r="J57" s="242">
        <v>3169.3297263157897</v>
      </c>
      <c r="K57" s="259" t="s">
        <v>198</v>
      </c>
      <c r="L57" s="310" t="s">
        <v>198</v>
      </c>
      <c r="M57" s="47"/>
    </row>
    <row r="58" spans="1:13" ht="38.25">
      <c r="A58" s="47" t="s">
        <v>972</v>
      </c>
      <c r="B58" s="250" t="s">
        <v>971</v>
      </c>
      <c r="C58" s="42" t="s">
        <v>982</v>
      </c>
      <c r="D58" s="43" t="s">
        <v>198</v>
      </c>
      <c r="E58" s="43" t="s">
        <v>198</v>
      </c>
      <c r="F58" s="43" t="s">
        <v>198</v>
      </c>
      <c r="G58" s="43" t="s">
        <v>198</v>
      </c>
      <c r="H58" s="43" t="s">
        <v>198</v>
      </c>
      <c r="I58" s="266" t="s">
        <v>198</v>
      </c>
      <c r="J58" s="43" t="s">
        <v>198</v>
      </c>
      <c r="K58" s="240">
        <v>0.7598181327849787</v>
      </c>
      <c r="L58" s="500">
        <v>2408.1141948291906</v>
      </c>
      <c r="M58" s="47" t="s">
        <v>711</v>
      </c>
    </row>
    <row r="59" spans="1:13" ht="25.5">
      <c r="A59" s="47" t="s">
        <v>973</v>
      </c>
      <c r="B59" s="250">
        <v>4822</v>
      </c>
      <c r="C59" s="42" t="s">
        <v>1157</v>
      </c>
      <c r="D59" s="43" t="s">
        <v>198</v>
      </c>
      <c r="E59" s="43" t="s">
        <v>198</v>
      </c>
      <c r="F59" s="43" t="s">
        <v>198</v>
      </c>
      <c r="G59" s="43" t="s">
        <v>198</v>
      </c>
      <c r="H59" s="43" t="s">
        <v>198</v>
      </c>
      <c r="I59" s="266" t="s">
        <v>198</v>
      </c>
      <c r="J59" s="43" t="s">
        <v>198</v>
      </c>
      <c r="K59" s="43" t="s">
        <v>198</v>
      </c>
      <c r="L59" s="307" t="s">
        <v>198</v>
      </c>
      <c r="M59" s="47"/>
    </row>
    <row r="60" spans="1:13" ht="12.75">
      <c r="A60" s="47" t="s">
        <v>975</v>
      </c>
      <c r="B60" s="250" t="s">
        <v>974</v>
      </c>
      <c r="C60" s="42" t="s">
        <v>984</v>
      </c>
      <c r="D60" s="43" t="s">
        <v>198</v>
      </c>
      <c r="E60" s="43" t="s">
        <v>198</v>
      </c>
      <c r="F60" s="43" t="s">
        <v>198</v>
      </c>
      <c r="G60" s="43" t="s">
        <v>198</v>
      </c>
      <c r="H60" s="43" t="s">
        <v>198</v>
      </c>
      <c r="I60" s="266" t="s">
        <v>198</v>
      </c>
      <c r="J60" s="43" t="s">
        <v>198</v>
      </c>
      <c r="K60" s="240">
        <v>0.011267676852803856</v>
      </c>
      <c r="L60" s="500">
        <v>35.710983196111606</v>
      </c>
      <c r="M60" s="47" t="s">
        <v>711</v>
      </c>
    </row>
    <row r="61" spans="1:13" ht="25.5">
      <c r="A61" s="47" t="s">
        <v>983</v>
      </c>
      <c r="B61" s="250">
        <v>4841</v>
      </c>
      <c r="C61" s="42" t="s">
        <v>983</v>
      </c>
      <c r="D61" s="43" t="s">
        <v>198</v>
      </c>
      <c r="E61" s="43" t="s">
        <v>198</v>
      </c>
      <c r="F61" s="43" t="s">
        <v>198</v>
      </c>
      <c r="G61" s="43" t="s">
        <v>198</v>
      </c>
      <c r="H61" s="43" t="s">
        <v>198</v>
      </c>
      <c r="I61" s="266" t="s">
        <v>198</v>
      </c>
      <c r="J61" s="43" t="s">
        <v>198</v>
      </c>
      <c r="K61" s="240">
        <v>0.10797417788939642</v>
      </c>
      <c r="L61" s="500">
        <v>342.20577165937317</v>
      </c>
      <c r="M61" s="47" t="s">
        <v>711</v>
      </c>
    </row>
    <row r="62" spans="1:13" ht="25.5">
      <c r="A62" s="47" t="s">
        <v>389</v>
      </c>
      <c r="B62" s="250">
        <v>4899</v>
      </c>
      <c r="C62" s="42" t="s">
        <v>1157</v>
      </c>
      <c r="D62" s="43" t="s">
        <v>198</v>
      </c>
      <c r="E62" s="43" t="s">
        <v>198</v>
      </c>
      <c r="F62" s="43" t="s">
        <v>198</v>
      </c>
      <c r="G62" s="43" t="s">
        <v>198</v>
      </c>
      <c r="H62" s="43" t="s">
        <v>198</v>
      </c>
      <c r="I62" s="266" t="s">
        <v>198</v>
      </c>
      <c r="J62" s="43" t="s">
        <v>198</v>
      </c>
      <c r="K62" s="43" t="s">
        <v>198</v>
      </c>
      <c r="L62" s="307" t="s">
        <v>198</v>
      </c>
      <c r="M62" s="47"/>
    </row>
    <row r="63" spans="1:13" ht="12.75">
      <c r="A63" s="248" t="s">
        <v>757</v>
      </c>
      <c r="B63" s="249">
        <v>49</v>
      </c>
      <c r="C63" s="251" t="s">
        <v>198</v>
      </c>
      <c r="D63" s="251" t="s">
        <v>198</v>
      </c>
      <c r="E63" s="251" t="s">
        <v>198</v>
      </c>
      <c r="F63" s="251" t="s">
        <v>198</v>
      </c>
      <c r="G63" s="251" t="s">
        <v>198</v>
      </c>
      <c r="H63" s="251" t="s">
        <v>198</v>
      </c>
      <c r="I63" s="267" t="s">
        <v>198</v>
      </c>
      <c r="J63" s="251" t="s">
        <v>198</v>
      </c>
      <c r="K63" s="251" t="s">
        <v>198</v>
      </c>
      <c r="L63" s="309" t="s">
        <v>198</v>
      </c>
      <c r="M63" s="47"/>
    </row>
    <row r="64" spans="1:13" ht="12.75">
      <c r="A64" s="520" t="s">
        <v>391</v>
      </c>
      <c r="B64" s="250" t="s">
        <v>390</v>
      </c>
      <c r="C64" s="179" t="s">
        <v>985</v>
      </c>
      <c r="D64" s="43" t="s">
        <v>198</v>
      </c>
      <c r="E64" s="43" t="s">
        <v>198</v>
      </c>
      <c r="F64" s="43" t="s">
        <v>198</v>
      </c>
      <c r="G64" s="43" t="s">
        <v>198</v>
      </c>
      <c r="H64" s="86" t="s">
        <v>748</v>
      </c>
      <c r="I64" s="266" t="s">
        <v>198</v>
      </c>
      <c r="J64" s="43" t="s">
        <v>198</v>
      </c>
      <c r="K64" s="43" t="s">
        <v>198</v>
      </c>
      <c r="L64" s="500">
        <v>2.8504436047990542</v>
      </c>
      <c r="M64" s="47"/>
    </row>
    <row r="65" spans="1:13" ht="12.75">
      <c r="A65" s="520"/>
      <c r="B65" s="250"/>
      <c r="C65" s="179" t="s">
        <v>1289</v>
      </c>
      <c r="D65" s="43" t="s">
        <v>198</v>
      </c>
      <c r="E65" s="43" t="s">
        <v>198</v>
      </c>
      <c r="F65" s="43" t="s">
        <v>198</v>
      </c>
      <c r="G65" s="43" t="s">
        <v>198</v>
      </c>
      <c r="H65" s="86" t="s">
        <v>748</v>
      </c>
      <c r="I65" s="266" t="s">
        <v>198</v>
      </c>
      <c r="J65" s="43" t="s">
        <v>198</v>
      </c>
      <c r="K65" s="43" t="s">
        <v>198</v>
      </c>
      <c r="L65" s="500">
        <v>11.204336926613944</v>
      </c>
      <c r="M65" s="47"/>
    </row>
    <row r="66" spans="1:13" ht="12.75">
      <c r="A66" s="47" t="s">
        <v>393</v>
      </c>
      <c r="B66" s="250" t="s">
        <v>392</v>
      </c>
      <c r="C66" s="43" t="s">
        <v>198</v>
      </c>
      <c r="D66" s="43" t="s">
        <v>198</v>
      </c>
      <c r="E66" s="43" t="s">
        <v>198</v>
      </c>
      <c r="F66" s="43" t="s">
        <v>198</v>
      </c>
      <c r="G66" s="43" t="s">
        <v>198</v>
      </c>
      <c r="H66" s="43" t="s">
        <v>198</v>
      </c>
      <c r="I66" s="266" t="s">
        <v>198</v>
      </c>
      <c r="J66" s="43" t="s">
        <v>198</v>
      </c>
      <c r="K66" s="43" t="s">
        <v>198</v>
      </c>
      <c r="L66" s="307" t="s">
        <v>198</v>
      </c>
      <c r="M66" s="47"/>
    </row>
    <row r="67" spans="1:13" ht="25.5">
      <c r="A67" s="47" t="s">
        <v>395</v>
      </c>
      <c r="B67" s="250" t="s">
        <v>394</v>
      </c>
      <c r="C67" s="42" t="s">
        <v>1290</v>
      </c>
      <c r="D67" s="43" t="s">
        <v>198</v>
      </c>
      <c r="E67" s="43" t="s">
        <v>198</v>
      </c>
      <c r="F67" s="43" t="s">
        <v>198</v>
      </c>
      <c r="G67" s="43" t="s">
        <v>198</v>
      </c>
      <c r="H67" s="86" t="s">
        <v>748</v>
      </c>
      <c r="I67" s="266" t="s">
        <v>198</v>
      </c>
      <c r="J67" s="43" t="s">
        <v>198</v>
      </c>
      <c r="K67" s="43" t="s">
        <v>198</v>
      </c>
      <c r="L67" s="500">
        <v>44.19325260795181</v>
      </c>
      <c r="M67" s="47"/>
    </row>
    <row r="68" spans="1:13" ht="25.5">
      <c r="A68" s="47" t="s">
        <v>396</v>
      </c>
      <c r="B68" s="250">
        <v>4961</v>
      </c>
      <c r="C68" s="42" t="s">
        <v>1290</v>
      </c>
      <c r="D68" s="43" t="s">
        <v>198</v>
      </c>
      <c r="E68" s="43" t="s">
        <v>198</v>
      </c>
      <c r="F68" s="43" t="s">
        <v>198</v>
      </c>
      <c r="G68" s="43" t="s">
        <v>198</v>
      </c>
      <c r="H68" s="86" t="s">
        <v>748</v>
      </c>
      <c r="I68" s="266" t="s">
        <v>198</v>
      </c>
      <c r="J68" s="43" t="s">
        <v>198</v>
      </c>
      <c r="K68" s="43" t="s">
        <v>198</v>
      </c>
      <c r="L68" s="500">
        <v>3.2207592921058033</v>
      </c>
      <c r="M68" s="47"/>
    </row>
    <row r="69" spans="1:13" ht="25.5">
      <c r="A69" s="248" t="s">
        <v>758</v>
      </c>
      <c r="B69" s="249">
        <v>50</v>
      </c>
      <c r="C69" s="493" t="s">
        <v>987</v>
      </c>
      <c r="D69" s="251" t="s">
        <v>198</v>
      </c>
      <c r="E69" s="251" t="s">
        <v>198</v>
      </c>
      <c r="F69" s="251" t="s">
        <v>198</v>
      </c>
      <c r="G69" s="251" t="s">
        <v>198</v>
      </c>
      <c r="H69" s="84" t="s">
        <v>717</v>
      </c>
      <c r="I69" s="258">
        <v>0.0572</v>
      </c>
      <c r="J69" s="244">
        <v>25178.563936842107</v>
      </c>
      <c r="K69" s="258">
        <v>1</v>
      </c>
      <c r="L69" s="492">
        <v>25178.563936842107</v>
      </c>
      <c r="M69" s="47" t="s">
        <v>711</v>
      </c>
    </row>
    <row r="70" spans="1:13" ht="12.75">
      <c r="A70" s="47" t="s">
        <v>398</v>
      </c>
      <c r="B70" s="250" t="s">
        <v>397</v>
      </c>
      <c r="C70" s="43" t="s">
        <v>198</v>
      </c>
      <c r="D70" s="43" t="s">
        <v>198</v>
      </c>
      <c r="E70" s="43" t="s">
        <v>198</v>
      </c>
      <c r="F70" s="43" t="s">
        <v>198</v>
      </c>
      <c r="G70" s="43" t="s">
        <v>198</v>
      </c>
      <c r="H70" s="43" t="s">
        <v>198</v>
      </c>
      <c r="I70" s="266" t="s">
        <v>198</v>
      </c>
      <c r="J70" s="43" t="s">
        <v>198</v>
      </c>
      <c r="K70" s="43" t="s">
        <v>198</v>
      </c>
      <c r="L70" s="307" t="s">
        <v>198</v>
      </c>
      <c r="M70" s="47"/>
    </row>
    <row r="71" spans="1:13" ht="12.75">
      <c r="A71" s="47" t="s">
        <v>400</v>
      </c>
      <c r="B71" s="250" t="s">
        <v>399</v>
      </c>
      <c r="C71" s="43" t="s">
        <v>198</v>
      </c>
      <c r="D71" s="43" t="s">
        <v>198</v>
      </c>
      <c r="E71" s="43" t="s">
        <v>198</v>
      </c>
      <c r="F71" s="43" t="s">
        <v>198</v>
      </c>
      <c r="G71" s="43" t="s">
        <v>198</v>
      </c>
      <c r="H71" s="43" t="s">
        <v>198</v>
      </c>
      <c r="I71" s="266" t="s">
        <v>198</v>
      </c>
      <c r="J71" s="43" t="s">
        <v>198</v>
      </c>
      <c r="K71" s="43" t="s">
        <v>198</v>
      </c>
      <c r="L71" s="307" t="s">
        <v>198</v>
      </c>
      <c r="M71" s="47"/>
    </row>
    <row r="72" spans="1:13" ht="12.75">
      <c r="A72" s="47" t="s">
        <v>402</v>
      </c>
      <c r="B72" s="250" t="s">
        <v>401</v>
      </c>
      <c r="C72" s="43" t="s">
        <v>198</v>
      </c>
      <c r="D72" s="43" t="s">
        <v>198</v>
      </c>
      <c r="E72" s="43" t="s">
        <v>198</v>
      </c>
      <c r="F72" s="43" t="s">
        <v>198</v>
      </c>
      <c r="G72" s="43" t="s">
        <v>198</v>
      </c>
      <c r="H72" s="43" t="s">
        <v>198</v>
      </c>
      <c r="I72" s="266" t="s">
        <v>198</v>
      </c>
      <c r="J72" s="43" t="s">
        <v>198</v>
      </c>
      <c r="K72" s="43" t="s">
        <v>198</v>
      </c>
      <c r="L72" s="307" t="s">
        <v>198</v>
      </c>
      <c r="M72" s="47"/>
    </row>
    <row r="73" spans="1:13" ht="12.75">
      <c r="A73" s="47" t="s">
        <v>404</v>
      </c>
      <c r="B73" s="250" t="s">
        <v>403</v>
      </c>
      <c r="C73" s="43" t="s">
        <v>198</v>
      </c>
      <c r="D73" s="43" t="s">
        <v>198</v>
      </c>
      <c r="E73" s="43" t="s">
        <v>198</v>
      </c>
      <c r="F73" s="43" t="s">
        <v>198</v>
      </c>
      <c r="G73" s="43" t="s">
        <v>198</v>
      </c>
      <c r="H73" s="43" t="s">
        <v>198</v>
      </c>
      <c r="I73" s="266" t="s">
        <v>198</v>
      </c>
      <c r="J73" s="43" t="s">
        <v>198</v>
      </c>
      <c r="K73" s="43" t="s">
        <v>198</v>
      </c>
      <c r="L73" s="307" t="s">
        <v>198</v>
      </c>
      <c r="M73" s="47"/>
    </row>
    <row r="74" spans="1:13" ht="12.75">
      <c r="A74" s="47" t="s">
        <v>406</v>
      </c>
      <c r="B74" s="250" t="s">
        <v>405</v>
      </c>
      <c r="C74" s="43" t="s">
        <v>198</v>
      </c>
      <c r="D74" s="43" t="s">
        <v>198</v>
      </c>
      <c r="E74" s="43" t="s">
        <v>198</v>
      </c>
      <c r="F74" s="43" t="s">
        <v>198</v>
      </c>
      <c r="G74" s="43" t="s">
        <v>198</v>
      </c>
      <c r="H74" s="43" t="s">
        <v>198</v>
      </c>
      <c r="I74" s="266" t="s">
        <v>198</v>
      </c>
      <c r="J74" s="43" t="s">
        <v>198</v>
      </c>
      <c r="K74" s="43" t="s">
        <v>198</v>
      </c>
      <c r="L74" s="307" t="s">
        <v>198</v>
      </c>
      <c r="M74" s="47"/>
    </row>
    <row r="75" spans="1:13" ht="12.75">
      <c r="A75" s="47" t="s">
        <v>408</v>
      </c>
      <c r="B75" s="250" t="s">
        <v>407</v>
      </c>
      <c r="C75" s="43" t="s">
        <v>198</v>
      </c>
      <c r="D75" s="43" t="s">
        <v>198</v>
      </c>
      <c r="E75" s="43" t="s">
        <v>198</v>
      </c>
      <c r="F75" s="43" t="s">
        <v>198</v>
      </c>
      <c r="G75" s="43" t="s">
        <v>198</v>
      </c>
      <c r="H75" s="43" t="s">
        <v>198</v>
      </c>
      <c r="I75" s="266" t="s">
        <v>198</v>
      </c>
      <c r="J75" s="43" t="s">
        <v>198</v>
      </c>
      <c r="K75" s="43" t="s">
        <v>198</v>
      </c>
      <c r="L75" s="307" t="s">
        <v>198</v>
      </c>
      <c r="M75" s="47"/>
    </row>
    <row r="76" spans="1:13" ht="12.75">
      <c r="A76" s="47" t="s">
        <v>410</v>
      </c>
      <c r="B76" s="250" t="s">
        <v>409</v>
      </c>
      <c r="C76" s="43" t="s">
        <v>198</v>
      </c>
      <c r="D76" s="43" t="s">
        <v>198</v>
      </c>
      <c r="E76" s="43" t="s">
        <v>198</v>
      </c>
      <c r="F76" s="43" t="s">
        <v>198</v>
      </c>
      <c r="G76" s="43" t="s">
        <v>198</v>
      </c>
      <c r="H76" s="43" t="s">
        <v>198</v>
      </c>
      <c r="I76" s="266" t="s">
        <v>198</v>
      </c>
      <c r="J76" s="43" t="s">
        <v>198</v>
      </c>
      <c r="K76" s="43" t="s">
        <v>198</v>
      </c>
      <c r="L76" s="307" t="s">
        <v>198</v>
      </c>
      <c r="M76" s="47"/>
    </row>
    <row r="77" spans="1:13" ht="12.75">
      <c r="A77" s="47" t="s">
        <v>412</v>
      </c>
      <c r="B77" s="250" t="s">
        <v>411</v>
      </c>
      <c r="C77" s="43" t="s">
        <v>198</v>
      </c>
      <c r="D77" s="43" t="s">
        <v>198</v>
      </c>
      <c r="E77" s="43" t="s">
        <v>198</v>
      </c>
      <c r="F77" s="43" t="s">
        <v>198</v>
      </c>
      <c r="G77" s="43" t="s">
        <v>198</v>
      </c>
      <c r="H77" s="43" t="s">
        <v>198</v>
      </c>
      <c r="I77" s="266" t="s">
        <v>198</v>
      </c>
      <c r="J77" s="43" t="s">
        <v>198</v>
      </c>
      <c r="K77" s="43" t="s">
        <v>198</v>
      </c>
      <c r="L77" s="307" t="s">
        <v>198</v>
      </c>
      <c r="M77" s="47"/>
    </row>
    <row r="78" spans="1:13" ht="12.75">
      <c r="A78" s="47" t="s">
        <v>414</v>
      </c>
      <c r="B78" s="250" t="s">
        <v>413</v>
      </c>
      <c r="C78" s="43" t="s">
        <v>198</v>
      </c>
      <c r="D78" s="43" t="s">
        <v>198</v>
      </c>
      <c r="E78" s="43" t="s">
        <v>198</v>
      </c>
      <c r="F78" s="43" t="s">
        <v>198</v>
      </c>
      <c r="G78" s="43" t="s">
        <v>198</v>
      </c>
      <c r="H78" s="43" t="s">
        <v>198</v>
      </c>
      <c r="I78" s="266" t="s">
        <v>198</v>
      </c>
      <c r="J78" s="43" t="s">
        <v>198</v>
      </c>
      <c r="K78" s="43" t="s">
        <v>198</v>
      </c>
      <c r="L78" s="307" t="s">
        <v>198</v>
      </c>
      <c r="M78" s="47"/>
    </row>
    <row r="79" spans="1:13" ht="25.5">
      <c r="A79" s="248" t="s">
        <v>759</v>
      </c>
      <c r="B79" s="249">
        <v>51</v>
      </c>
      <c r="C79" s="67" t="s">
        <v>1159</v>
      </c>
      <c r="D79" s="251" t="s">
        <v>198</v>
      </c>
      <c r="E79" s="251" t="s">
        <v>198</v>
      </c>
      <c r="F79" s="251" t="s">
        <v>198</v>
      </c>
      <c r="G79" s="251" t="s">
        <v>198</v>
      </c>
      <c r="H79" s="84" t="s">
        <v>717</v>
      </c>
      <c r="I79" s="267" t="s">
        <v>198</v>
      </c>
      <c r="J79" s="251" t="s">
        <v>198</v>
      </c>
      <c r="K79" s="251" t="s">
        <v>198</v>
      </c>
      <c r="L79" s="309" t="s">
        <v>198</v>
      </c>
      <c r="M79" s="47"/>
    </row>
    <row r="80" spans="1:13" ht="12.75">
      <c r="A80" s="47" t="s">
        <v>416</v>
      </c>
      <c r="B80" s="250" t="s">
        <v>415</v>
      </c>
      <c r="C80" s="43" t="s">
        <v>198</v>
      </c>
      <c r="D80" s="43" t="s">
        <v>198</v>
      </c>
      <c r="E80" s="43" t="s">
        <v>198</v>
      </c>
      <c r="F80" s="43" t="s">
        <v>198</v>
      </c>
      <c r="G80" s="43" t="s">
        <v>198</v>
      </c>
      <c r="H80" s="43" t="s">
        <v>198</v>
      </c>
      <c r="I80" s="266" t="s">
        <v>198</v>
      </c>
      <c r="J80" s="43" t="s">
        <v>198</v>
      </c>
      <c r="K80" s="43" t="s">
        <v>198</v>
      </c>
      <c r="L80" s="311" t="s">
        <v>198</v>
      </c>
      <c r="M80" s="47"/>
    </row>
    <row r="81" spans="1:13" ht="12.75">
      <c r="A81" s="47" t="s">
        <v>417</v>
      </c>
      <c r="B81" s="250">
        <v>5122</v>
      </c>
      <c r="C81" s="43" t="s">
        <v>198</v>
      </c>
      <c r="D81" s="43" t="s">
        <v>198</v>
      </c>
      <c r="E81" s="43" t="s">
        <v>198</v>
      </c>
      <c r="F81" s="43" t="s">
        <v>198</v>
      </c>
      <c r="G81" s="43" t="s">
        <v>198</v>
      </c>
      <c r="H81" s="43" t="s">
        <v>198</v>
      </c>
      <c r="I81" s="266" t="s">
        <v>198</v>
      </c>
      <c r="J81" s="43" t="s">
        <v>198</v>
      </c>
      <c r="K81" s="43" t="s">
        <v>198</v>
      </c>
      <c r="L81" s="311" t="s">
        <v>198</v>
      </c>
      <c r="M81" s="47"/>
    </row>
    <row r="82" spans="1:13" ht="12.75">
      <c r="A82" s="47" t="s">
        <v>419</v>
      </c>
      <c r="B82" s="250" t="s">
        <v>418</v>
      </c>
      <c r="C82" s="43" t="s">
        <v>198</v>
      </c>
      <c r="D82" s="43" t="s">
        <v>198</v>
      </c>
      <c r="E82" s="43" t="s">
        <v>198</v>
      </c>
      <c r="F82" s="43" t="s">
        <v>198</v>
      </c>
      <c r="G82" s="43" t="s">
        <v>198</v>
      </c>
      <c r="H82" s="43" t="s">
        <v>198</v>
      </c>
      <c r="I82" s="266" t="s">
        <v>198</v>
      </c>
      <c r="J82" s="43" t="s">
        <v>198</v>
      </c>
      <c r="K82" s="43" t="s">
        <v>198</v>
      </c>
      <c r="L82" s="311" t="s">
        <v>198</v>
      </c>
      <c r="M82" s="47"/>
    </row>
    <row r="83" spans="1:13" ht="12.75">
      <c r="A83" s="47" t="s">
        <v>421</v>
      </c>
      <c r="B83" s="250" t="s">
        <v>420</v>
      </c>
      <c r="C83" s="43" t="s">
        <v>198</v>
      </c>
      <c r="D83" s="43" t="s">
        <v>198</v>
      </c>
      <c r="E83" s="43" t="s">
        <v>198</v>
      </c>
      <c r="F83" s="43" t="s">
        <v>198</v>
      </c>
      <c r="G83" s="43" t="s">
        <v>198</v>
      </c>
      <c r="H83" s="43" t="s">
        <v>198</v>
      </c>
      <c r="I83" s="266" t="s">
        <v>198</v>
      </c>
      <c r="J83" s="43" t="s">
        <v>198</v>
      </c>
      <c r="K83" s="43" t="s">
        <v>198</v>
      </c>
      <c r="L83" s="311" t="s">
        <v>198</v>
      </c>
      <c r="M83" s="47"/>
    </row>
    <row r="84" spans="1:13" ht="12.75">
      <c r="A84" s="47" t="s">
        <v>423</v>
      </c>
      <c r="B84" s="250" t="s">
        <v>422</v>
      </c>
      <c r="C84" s="43" t="s">
        <v>198</v>
      </c>
      <c r="D84" s="43" t="s">
        <v>198</v>
      </c>
      <c r="E84" s="43" t="s">
        <v>198</v>
      </c>
      <c r="F84" s="43" t="s">
        <v>198</v>
      </c>
      <c r="G84" s="43" t="s">
        <v>198</v>
      </c>
      <c r="H84" s="43" t="s">
        <v>198</v>
      </c>
      <c r="I84" s="266" t="s">
        <v>198</v>
      </c>
      <c r="J84" s="43" t="s">
        <v>198</v>
      </c>
      <c r="K84" s="43" t="s">
        <v>198</v>
      </c>
      <c r="L84" s="311" t="s">
        <v>198</v>
      </c>
      <c r="M84" s="47"/>
    </row>
    <row r="85" spans="1:13" ht="12.75">
      <c r="A85" s="47" t="s">
        <v>114</v>
      </c>
      <c r="B85" s="250" t="s">
        <v>424</v>
      </c>
      <c r="C85" s="43" t="s">
        <v>198</v>
      </c>
      <c r="D85" s="43" t="s">
        <v>198</v>
      </c>
      <c r="E85" s="43" t="s">
        <v>198</v>
      </c>
      <c r="F85" s="43" t="s">
        <v>198</v>
      </c>
      <c r="G85" s="43" t="s">
        <v>198</v>
      </c>
      <c r="H85" s="43" t="s">
        <v>198</v>
      </c>
      <c r="I85" s="266" t="s">
        <v>198</v>
      </c>
      <c r="J85" s="43" t="s">
        <v>198</v>
      </c>
      <c r="K85" s="43" t="s">
        <v>198</v>
      </c>
      <c r="L85" s="311" t="s">
        <v>198</v>
      </c>
      <c r="M85" s="47"/>
    </row>
    <row r="86" spans="1:13" ht="12.75">
      <c r="A86" s="47" t="s">
        <v>426</v>
      </c>
      <c r="B86" s="250" t="s">
        <v>425</v>
      </c>
      <c r="C86" s="43" t="s">
        <v>198</v>
      </c>
      <c r="D86" s="43" t="s">
        <v>198</v>
      </c>
      <c r="E86" s="43" t="s">
        <v>198</v>
      </c>
      <c r="F86" s="43" t="s">
        <v>198</v>
      </c>
      <c r="G86" s="43" t="s">
        <v>198</v>
      </c>
      <c r="H86" s="43" t="s">
        <v>198</v>
      </c>
      <c r="I86" s="266" t="s">
        <v>198</v>
      </c>
      <c r="J86" s="43" t="s">
        <v>198</v>
      </c>
      <c r="K86" s="43" t="s">
        <v>198</v>
      </c>
      <c r="L86" s="311" t="s">
        <v>198</v>
      </c>
      <c r="M86" s="47"/>
    </row>
    <row r="87" spans="1:13" ht="12.75">
      <c r="A87" s="47" t="s">
        <v>428</v>
      </c>
      <c r="B87" s="250" t="s">
        <v>427</v>
      </c>
      <c r="C87" s="43" t="s">
        <v>198</v>
      </c>
      <c r="D87" s="43" t="s">
        <v>198</v>
      </c>
      <c r="E87" s="43" t="s">
        <v>198</v>
      </c>
      <c r="F87" s="43" t="s">
        <v>198</v>
      </c>
      <c r="G87" s="43" t="s">
        <v>198</v>
      </c>
      <c r="H87" s="43" t="s">
        <v>198</v>
      </c>
      <c r="I87" s="266" t="s">
        <v>198</v>
      </c>
      <c r="J87" s="43" t="s">
        <v>198</v>
      </c>
      <c r="K87" s="43" t="s">
        <v>198</v>
      </c>
      <c r="L87" s="311" t="s">
        <v>198</v>
      </c>
      <c r="M87" s="47"/>
    </row>
    <row r="88" spans="1:13" ht="12.75">
      <c r="A88" s="47" t="s">
        <v>430</v>
      </c>
      <c r="B88" s="250" t="s">
        <v>429</v>
      </c>
      <c r="C88" s="43" t="s">
        <v>198</v>
      </c>
      <c r="D88" s="43" t="s">
        <v>198</v>
      </c>
      <c r="E88" s="43" t="s">
        <v>198</v>
      </c>
      <c r="F88" s="43" t="s">
        <v>198</v>
      </c>
      <c r="G88" s="43" t="s">
        <v>198</v>
      </c>
      <c r="H88" s="43" t="s">
        <v>198</v>
      </c>
      <c r="I88" s="266" t="s">
        <v>198</v>
      </c>
      <c r="J88" s="43" t="s">
        <v>198</v>
      </c>
      <c r="K88" s="43" t="s">
        <v>198</v>
      </c>
      <c r="L88" s="311" t="s">
        <v>198</v>
      </c>
      <c r="M88" s="47"/>
    </row>
    <row r="89" spans="1:13" ht="25.5">
      <c r="A89" s="248" t="s">
        <v>760</v>
      </c>
      <c r="B89" s="249">
        <v>52</v>
      </c>
      <c r="C89" s="67" t="s">
        <v>988</v>
      </c>
      <c r="D89" s="247" t="s">
        <v>1156</v>
      </c>
      <c r="E89" s="247">
        <v>118.1</v>
      </c>
      <c r="F89" s="262">
        <v>1</v>
      </c>
      <c r="G89" s="244">
        <v>38483.003099999994</v>
      </c>
      <c r="H89" s="97" t="s">
        <v>718</v>
      </c>
      <c r="I89" s="267" t="s">
        <v>198</v>
      </c>
      <c r="J89" s="251" t="s">
        <v>198</v>
      </c>
      <c r="K89" s="251" t="s">
        <v>198</v>
      </c>
      <c r="L89" s="492">
        <v>38483.003099999994</v>
      </c>
      <c r="M89" s="47" t="s">
        <v>1143</v>
      </c>
    </row>
    <row r="90" spans="1:13" ht="12.75">
      <c r="A90" s="47" t="s">
        <v>431</v>
      </c>
      <c r="B90" s="250">
        <v>5211</v>
      </c>
      <c r="C90" s="43" t="s">
        <v>198</v>
      </c>
      <c r="D90" s="43" t="s">
        <v>198</v>
      </c>
      <c r="E90" s="43" t="s">
        <v>198</v>
      </c>
      <c r="F90" s="43" t="s">
        <v>198</v>
      </c>
      <c r="G90" s="43" t="s">
        <v>198</v>
      </c>
      <c r="H90" s="43" t="s">
        <v>198</v>
      </c>
      <c r="I90" s="266" t="s">
        <v>198</v>
      </c>
      <c r="J90" s="43" t="s">
        <v>198</v>
      </c>
      <c r="K90" s="43" t="s">
        <v>198</v>
      </c>
      <c r="L90" s="311" t="s">
        <v>198</v>
      </c>
      <c r="M90" s="47"/>
    </row>
    <row r="91" spans="1:13" ht="12.75">
      <c r="A91" s="47" t="s">
        <v>432</v>
      </c>
      <c r="B91" s="250">
        <v>5231</v>
      </c>
      <c r="C91" s="43" t="s">
        <v>198</v>
      </c>
      <c r="D91" s="43" t="s">
        <v>198</v>
      </c>
      <c r="E91" s="43" t="s">
        <v>198</v>
      </c>
      <c r="F91" s="43" t="s">
        <v>198</v>
      </c>
      <c r="G91" s="43" t="s">
        <v>198</v>
      </c>
      <c r="H91" s="43" t="s">
        <v>198</v>
      </c>
      <c r="I91" s="266" t="s">
        <v>198</v>
      </c>
      <c r="J91" s="43" t="s">
        <v>198</v>
      </c>
      <c r="K91" s="43" t="s">
        <v>198</v>
      </c>
      <c r="L91" s="311" t="s">
        <v>198</v>
      </c>
      <c r="M91" s="47"/>
    </row>
    <row r="92" spans="1:13" ht="12.75">
      <c r="A92" s="47" t="s">
        <v>433</v>
      </c>
      <c r="B92" s="250">
        <v>5251</v>
      </c>
      <c r="C92" s="43" t="s">
        <v>198</v>
      </c>
      <c r="D92" s="43" t="s">
        <v>198</v>
      </c>
      <c r="E92" s="43" t="s">
        <v>198</v>
      </c>
      <c r="F92" s="43" t="s">
        <v>198</v>
      </c>
      <c r="G92" s="43" t="s">
        <v>198</v>
      </c>
      <c r="H92" s="43" t="s">
        <v>198</v>
      </c>
      <c r="I92" s="266" t="s">
        <v>198</v>
      </c>
      <c r="J92" s="43" t="s">
        <v>198</v>
      </c>
      <c r="K92" s="43" t="s">
        <v>198</v>
      </c>
      <c r="L92" s="311" t="s">
        <v>198</v>
      </c>
      <c r="M92" s="47"/>
    </row>
    <row r="93" spans="1:13" ht="12.75">
      <c r="A93" s="47" t="s">
        <v>434</v>
      </c>
      <c r="B93" s="250">
        <v>5261</v>
      </c>
      <c r="C93" s="43" t="s">
        <v>198</v>
      </c>
      <c r="D93" s="43" t="s">
        <v>198</v>
      </c>
      <c r="E93" s="43" t="s">
        <v>198</v>
      </c>
      <c r="F93" s="43" t="s">
        <v>198</v>
      </c>
      <c r="G93" s="43" t="s">
        <v>198</v>
      </c>
      <c r="H93" s="43" t="s">
        <v>198</v>
      </c>
      <c r="I93" s="266" t="s">
        <v>198</v>
      </c>
      <c r="J93" s="43" t="s">
        <v>198</v>
      </c>
      <c r="K93" s="43" t="s">
        <v>198</v>
      </c>
      <c r="L93" s="311" t="s">
        <v>198</v>
      </c>
      <c r="M93" s="47"/>
    </row>
    <row r="94" spans="1:13" ht="12.75">
      <c r="A94" s="47" t="s">
        <v>435</v>
      </c>
      <c r="B94" s="250">
        <v>5271</v>
      </c>
      <c r="C94" s="43" t="s">
        <v>198</v>
      </c>
      <c r="D94" s="43" t="s">
        <v>198</v>
      </c>
      <c r="E94" s="43" t="s">
        <v>198</v>
      </c>
      <c r="F94" s="43" t="s">
        <v>198</v>
      </c>
      <c r="G94" s="43" t="s">
        <v>198</v>
      </c>
      <c r="H94" s="43" t="s">
        <v>198</v>
      </c>
      <c r="I94" s="266" t="s">
        <v>198</v>
      </c>
      <c r="J94" s="43" t="s">
        <v>198</v>
      </c>
      <c r="K94" s="43" t="s">
        <v>198</v>
      </c>
      <c r="L94" s="311" t="s">
        <v>198</v>
      </c>
      <c r="M94" s="47"/>
    </row>
    <row r="95" spans="1:13" ht="38.25">
      <c r="A95" s="248" t="s">
        <v>761</v>
      </c>
      <c r="B95" s="249">
        <v>53</v>
      </c>
      <c r="C95" s="67" t="s">
        <v>1158</v>
      </c>
      <c r="D95" s="251" t="s">
        <v>198</v>
      </c>
      <c r="E95" s="251" t="s">
        <v>198</v>
      </c>
      <c r="F95" s="251" t="s">
        <v>198</v>
      </c>
      <c r="G95" s="251" t="s">
        <v>198</v>
      </c>
      <c r="H95" s="97" t="s">
        <v>718</v>
      </c>
      <c r="I95" s="267" t="s">
        <v>198</v>
      </c>
      <c r="J95" s="251" t="s">
        <v>198</v>
      </c>
      <c r="K95" s="251" t="s">
        <v>198</v>
      </c>
      <c r="L95" s="309" t="s">
        <v>198</v>
      </c>
      <c r="M95" s="47"/>
    </row>
    <row r="96" spans="1:13" ht="12.75">
      <c r="A96" s="47" t="s">
        <v>436</v>
      </c>
      <c r="B96" s="250">
        <v>5311</v>
      </c>
      <c r="C96" s="43" t="s">
        <v>198</v>
      </c>
      <c r="D96" s="43" t="s">
        <v>198</v>
      </c>
      <c r="E96" s="43" t="s">
        <v>198</v>
      </c>
      <c r="F96" s="43" t="s">
        <v>198</v>
      </c>
      <c r="G96" s="43" t="s">
        <v>198</v>
      </c>
      <c r="H96" s="43" t="s">
        <v>198</v>
      </c>
      <c r="I96" s="266" t="s">
        <v>198</v>
      </c>
      <c r="J96" s="43" t="s">
        <v>198</v>
      </c>
      <c r="K96" s="43" t="s">
        <v>198</v>
      </c>
      <c r="L96" s="311" t="s">
        <v>198</v>
      </c>
      <c r="M96" s="47"/>
    </row>
    <row r="97" spans="1:13" ht="12.75">
      <c r="A97" s="47" t="s">
        <v>437</v>
      </c>
      <c r="B97" s="250">
        <v>5331</v>
      </c>
      <c r="C97" s="43" t="s">
        <v>198</v>
      </c>
      <c r="D97" s="43" t="s">
        <v>198</v>
      </c>
      <c r="E97" s="43" t="s">
        <v>198</v>
      </c>
      <c r="F97" s="43" t="s">
        <v>198</v>
      </c>
      <c r="G97" s="43" t="s">
        <v>198</v>
      </c>
      <c r="H97" s="43" t="s">
        <v>198</v>
      </c>
      <c r="I97" s="266" t="s">
        <v>198</v>
      </c>
      <c r="J97" s="43" t="s">
        <v>198</v>
      </c>
      <c r="K97" s="43" t="s">
        <v>198</v>
      </c>
      <c r="L97" s="311" t="s">
        <v>198</v>
      </c>
      <c r="M97" s="47"/>
    </row>
    <row r="98" spans="1:13" ht="12.75">
      <c r="A98" s="47" t="s">
        <v>438</v>
      </c>
      <c r="B98" s="250">
        <v>5399</v>
      </c>
      <c r="C98" s="43" t="s">
        <v>198</v>
      </c>
      <c r="D98" s="43" t="s">
        <v>198</v>
      </c>
      <c r="E98" s="43" t="s">
        <v>198</v>
      </c>
      <c r="F98" s="43" t="s">
        <v>198</v>
      </c>
      <c r="G98" s="43" t="s">
        <v>198</v>
      </c>
      <c r="H98" s="43" t="s">
        <v>198</v>
      </c>
      <c r="I98" s="266" t="s">
        <v>198</v>
      </c>
      <c r="J98" s="43" t="s">
        <v>198</v>
      </c>
      <c r="K98" s="43" t="s">
        <v>198</v>
      </c>
      <c r="L98" s="311" t="s">
        <v>198</v>
      </c>
      <c r="M98" s="47"/>
    </row>
    <row r="99" spans="1:13" ht="25.5">
      <c r="A99" s="248" t="s">
        <v>762</v>
      </c>
      <c r="B99" s="249">
        <v>54</v>
      </c>
      <c r="C99" s="67" t="s">
        <v>988</v>
      </c>
      <c r="D99" s="247" t="s">
        <v>1155</v>
      </c>
      <c r="E99" s="247">
        <v>34.5</v>
      </c>
      <c r="F99" s="243">
        <v>1</v>
      </c>
      <c r="G99" s="244">
        <v>11241.8595</v>
      </c>
      <c r="H99" s="97" t="s">
        <v>718</v>
      </c>
      <c r="I99" s="267" t="s">
        <v>198</v>
      </c>
      <c r="J99" s="251" t="s">
        <v>198</v>
      </c>
      <c r="K99" s="251" t="s">
        <v>198</v>
      </c>
      <c r="L99" s="492">
        <v>11241.8595</v>
      </c>
      <c r="M99" s="47" t="s">
        <v>1143</v>
      </c>
    </row>
    <row r="100" spans="1:13" ht="12.75">
      <c r="A100" s="47" t="s">
        <v>439</v>
      </c>
      <c r="B100" s="250">
        <v>5411</v>
      </c>
      <c r="C100" s="43" t="s">
        <v>198</v>
      </c>
      <c r="D100" s="43" t="s">
        <v>198</v>
      </c>
      <c r="E100" s="43" t="s">
        <v>198</v>
      </c>
      <c r="F100" s="43" t="s">
        <v>198</v>
      </c>
      <c r="G100" s="43" t="s">
        <v>198</v>
      </c>
      <c r="H100" s="43" t="s">
        <v>198</v>
      </c>
      <c r="I100" s="266" t="s">
        <v>198</v>
      </c>
      <c r="J100" s="43" t="s">
        <v>198</v>
      </c>
      <c r="K100" s="43" t="s">
        <v>198</v>
      </c>
      <c r="L100" s="311" t="s">
        <v>198</v>
      </c>
      <c r="M100" s="47"/>
    </row>
    <row r="101" spans="1:13" ht="12.75">
      <c r="A101" s="47" t="s">
        <v>440</v>
      </c>
      <c r="B101" s="250">
        <v>5421</v>
      </c>
      <c r="C101" s="43" t="s">
        <v>198</v>
      </c>
      <c r="D101" s="43" t="s">
        <v>198</v>
      </c>
      <c r="E101" s="43" t="s">
        <v>198</v>
      </c>
      <c r="F101" s="43" t="s">
        <v>198</v>
      </c>
      <c r="G101" s="43" t="s">
        <v>198</v>
      </c>
      <c r="H101" s="43" t="s">
        <v>198</v>
      </c>
      <c r="I101" s="266" t="s">
        <v>198</v>
      </c>
      <c r="J101" s="43" t="s">
        <v>198</v>
      </c>
      <c r="K101" s="43" t="s">
        <v>198</v>
      </c>
      <c r="L101" s="311" t="s">
        <v>198</v>
      </c>
      <c r="M101" s="47"/>
    </row>
    <row r="102" spans="1:13" ht="12.75">
      <c r="A102" s="47" t="s">
        <v>441</v>
      </c>
      <c r="B102" s="250">
        <v>5431</v>
      </c>
      <c r="C102" s="43" t="s">
        <v>198</v>
      </c>
      <c r="D102" s="43" t="s">
        <v>198</v>
      </c>
      <c r="E102" s="43" t="s">
        <v>198</v>
      </c>
      <c r="F102" s="43" t="s">
        <v>198</v>
      </c>
      <c r="G102" s="43" t="s">
        <v>198</v>
      </c>
      <c r="H102" s="43" t="s">
        <v>198</v>
      </c>
      <c r="I102" s="266" t="s">
        <v>198</v>
      </c>
      <c r="J102" s="43" t="s">
        <v>198</v>
      </c>
      <c r="K102" s="43" t="s">
        <v>198</v>
      </c>
      <c r="L102" s="311" t="s">
        <v>198</v>
      </c>
      <c r="M102" s="47"/>
    </row>
    <row r="103" spans="1:13" ht="12.75">
      <c r="A103" s="47" t="s">
        <v>442</v>
      </c>
      <c r="B103" s="250">
        <v>5441</v>
      </c>
      <c r="C103" s="43" t="s">
        <v>198</v>
      </c>
      <c r="D103" s="43" t="s">
        <v>198</v>
      </c>
      <c r="E103" s="43" t="s">
        <v>198</v>
      </c>
      <c r="F103" s="43" t="s">
        <v>198</v>
      </c>
      <c r="G103" s="43" t="s">
        <v>198</v>
      </c>
      <c r="H103" s="43" t="s">
        <v>198</v>
      </c>
      <c r="I103" s="266" t="s">
        <v>198</v>
      </c>
      <c r="J103" s="43" t="s">
        <v>198</v>
      </c>
      <c r="K103" s="43" t="s">
        <v>198</v>
      </c>
      <c r="L103" s="311" t="s">
        <v>198</v>
      </c>
      <c r="M103" s="47"/>
    </row>
    <row r="104" spans="1:13" ht="12.75">
      <c r="A104" s="47" t="s">
        <v>443</v>
      </c>
      <c r="B104" s="250">
        <v>5451</v>
      </c>
      <c r="C104" s="43" t="s">
        <v>198</v>
      </c>
      <c r="D104" s="43" t="s">
        <v>198</v>
      </c>
      <c r="E104" s="43" t="s">
        <v>198</v>
      </c>
      <c r="F104" s="43" t="s">
        <v>198</v>
      </c>
      <c r="G104" s="43" t="s">
        <v>198</v>
      </c>
      <c r="H104" s="43" t="s">
        <v>198</v>
      </c>
      <c r="I104" s="266" t="s">
        <v>198</v>
      </c>
      <c r="J104" s="43" t="s">
        <v>198</v>
      </c>
      <c r="K104" s="43" t="s">
        <v>198</v>
      </c>
      <c r="L104" s="311" t="s">
        <v>198</v>
      </c>
      <c r="M104" s="47"/>
    </row>
    <row r="105" spans="1:13" ht="12.75">
      <c r="A105" s="47" t="s">
        <v>444</v>
      </c>
      <c r="B105" s="250">
        <v>5461</v>
      </c>
      <c r="C105" s="43" t="s">
        <v>198</v>
      </c>
      <c r="D105" s="43" t="s">
        <v>198</v>
      </c>
      <c r="E105" s="43" t="s">
        <v>198</v>
      </c>
      <c r="F105" s="43" t="s">
        <v>198</v>
      </c>
      <c r="G105" s="43" t="s">
        <v>198</v>
      </c>
      <c r="H105" s="43" t="s">
        <v>198</v>
      </c>
      <c r="I105" s="266" t="s">
        <v>198</v>
      </c>
      <c r="J105" s="43" t="s">
        <v>198</v>
      </c>
      <c r="K105" s="43" t="s">
        <v>198</v>
      </c>
      <c r="L105" s="311" t="s">
        <v>198</v>
      </c>
      <c r="M105" s="47"/>
    </row>
    <row r="106" spans="1:13" ht="12.75">
      <c r="A106" s="47" t="s">
        <v>445</v>
      </c>
      <c r="B106" s="250">
        <v>5499</v>
      </c>
      <c r="C106" s="43" t="s">
        <v>198</v>
      </c>
      <c r="D106" s="43" t="s">
        <v>198</v>
      </c>
      <c r="E106" s="43" t="s">
        <v>198</v>
      </c>
      <c r="F106" s="43" t="s">
        <v>198</v>
      </c>
      <c r="G106" s="43" t="s">
        <v>198</v>
      </c>
      <c r="H106" s="43" t="s">
        <v>198</v>
      </c>
      <c r="I106" s="266" t="s">
        <v>198</v>
      </c>
      <c r="J106" s="43" t="s">
        <v>198</v>
      </c>
      <c r="K106" s="43" t="s">
        <v>198</v>
      </c>
      <c r="L106" s="311" t="s">
        <v>198</v>
      </c>
      <c r="M106" s="47"/>
    </row>
    <row r="107" spans="1:13" ht="25.5">
      <c r="A107" s="248" t="s">
        <v>763</v>
      </c>
      <c r="B107" s="249">
        <v>55</v>
      </c>
      <c r="C107" s="67" t="s">
        <v>1160</v>
      </c>
      <c r="D107" s="247" t="s">
        <v>1156</v>
      </c>
      <c r="E107" s="251" t="s">
        <v>198</v>
      </c>
      <c r="F107" s="251" t="s">
        <v>198</v>
      </c>
      <c r="G107" s="251" t="s">
        <v>198</v>
      </c>
      <c r="H107" s="264" t="s">
        <v>719</v>
      </c>
      <c r="I107" s="267" t="s">
        <v>198</v>
      </c>
      <c r="J107" s="251" t="s">
        <v>198</v>
      </c>
      <c r="K107" s="251" t="s">
        <v>198</v>
      </c>
      <c r="L107" s="309" t="s">
        <v>198</v>
      </c>
      <c r="M107" s="47"/>
    </row>
    <row r="108" spans="1:13" ht="12.75">
      <c r="A108" s="47" t="s">
        <v>446</v>
      </c>
      <c r="B108" s="250">
        <v>5511</v>
      </c>
      <c r="C108" s="43" t="s">
        <v>198</v>
      </c>
      <c r="D108" s="43" t="s">
        <v>198</v>
      </c>
      <c r="E108" s="43" t="s">
        <v>198</v>
      </c>
      <c r="F108" s="43" t="s">
        <v>198</v>
      </c>
      <c r="G108" s="43" t="s">
        <v>198</v>
      </c>
      <c r="H108" s="43" t="s">
        <v>198</v>
      </c>
      <c r="I108" s="266" t="s">
        <v>198</v>
      </c>
      <c r="J108" s="43" t="s">
        <v>198</v>
      </c>
      <c r="K108" s="43" t="s">
        <v>198</v>
      </c>
      <c r="L108" s="311" t="s">
        <v>198</v>
      </c>
      <c r="M108" s="47"/>
    </row>
    <row r="109" spans="1:13" ht="12.75">
      <c r="A109" s="47" t="s">
        <v>447</v>
      </c>
      <c r="B109" s="250">
        <v>5521</v>
      </c>
      <c r="C109" s="43" t="s">
        <v>198</v>
      </c>
      <c r="D109" s="43" t="s">
        <v>198</v>
      </c>
      <c r="E109" s="43" t="s">
        <v>198</v>
      </c>
      <c r="F109" s="43" t="s">
        <v>198</v>
      </c>
      <c r="G109" s="43" t="s">
        <v>198</v>
      </c>
      <c r="H109" s="43" t="s">
        <v>198</v>
      </c>
      <c r="I109" s="266" t="s">
        <v>198</v>
      </c>
      <c r="J109" s="43" t="s">
        <v>198</v>
      </c>
      <c r="K109" s="43" t="s">
        <v>198</v>
      </c>
      <c r="L109" s="311" t="s">
        <v>198</v>
      </c>
      <c r="M109" s="47"/>
    </row>
    <row r="110" spans="1:13" ht="12.75">
      <c r="A110" s="47" t="s">
        <v>448</v>
      </c>
      <c r="B110" s="250">
        <v>5531</v>
      </c>
      <c r="C110" s="43" t="s">
        <v>198</v>
      </c>
      <c r="D110" s="43" t="s">
        <v>198</v>
      </c>
      <c r="E110" s="43" t="s">
        <v>198</v>
      </c>
      <c r="F110" s="43" t="s">
        <v>198</v>
      </c>
      <c r="G110" s="43" t="s">
        <v>198</v>
      </c>
      <c r="H110" s="43" t="s">
        <v>198</v>
      </c>
      <c r="I110" s="266" t="s">
        <v>198</v>
      </c>
      <c r="J110" s="43" t="s">
        <v>198</v>
      </c>
      <c r="K110" s="43" t="s">
        <v>198</v>
      </c>
      <c r="L110" s="311" t="s">
        <v>198</v>
      </c>
      <c r="M110" s="47"/>
    </row>
    <row r="111" spans="1:13" ht="12.75">
      <c r="A111" s="47" t="s">
        <v>449</v>
      </c>
      <c r="B111" s="250">
        <v>5541</v>
      </c>
      <c r="C111" s="43" t="s">
        <v>198</v>
      </c>
      <c r="D111" s="43" t="s">
        <v>198</v>
      </c>
      <c r="E111" s="43" t="s">
        <v>198</v>
      </c>
      <c r="F111" s="43" t="s">
        <v>198</v>
      </c>
      <c r="G111" s="43" t="s">
        <v>198</v>
      </c>
      <c r="H111" s="43" t="s">
        <v>198</v>
      </c>
      <c r="I111" s="266" t="s">
        <v>198</v>
      </c>
      <c r="J111" s="43" t="s">
        <v>198</v>
      </c>
      <c r="K111" s="43" t="s">
        <v>198</v>
      </c>
      <c r="L111" s="311" t="s">
        <v>198</v>
      </c>
      <c r="M111" s="47"/>
    </row>
    <row r="112" spans="1:13" ht="12.75">
      <c r="A112" s="47" t="s">
        <v>450</v>
      </c>
      <c r="B112" s="250">
        <v>5551</v>
      </c>
      <c r="C112" s="43" t="s">
        <v>198</v>
      </c>
      <c r="D112" s="43" t="s">
        <v>198</v>
      </c>
      <c r="E112" s="43" t="s">
        <v>198</v>
      </c>
      <c r="F112" s="43" t="s">
        <v>198</v>
      </c>
      <c r="G112" s="43" t="s">
        <v>198</v>
      </c>
      <c r="H112" s="43" t="s">
        <v>198</v>
      </c>
      <c r="I112" s="266" t="s">
        <v>198</v>
      </c>
      <c r="J112" s="43" t="s">
        <v>198</v>
      </c>
      <c r="K112" s="43" t="s">
        <v>198</v>
      </c>
      <c r="L112" s="311" t="s">
        <v>198</v>
      </c>
      <c r="M112" s="47"/>
    </row>
    <row r="113" spans="1:13" ht="12.75">
      <c r="A113" s="47" t="s">
        <v>451</v>
      </c>
      <c r="B113" s="250">
        <v>5561</v>
      </c>
      <c r="C113" s="43" t="s">
        <v>198</v>
      </c>
      <c r="D113" s="43" t="s">
        <v>198</v>
      </c>
      <c r="E113" s="43" t="s">
        <v>198</v>
      </c>
      <c r="F113" s="43" t="s">
        <v>198</v>
      </c>
      <c r="G113" s="43" t="s">
        <v>198</v>
      </c>
      <c r="H113" s="43" t="s">
        <v>198</v>
      </c>
      <c r="I113" s="266" t="s">
        <v>198</v>
      </c>
      <c r="J113" s="43" t="s">
        <v>198</v>
      </c>
      <c r="K113" s="43" t="s">
        <v>198</v>
      </c>
      <c r="L113" s="311" t="s">
        <v>198</v>
      </c>
      <c r="M113" s="47"/>
    </row>
    <row r="114" spans="1:13" ht="12.75">
      <c r="A114" s="47" t="s">
        <v>452</v>
      </c>
      <c r="B114" s="250">
        <v>5571</v>
      </c>
      <c r="C114" s="43" t="s">
        <v>198</v>
      </c>
      <c r="D114" s="43" t="s">
        <v>198</v>
      </c>
      <c r="E114" s="43" t="s">
        <v>198</v>
      </c>
      <c r="F114" s="43" t="s">
        <v>198</v>
      </c>
      <c r="G114" s="43" t="s">
        <v>198</v>
      </c>
      <c r="H114" s="43" t="s">
        <v>198</v>
      </c>
      <c r="I114" s="266" t="s">
        <v>198</v>
      </c>
      <c r="J114" s="43" t="s">
        <v>198</v>
      </c>
      <c r="K114" s="43" t="s">
        <v>198</v>
      </c>
      <c r="L114" s="311" t="s">
        <v>198</v>
      </c>
      <c r="M114" s="47"/>
    </row>
    <row r="115" spans="1:13" ht="12.75">
      <c r="A115" s="47" t="s">
        <v>453</v>
      </c>
      <c r="B115" s="250">
        <v>5599</v>
      </c>
      <c r="C115" s="43" t="s">
        <v>198</v>
      </c>
      <c r="D115" s="43" t="s">
        <v>198</v>
      </c>
      <c r="E115" s="43" t="s">
        <v>198</v>
      </c>
      <c r="F115" s="43" t="s">
        <v>198</v>
      </c>
      <c r="G115" s="43" t="s">
        <v>198</v>
      </c>
      <c r="H115" s="43" t="s">
        <v>198</v>
      </c>
      <c r="I115" s="266" t="s">
        <v>198</v>
      </c>
      <c r="J115" s="43" t="s">
        <v>198</v>
      </c>
      <c r="K115" s="43" t="s">
        <v>198</v>
      </c>
      <c r="L115" s="311" t="s">
        <v>198</v>
      </c>
      <c r="M115" s="47"/>
    </row>
    <row r="116" spans="1:13" ht="25.5">
      <c r="A116" s="248" t="s">
        <v>764</v>
      </c>
      <c r="B116" s="249">
        <v>56</v>
      </c>
      <c r="C116" s="67" t="s">
        <v>1160</v>
      </c>
      <c r="D116" s="247" t="s">
        <v>1156</v>
      </c>
      <c r="E116" s="251" t="s">
        <v>198</v>
      </c>
      <c r="F116" s="251" t="s">
        <v>198</v>
      </c>
      <c r="G116" s="251" t="s">
        <v>198</v>
      </c>
      <c r="H116" s="97" t="s">
        <v>718</v>
      </c>
      <c r="I116" s="267" t="s">
        <v>198</v>
      </c>
      <c r="J116" s="251" t="s">
        <v>198</v>
      </c>
      <c r="K116" s="251" t="s">
        <v>198</v>
      </c>
      <c r="L116" s="309" t="s">
        <v>198</v>
      </c>
      <c r="M116" s="47"/>
    </row>
    <row r="117" spans="1:13" ht="12.75">
      <c r="A117" s="47" t="s">
        <v>454</v>
      </c>
      <c r="B117" s="250">
        <v>5611</v>
      </c>
      <c r="C117" s="43" t="s">
        <v>198</v>
      </c>
      <c r="D117" s="43" t="s">
        <v>198</v>
      </c>
      <c r="E117" s="43" t="s">
        <v>198</v>
      </c>
      <c r="F117" s="43" t="s">
        <v>198</v>
      </c>
      <c r="G117" s="43" t="s">
        <v>198</v>
      </c>
      <c r="H117" s="43" t="s">
        <v>198</v>
      </c>
      <c r="I117" s="266" t="s">
        <v>198</v>
      </c>
      <c r="J117" s="43" t="s">
        <v>198</v>
      </c>
      <c r="K117" s="43" t="s">
        <v>198</v>
      </c>
      <c r="L117" s="311" t="s">
        <v>198</v>
      </c>
      <c r="M117" s="47"/>
    </row>
    <row r="118" spans="1:13" ht="12.75">
      <c r="A118" s="47" t="s">
        <v>455</v>
      </c>
      <c r="B118" s="250">
        <v>5621</v>
      </c>
      <c r="C118" s="43" t="s">
        <v>198</v>
      </c>
      <c r="D118" s="43" t="s">
        <v>198</v>
      </c>
      <c r="E118" s="43" t="s">
        <v>198</v>
      </c>
      <c r="F118" s="43" t="s">
        <v>198</v>
      </c>
      <c r="G118" s="43" t="s">
        <v>198</v>
      </c>
      <c r="H118" s="43" t="s">
        <v>198</v>
      </c>
      <c r="I118" s="266" t="s">
        <v>198</v>
      </c>
      <c r="J118" s="43" t="s">
        <v>198</v>
      </c>
      <c r="K118" s="43" t="s">
        <v>198</v>
      </c>
      <c r="L118" s="311" t="s">
        <v>198</v>
      </c>
      <c r="M118" s="47"/>
    </row>
    <row r="119" spans="1:13" ht="12.75">
      <c r="A119" s="47" t="s">
        <v>456</v>
      </c>
      <c r="B119" s="250">
        <v>5632</v>
      </c>
      <c r="C119" s="43" t="s">
        <v>198</v>
      </c>
      <c r="D119" s="43" t="s">
        <v>198</v>
      </c>
      <c r="E119" s="43" t="s">
        <v>198</v>
      </c>
      <c r="F119" s="43" t="s">
        <v>198</v>
      </c>
      <c r="G119" s="43" t="s">
        <v>198</v>
      </c>
      <c r="H119" s="43" t="s">
        <v>198</v>
      </c>
      <c r="I119" s="266" t="s">
        <v>198</v>
      </c>
      <c r="J119" s="43" t="s">
        <v>198</v>
      </c>
      <c r="K119" s="43" t="s">
        <v>198</v>
      </c>
      <c r="L119" s="311" t="s">
        <v>198</v>
      </c>
      <c r="M119" s="47"/>
    </row>
    <row r="120" spans="1:13" ht="12.75">
      <c r="A120" s="47" t="s">
        <v>457</v>
      </c>
      <c r="B120" s="250">
        <v>5641</v>
      </c>
      <c r="C120" s="43" t="s">
        <v>198</v>
      </c>
      <c r="D120" s="43" t="s">
        <v>198</v>
      </c>
      <c r="E120" s="43" t="s">
        <v>198</v>
      </c>
      <c r="F120" s="43" t="s">
        <v>198</v>
      </c>
      <c r="G120" s="43" t="s">
        <v>198</v>
      </c>
      <c r="H120" s="43" t="s">
        <v>198</v>
      </c>
      <c r="I120" s="266" t="s">
        <v>198</v>
      </c>
      <c r="J120" s="43" t="s">
        <v>198</v>
      </c>
      <c r="K120" s="43" t="s">
        <v>198</v>
      </c>
      <c r="L120" s="311" t="s">
        <v>198</v>
      </c>
      <c r="M120" s="47"/>
    </row>
    <row r="121" spans="1:13" ht="12.75">
      <c r="A121" s="47" t="s">
        <v>458</v>
      </c>
      <c r="B121" s="250">
        <v>5651</v>
      </c>
      <c r="C121" s="43" t="s">
        <v>198</v>
      </c>
      <c r="D121" s="43" t="s">
        <v>198</v>
      </c>
      <c r="E121" s="43" t="s">
        <v>198</v>
      </c>
      <c r="F121" s="43" t="s">
        <v>198</v>
      </c>
      <c r="G121" s="43" t="s">
        <v>198</v>
      </c>
      <c r="H121" s="43" t="s">
        <v>198</v>
      </c>
      <c r="I121" s="266" t="s">
        <v>198</v>
      </c>
      <c r="J121" s="43" t="s">
        <v>198</v>
      </c>
      <c r="K121" s="43" t="s">
        <v>198</v>
      </c>
      <c r="L121" s="311" t="s">
        <v>198</v>
      </c>
      <c r="M121" s="47"/>
    </row>
    <row r="122" spans="1:13" ht="12.75">
      <c r="A122" s="47" t="s">
        <v>459</v>
      </c>
      <c r="B122" s="250">
        <v>5661</v>
      </c>
      <c r="C122" s="43" t="s">
        <v>198</v>
      </c>
      <c r="D122" s="43" t="s">
        <v>198</v>
      </c>
      <c r="E122" s="43" t="s">
        <v>198</v>
      </c>
      <c r="F122" s="43" t="s">
        <v>198</v>
      </c>
      <c r="G122" s="43" t="s">
        <v>198</v>
      </c>
      <c r="H122" s="43" t="s">
        <v>198</v>
      </c>
      <c r="I122" s="266" t="s">
        <v>198</v>
      </c>
      <c r="J122" s="43" t="s">
        <v>198</v>
      </c>
      <c r="K122" s="43" t="s">
        <v>198</v>
      </c>
      <c r="L122" s="311" t="s">
        <v>198</v>
      </c>
      <c r="M122" s="47"/>
    </row>
    <row r="123" spans="1:13" ht="12.75">
      <c r="A123" s="47" t="s">
        <v>460</v>
      </c>
      <c r="B123" s="250">
        <v>5699</v>
      </c>
      <c r="C123" s="43" t="s">
        <v>198</v>
      </c>
      <c r="D123" s="43" t="s">
        <v>198</v>
      </c>
      <c r="E123" s="43" t="s">
        <v>198</v>
      </c>
      <c r="F123" s="43" t="s">
        <v>198</v>
      </c>
      <c r="G123" s="43" t="s">
        <v>198</v>
      </c>
      <c r="H123" s="43" t="s">
        <v>198</v>
      </c>
      <c r="I123" s="266" t="s">
        <v>198</v>
      </c>
      <c r="J123" s="43" t="s">
        <v>198</v>
      </c>
      <c r="K123" s="43" t="s">
        <v>198</v>
      </c>
      <c r="L123" s="311" t="s">
        <v>198</v>
      </c>
      <c r="M123" s="47"/>
    </row>
    <row r="124" spans="1:13" ht="25.5">
      <c r="A124" s="248" t="s">
        <v>765</v>
      </c>
      <c r="B124" s="249">
        <v>57</v>
      </c>
      <c r="C124" s="67" t="s">
        <v>1160</v>
      </c>
      <c r="D124" s="247" t="s">
        <v>1156</v>
      </c>
      <c r="E124" s="251" t="s">
        <v>198</v>
      </c>
      <c r="F124" s="251" t="s">
        <v>198</v>
      </c>
      <c r="G124" s="251" t="s">
        <v>198</v>
      </c>
      <c r="H124" s="97" t="s">
        <v>718</v>
      </c>
      <c r="I124" s="267" t="s">
        <v>198</v>
      </c>
      <c r="J124" s="251" t="s">
        <v>198</v>
      </c>
      <c r="K124" s="251" t="s">
        <v>198</v>
      </c>
      <c r="L124" s="309" t="s">
        <v>198</v>
      </c>
      <c r="M124" s="47"/>
    </row>
    <row r="125" spans="1:13" ht="12.75">
      <c r="A125" s="47" t="s">
        <v>462</v>
      </c>
      <c r="B125" s="250" t="s">
        <v>461</v>
      </c>
      <c r="C125" s="43" t="s">
        <v>198</v>
      </c>
      <c r="D125" s="43" t="s">
        <v>198</v>
      </c>
      <c r="E125" s="43" t="s">
        <v>198</v>
      </c>
      <c r="F125" s="43" t="s">
        <v>198</v>
      </c>
      <c r="G125" s="43" t="s">
        <v>198</v>
      </c>
      <c r="H125" s="43" t="s">
        <v>198</v>
      </c>
      <c r="I125" s="266" t="s">
        <v>198</v>
      </c>
      <c r="J125" s="43" t="s">
        <v>198</v>
      </c>
      <c r="K125" s="43" t="s">
        <v>198</v>
      </c>
      <c r="L125" s="311" t="s">
        <v>198</v>
      </c>
      <c r="M125" s="47"/>
    </row>
    <row r="126" spans="1:13" ht="12.75">
      <c r="A126" s="47" t="s">
        <v>463</v>
      </c>
      <c r="B126" s="250">
        <v>5722</v>
      </c>
      <c r="C126" s="43" t="s">
        <v>198</v>
      </c>
      <c r="D126" s="43" t="s">
        <v>198</v>
      </c>
      <c r="E126" s="43" t="s">
        <v>198</v>
      </c>
      <c r="F126" s="43" t="s">
        <v>198</v>
      </c>
      <c r="G126" s="43" t="s">
        <v>198</v>
      </c>
      <c r="H126" s="43" t="s">
        <v>198</v>
      </c>
      <c r="I126" s="266" t="s">
        <v>198</v>
      </c>
      <c r="J126" s="43" t="s">
        <v>198</v>
      </c>
      <c r="K126" s="43" t="s">
        <v>198</v>
      </c>
      <c r="L126" s="311" t="s">
        <v>198</v>
      </c>
      <c r="M126" s="47"/>
    </row>
    <row r="127" spans="1:13" ht="12.75">
      <c r="A127" s="47" t="s">
        <v>465</v>
      </c>
      <c r="B127" s="250" t="s">
        <v>464</v>
      </c>
      <c r="C127" s="43" t="s">
        <v>198</v>
      </c>
      <c r="D127" s="43" t="s">
        <v>198</v>
      </c>
      <c r="E127" s="43" t="s">
        <v>198</v>
      </c>
      <c r="F127" s="43" t="s">
        <v>198</v>
      </c>
      <c r="G127" s="43" t="s">
        <v>198</v>
      </c>
      <c r="H127" s="43" t="s">
        <v>198</v>
      </c>
      <c r="I127" s="266" t="s">
        <v>198</v>
      </c>
      <c r="J127" s="43" t="s">
        <v>198</v>
      </c>
      <c r="K127" s="43" t="s">
        <v>198</v>
      </c>
      <c r="L127" s="311" t="s">
        <v>198</v>
      </c>
      <c r="M127" s="47"/>
    </row>
    <row r="128" spans="1:13" ht="12.75">
      <c r="A128" s="248" t="s">
        <v>1019</v>
      </c>
      <c r="B128" s="249">
        <v>58</v>
      </c>
      <c r="C128" s="67" t="s">
        <v>1019</v>
      </c>
      <c r="D128" s="247" t="s">
        <v>174</v>
      </c>
      <c r="E128" s="247">
        <v>163</v>
      </c>
      <c r="F128" s="243">
        <v>1</v>
      </c>
      <c r="G128" s="244">
        <v>53113.713</v>
      </c>
      <c r="H128" s="84" t="s">
        <v>720</v>
      </c>
      <c r="I128" s="258">
        <v>0.148</v>
      </c>
      <c r="J128" s="244">
        <v>65147.333263157896</v>
      </c>
      <c r="K128" s="251" t="s">
        <v>198</v>
      </c>
      <c r="L128" s="492">
        <v>53113.713</v>
      </c>
      <c r="M128" s="47" t="s">
        <v>1143</v>
      </c>
    </row>
    <row r="129" spans="1:13" ht="12.75">
      <c r="A129" s="47" t="s">
        <v>1019</v>
      </c>
      <c r="B129" s="250" t="s">
        <v>466</v>
      </c>
      <c r="C129" s="43" t="s">
        <v>198</v>
      </c>
      <c r="D129" s="43" t="s">
        <v>198</v>
      </c>
      <c r="E129" s="43" t="s">
        <v>198</v>
      </c>
      <c r="F129" s="43" t="s">
        <v>198</v>
      </c>
      <c r="G129" s="43" t="s">
        <v>198</v>
      </c>
      <c r="H129" s="43" t="s">
        <v>198</v>
      </c>
      <c r="I129" s="266" t="s">
        <v>198</v>
      </c>
      <c r="J129" s="43" t="s">
        <v>198</v>
      </c>
      <c r="K129" s="43" t="s">
        <v>198</v>
      </c>
      <c r="L129" s="311" t="s">
        <v>198</v>
      </c>
      <c r="M129" s="47"/>
    </row>
    <row r="130" spans="1:13" ht="25.5">
      <c r="A130" s="248" t="s">
        <v>766</v>
      </c>
      <c r="B130" s="249">
        <v>59</v>
      </c>
      <c r="C130" s="67" t="s">
        <v>1160</v>
      </c>
      <c r="D130" s="247" t="s">
        <v>1156</v>
      </c>
      <c r="E130" s="251" t="s">
        <v>198</v>
      </c>
      <c r="F130" s="251" t="s">
        <v>198</v>
      </c>
      <c r="G130" s="251" t="s">
        <v>198</v>
      </c>
      <c r="H130" s="97" t="s">
        <v>718</v>
      </c>
      <c r="I130" s="267" t="s">
        <v>198</v>
      </c>
      <c r="J130" s="251" t="s">
        <v>198</v>
      </c>
      <c r="K130" s="251" t="s">
        <v>198</v>
      </c>
      <c r="L130" s="309" t="s">
        <v>198</v>
      </c>
      <c r="M130" s="47"/>
    </row>
    <row r="131" spans="1:13" ht="12.75">
      <c r="A131" s="47" t="s">
        <v>467</v>
      </c>
      <c r="B131" s="250">
        <v>5912</v>
      </c>
      <c r="C131" s="43" t="s">
        <v>198</v>
      </c>
      <c r="D131" s="43" t="s">
        <v>198</v>
      </c>
      <c r="E131" s="43" t="s">
        <v>198</v>
      </c>
      <c r="F131" s="43" t="s">
        <v>198</v>
      </c>
      <c r="G131" s="43" t="s">
        <v>198</v>
      </c>
      <c r="H131" s="43" t="s">
        <v>198</v>
      </c>
      <c r="I131" s="266" t="s">
        <v>198</v>
      </c>
      <c r="J131" s="43" t="s">
        <v>198</v>
      </c>
      <c r="K131" s="43" t="s">
        <v>198</v>
      </c>
      <c r="L131" s="311" t="s">
        <v>198</v>
      </c>
      <c r="M131" s="211"/>
    </row>
    <row r="132" spans="1:13" ht="12.75">
      <c r="A132" s="47" t="s">
        <v>468</v>
      </c>
      <c r="B132" s="250">
        <v>5921</v>
      </c>
      <c r="C132" s="43" t="s">
        <v>198</v>
      </c>
      <c r="D132" s="43" t="s">
        <v>198</v>
      </c>
      <c r="E132" s="43" t="s">
        <v>198</v>
      </c>
      <c r="F132" s="43" t="s">
        <v>198</v>
      </c>
      <c r="G132" s="43" t="s">
        <v>198</v>
      </c>
      <c r="H132" s="43" t="s">
        <v>198</v>
      </c>
      <c r="I132" s="266" t="s">
        <v>198</v>
      </c>
      <c r="J132" s="43" t="s">
        <v>198</v>
      </c>
      <c r="K132" s="43" t="s">
        <v>198</v>
      </c>
      <c r="L132" s="311" t="s">
        <v>198</v>
      </c>
      <c r="M132" s="211"/>
    </row>
    <row r="133" spans="1:13" ht="12.75">
      <c r="A133" s="47" t="s">
        <v>469</v>
      </c>
      <c r="B133" s="250">
        <v>5932</v>
      </c>
      <c r="C133" s="43" t="s">
        <v>198</v>
      </c>
      <c r="D133" s="43" t="s">
        <v>198</v>
      </c>
      <c r="E133" s="43" t="s">
        <v>198</v>
      </c>
      <c r="F133" s="43" t="s">
        <v>198</v>
      </c>
      <c r="G133" s="43" t="s">
        <v>198</v>
      </c>
      <c r="H133" s="43" t="s">
        <v>198</v>
      </c>
      <c r="I133" s="266" t="s">
        <v>198</v>
      </c>
      <c r="J133" s="43" t="s">
        <v>198</v>
      </c>
      <c r="K133" s="43" t="s">
        <v>198</v>
      </c>
      <c r="L133" s="311" t="s">
        <v>198</v>
      </c>
      <c r="M133" s="211"/>
    </row>
    <row r="134" spans="1:13" ht="12.75">
      <c r="A134" s="47" t="s">
        <v>471</v>
      </c>
      <c r="B134" s="250" t="s">
        <v>470</v>
      </c>
      <c r="C134" s="43" t="s">
        <v>198</v>
      </c>
      <c r="D134" s="43" t="s">
        <v>198</v>
      </c>
      <c r="E134" s="43" t="s">
        <v>198</v>
      </c>
      <c r="F134" s="43" t="s">
        <v>198</v>
      </c>
      <c r="G134" s="43" t="s">
        <v>198</v>
      </c>
      <c r="H134" s="43" t="s">
        <v>198</v>
      </c>
      <c r="I134" s="266" t="s">
        <v>198</v>
      </c>
      <c r="J134" s="43" t="s">
        <v>198</v>
      </c>
      <c r="K134" s="43" t="s">
        <v>198</v>
      </c>
      <c r="L134" s="311" t="s">
        <v>198</v>
      </c>
      <c r="M134" s="211"/>
    </row>
    <row r="135" spans="1:13" ht="12.75">
      <c r="A135" s="47" t="s">
        <v>473</v>
      </c>
      <c r="B135" s="250" t="s">
        <v>472</v>
      </c>
      <c r="C135" s="43" t="s">
        <v>198</v>
      </c>
      <c r="D135" s="43" t="s">
        <v>198</v>
      </c>
      <c r="E135" s="43" t="s">
        <v>198</v>
      </c>
      <c r="F135" s="43" t="s">
        <v>198</v>
      </c>
      <c r="G135" s="43" t="s">
        <v>198</v>
      </c>
      <c r="H135" s="43" t="s">
        <v>198</v>
      </c>
      <c r="I135" s="266" t="s">
        <v>198</v>
      </c>
      <c r="J135" s="43" t="s">
        <v>198</v>
      </c>
      <c r="K135" s="43" t="s">
        <v>198</v>
      </c>
      <c r="L135" s="311" t="s">
        <v>198</v>
      </c>
      <c r="M135" s="211"/>
    </row>
    <row r="136" spans="1:13" ht="12.75">
      <c r="A136" s="47" t="s">
        <v>475</v>
      </c>
      <c r="B136" s="250" t="s">
        <v>474</v>
      </c>
      <c r="C136" s="43" t="s">
        <v>198</v>
      </c>
      <c r="D136" s="43" t="s">
        <v>198</v>
      </c>
      <c r="E136" s="43" t="s">
        <v>198</v>
      </c>
      <c r="F136" s="43" t="s">
        <v>198</v>
      </c>
      <c r="G136" s="43" t="s">
        <v>198</v>
      </c>
      <c r="H136" s="43" t="s">
        <v>198</v>
      </c>
      <c r="I136" s="266" t="s">
        <v>198</v>
      </c>
      <c r="J136" s="43" t="s">
        <v>198</v>
      </c>
      <c r="K136" s="43" t="s">
        <v>198</v>
      </c>
      <c r="L136" s="311" t="s">
        <v>198</v>
      </c>
      <c r="M136" s="47"/>
    </row>
    <row r="137" spans="1:13" ht="12.75">
      <c r="A137" s="47" t="s">
        <v>477</v>
      </c>
      <c r="B137" s="250" t="s">
        <v>476</v>
      </c>
      <c r="C137" s="43" t="s">
        <v>198</v>
      </c>
      <c r="D137" s="43" t="s">
        <v>198</v>
      </c>
      <c r="E137" s="43" t="s">
        <v>198</v>
      </c>
      <c r="F137" s="43" t="s">
        <v>198</v>
      </c>
      <c r="G137" s="43" t="s">
        <v>198</v>
      </c>
      <c r="H137" s="43" t="s">
        <v>198</v>
      </c>
      <c r="I137" s="266" t="s">
        <v>198</v>
      </c>
      <c r="J137" s="43" t="s">
        <v>198</v>
      </c>
      <c r="K137" s="43" t="s">
        <v>198</v>
      </c>
      <c r="L137" s="311" t="s">
        <v>198</v>
      </c>
      <c r="M137" s="47"/>
    </row>
    <row r="138" spans="1:13" ht="12.75">
      <c r="A138" s="248" t="s">
        <v>767</v>
      </c>
      <c r="B138" s="249">
        <v>60</v>
      </c>
      <c r="C138" s="97" t="s">
        <v>989</v>
      </c>
      <c r="D138" s="247" t="s">
        <v>1145</v>
      </c>
      <c r="E138" s="247">
        <v>7.9</v>
      </c>
      <c r="F138" s="243">
        <v>1</v>
      </c>
      <c r="G138" s="244">
        <v>2574.2229</v>
      </c>
      <c r="H138" s="84" t="s">
        <v>721</v>
      </c>
      <c r="I138" s="258"/>
      <c r="J138" s="244"/>
      <c r="K138" s="258"/>
      <c r="L138" s="492">
        <v>2574.2229</v>
      </c>
      <c r="M138" s="47" t="s">
        <v>1143</v>
      </c>
    </row>
    <row r="139" spans="1:13" ht="12.75">
      <c r="A139" s="47" t="s">
        <v>479</v>
      </c>
      <c r="B139" s="250" t="s">
        <v>478</v>
      </c>
      <c r="C139" s="43" t="s">
        <v>198</v>
      </c>
      <c r="D139" s="43" t="s">
        <v>198</v>
      </c>
      <c r="E139" s="43" t="s">
        <v>198</v>
      </c>
      <c r="F139" s="43" t="s">
        <v>198</v>
      </c>
      <c r="G139" s="43" t="s">
        <v>198</v>
      </c>
      <c r="H139" s="43" t="s">
        <v>198</v>
      </c>
      <c r="I139" s="266" t="s">
        <v>198</v>
      </c>
      <c r="J139" s="43" t="s">
        <v>198</v>
      </c>
      <c r="K139" s="43" t="s">
        <v>198</v>
      </c>
      <c r="L139" s="311" t="s">
        <v>198</v>
      </c>
      <c r="M139" s="47"/>
    </row>
    <row r="140" spans="1:13" ht="12.75">
      <c r="A140" s="47" t="s">
        <v>481</v>
      </c>
      <c r="B140" s="250" t="s">
        <v>480</v>
      </c>
      <c r="C140" s="43" t="s">
        <v>198</v>
      </c>
      <c r="D140" s="43" t="s">
        <v>198</v>
      </c>
      <c r="E140" s="43" t="s">
        <v>198</v>
      </c>
      <c r="F140" s="43" t="s">
        <v>198</v>
      </c>
      <c r="G140" s="43" t="s">
        <v>198</v>
      </c>
      <c r="H140" s="43" t="s">
        <v>198</v>
      </c>
      <c r="I140" s="266" t="s">
        <v>198</v>
      </c>
      <c r="J140" s="43" t="s">
        <v>198</v>
      </c>
      <c r="K140" s="43" t="s">
        <v>198</v>
      </c>
      <c r="L140" s="311" t="s">
        <v>198</v>
      </c>
      <c r="M140" s="47"/>
    </row>
    <row r="141" spans="1:13" ht="12.75">
      <c r="A141" s="47" t="s">
        <v>483</v>
      </c>
      <c r="B141" s="250" t="s">
        <v>482</v>
      </c>
      <c r="C141" s="43" t="s">
        <v>198</v>
      </c>
      <c r="D141" s="43" t="s">
        <v>198</v>
      </c>
      <c r="E141" s="43" t="s">
        <v>198</v>
      </c>
      <c r="F141" s="43" t="s">
        <v>198</v>
      </c>
      <c r="G141" s="43" t="s">
        <v>198</v>
      </c>
      <c r="H141" s="43" t="s">
        <v>198</v>
      </c>
      <c r="I141" s="266" t="s">
        <v>198</v>
      </c>
      <c r="J141" s="43" t="s">
        <v>198</v>
      </c>
      <c r="K141" s="43" t="s">
        <v>198</v>
      </c>
      <c r="L141" s="311" t="s">
        <v>198</v>
      </c>
      <c r="M141" s="47"/>
    </row>
    <row r="142" spans="1:13" ht="12.75">
      <c r="A142" s="47" t="s">
        <v>494</v>
      </c>
      <c r="B142" s="250" t="s">
        <v>484</v>
      </c>
      <c r="C142" s="43" t="s">
        <v>198</v>
      </c>
      <c r="D142" s="43" t="s">
        <v>198</v>
      </c>
      <c r="E142" s="43" t="s">
        <v>198</v>
      </c>
      <c r="F142" s="43" t="s">
        <v>198</v>
      </c>
      <c r="G142" s="43" t="s">
        <v>198</v>
      </c>
      <c r="H142" s="43" t="s">
        <v>198</v>
      </c>
      <c r="I142" s="266" t="s">
        <v>198</v>
      </c>
      <c r="J142" s="43" t="s">
        <v>198</v>
      </c>
      <c r="K142" s="43" t="s">
        <v>198</v>
      </c>
      <c r="L142" s="311" t="s">
        <v>198</v>
      </c>
      <c r="M142" s="47"/>
    </row>
    <row r="143" spans="1:13" ht="12.75">
      <c r="A143" s="47" t="s">
        <v>496</v>
      </c>
      <c r="B143" s="250" t="s">
        <v>495</v>
      </c>
      <c r="C143" s="43" t="s">
        <v>198</v>
      </c>
      <c r="D143" s="43" t="s">
        <v>198</v>
      </c>
      <c r="E143" s="43" t="s">
        <v>198</v>
      </c>
      <c r="F143" s="43" t="s">
        <v>198</v>
      </c>
      <c r="G143" s="43" t="s">
        <v>198</v>
      </c>
      <c r="H143" s="43" t="s">
        <v>198</v>
      </c>
      <c r="I143" s="266" t="s">
        <v>198</v>
      </c>
      <c r="J143" s="43" t="s">
        <v>198</v>
      </c>
      <c r="K143" s="43" t="s">
        <v>198</v>
      </c>
      <c r="L143" s="311" t="s">
        <v>198</v>
      </c>
      <c r="M143" s="47"/>
    </row>
    <row r="144" spans="1:13" ht="12.75">
      <c r="A144" s="47" t="s">
        <v>498</v>
      </c>
      <c r="B144" s="250" t="s">
        <v>497</v>
      </c>
      <c r="C144" s="43" t="s">
        <v>198</v>
      </c>
      <c r="D144" s="43" t="s">
        <v>198</v>
      </c>
      <c r="E144" s="43" t="s">
        <v>198</v>
      </c>
      <c r="F144" s="43" t="s">
        <v>198</v>
      </c>
      <c r="G144" s="43" t="s">
        <v>198</v>
      </c>
      <c r="H144" s="43" t="s">
        <v>198</v>
      </c>
      <c r="I144" s="266" t="s">
        <v>198</v>
      </c>
      <c r="J144" s="43" t="s">
        <v>198</v>
      </c>
      <c r="K144" s="43" t="s">
        <v>198</v>
      </c>
      <c r="L144" s="311" t="s">
        <v>198</v>
      </c>
      <c r="M144" s="47"/>
    </row>
    <row r="145" spans="1:13" ht="25.5">
      <c r="A145" s="248" t="s">
        <v>768</v>
      </c>
      <c r="B145" s="249">
        <v>61</v>
      </c>
      <c r="C145" s="67" t="s">
        <v>990</v>
      </c>
      <c r="D145" s="247" t="s">
        <v>1146</v>
      </c>
      <c r="E145" s="247">
        <v>7.9</v>
      </c>
      <c r="F145" s="243">
        <v>1</v>
      </c>
      <c r="G145" s="244">
        <v>2574.2229</v>
      </c>
      <c r="H145" s="84" t="s">
        <v>721</v>
      </c>
      <c r="I145" s="258"/>
      <c r="J145" s="244"/>
      <c r="K145" s="258"/>
      <c r="L145" s="492">
        <v>2574.2229</v>
      </c>
      <c r="M145" s="47" t="s">
        <v>1143</v>
      </c>
    </row>
    <row r="146" spans="1:13" ht="12.75">
      <c r="A146" s="47" t="s">
        <v>499</v>
      </c>
      <c r="B146" s="250">
        <v>6111</v>
      </c>
      <c r="C146" s="43" t="s">
        <v>198</v>
      </c>
      <c r="D146" s="43" t="s">
        <v>198</v>
      </c>
      <c r="E146" s="43" t="s">
        <v>198</v>
      </c>
      <c r="F146" s="43" t="s">
        <v>198</v>
      </c>
      <c r="G146" s="43" t="s">
        <v>198</v>
      </c>
      <c r="H146" s="43" t="s">
        <v>198</v>
      </c>
      <c r="I146" s="266" t="s">
        <v>198</v>
      </c>
      <c r="J146" s="43" t="s">
        <v>198</v>
      </c>
      <c r="K146" s="43" t="s">
        <v>198</v>
      </c>
      <c r="L146" s="311" t="s">
        <v>198</v>
      </c>
      <c r="M146" s="47"/>
    </row>
    <row r="147" spans="1:13" ht="12.75">
      <c r="A147" s="47" t="s">
        <v>500</v>
      </c>
      <c r="B147" s="250">
        <v>6141</v>
      </c>
      <c r="C147" s="43" t="s">
        <v>198</v>
      </c>
      <c r="D147" s="43" t="s">
        <v>198</v>
      </c>
      <c r="E147" s="43" t="s">
        <v>198</v>
      </c>
      <c r="F147" s="43" t="s">
        <v>198</v>
      </c>
      <c r="G147" s="43" t="s">
        <v>198</v>
      </c>
      <c r="H147" s="43" t="s">
        <v>198</v>
      </c>
      <c r="I147" s="266" t="s">
        <v>198</v>
      </c>
      <c r="J147" s="43" t="s">
        <v>198</v>
      </c>
      <c r="K147" s="43" t="s">
        <v>198</v>
      </c>
      <c r="L147" s="311" t="s">
        <v>198</v>
      </c>
      <c r="M147" s="47"/>
    </row>
    <row r="148" spans="1:13" ht="12.75">
      <c r="A148" s="47" t="s">
        <v>502</v>
      </c>
      <c r="B148" s="250" t="s">
        <v>501</v>
      </c>
      <c r="C148" s="43" t="s">
        <v>198</v>
      </c>
      <c r="D148" s="43" t="s">
        <v>198</v>
      </c>
      <c r="E148" s="43" t="s">
        <v>198</v>
      </c>
      <c r="F148" s="43" t="s">
        <v>198</v>
      </c>
      <c r="G148" s="43" t="s">
        <v>198</v>
      </c>
      <c r="H148" s="43" t="s">
        <v>198</v>
      </c>
      <c r="I148" s="266" t="s">
        <v>198</v>
      </c>
      <c r="J148" s="43" t="s">
        <v>198</v>
      </c>
      <c r="K148" s="43" t="s">
        <v>198</v>
      </c>
      <c r="L148" s="311" t="s">
        <v>198</v>
      </c>
      <c r="M148" s="47"/>
    </row>
    <row r="149" spans="1:13" ht="12.75">
      <c r="A149" s="47" t="s">
        <v>504</v>
      </c>
      <c r="B149" s="250" t="s">
        <v>503</v>
      </c>
      <c r="C149" s="43" t="s">
        <v>198</v>
      </c>
      <c r="D149" s="43" t="s">
        <v>198</v>
      </c>
      <c r="E149" s="43" t="s">
        <v>198</v>
      </c>
      <c r="F149" s="43" t="s">
        <v>198</v>
      </c>
      <c r="G149" s="43" t="s">
        <v>198</v>
      </c>
      <c r="H149" s="43" t="s">
        <v>198</v>
      </c>
      <c r="I149" s="266" t="s">
        <v>198</v>
      </c>
      <c r="J149" s="43" t="s">
        <v>198</v>
      </c>
      <c r="K149" s="43" t="s">
        <v>198</v>
      </c>
      <c r="L149" s="311" t="s">
        <v>198</v>
      </c>
      <c r="M149" s="47"/>
    </row>
    <row r="150" spans="1:13" ht="12.75">
      <c r="A150" s="248" t="s">
        <v>627</v>
      </c>
      <c r="B150" s="249">
        <v>62</v>
      </c>
      <c r="C150" s="67" t="s">
        <v>991</v>
      </c>
      <c r="D150" s="247" t="s">
        <v>1147</v>
      </c>
      <c r="E150" s="247">
        <v>9.1</v>
      </c>
      <c r="F150" s="243">
        <v>1</v>
      </c>
      <c r="G150" s="244">
        <v>2965.2441</v>
      </c>
      <c r="H150" s="84" t="s">
        <v>721</v>
      </c>
      <c r="I150" s="258"/>
      <c r="J150" s="244"/>
      <c r="K150" s="258"/>
      <c r="L150" s="492">
        <v>2965.2441</v>
      </c>
      <c r="M150" s="47" t="s">
        <v>1143</v>
      </c>
    </row>
    <row r="151" spans="1:13" ht="12.75">
      <c r="A151" s="47" t="s">
        <v>505</v>
      </c>
      <c r="B151" s="250">
        <v>6211</v>
      </c>
      <c r="C151" s="43" t="s">
        <v>198</v>
      </c>
      <c r="D151" s="43" t="s">
        <v>198</v>
      </c>
      <c r="E151" s="43" t="s">
        <v>198</v>
      </c>
      <c r="F151" s="43" t="s">
        <v>198</v>
      </c>
      <c r="G151" s="43" t="s">
        <v>198</v>
      </c>
      <c r="H151" s="43" t="s">
        <v>198</v>
      </c>
      <c r="I151" s="266" t="s">
        <v>198</v>
      </c>
      <c r="J151" s="43" t="s">
        <v>198</v>
      </c>
      <c r="K151" s="43" t="s">
        <v>198</v>
      </c>
      <c r="L151" s="311" t="s">
        <v>198</v>
      </c>
      <c r="M151" s="47"/>
    </row>
    <row r="152" spans="1:13" ht="12.75">
      <c r="A152" s="47" t="s">
        <v>506</v>
      </c>
      <c r="B152" s="250">
        <v>6221</v>
      </c>
      <c r="C152" s="43" t="s">
        <v>198</v>
      </c>
      <c r="D152" s="43" t="s">
        <v>198</v>
      </c>
      <c r="E152" s="43" t="s">
        <v>198</v>
      </c>
      <c r="F152" s="43" t="s">
        <v>198</v>
      </c>
      <c r="G152" s="43" t="s">
        <v>198</v>
      </c>
      <c r="H152" s="43" t="s">
        <v>198</v>
      </c>
      <c r="I152" s="266" t="s">
        <v>198</v>
      </c>
      <c r="J152" s="43" t="s">
        <v>198</v>
      </c>
      <c r="K152" s="43" t="s">
        <v>198</v>
      </c>
      <c r="L152" s="311" t="s">
        <v>198</v>
      </c>
      <c r="M152" s="47"/>
    </row>
    <row r="153" spans="1:13" ht="12.75">
      <c r="A153" s="47" t="s">
        <v>507</v>
      </c>
      <c r="B153" s="250">
        <v>6231</v>
      </c>
      <c r="C153" s="43" t="s">
        <v>198</v>
      </c>
      <c r="D153" s="43" t="s">
        <v>198</v>
      </c>
      <c r="E153" s="43" t="s">
        <v>198</v>
      </c>
      <c r="F153" s="43" t="s">
        <v>198</v>
      </c>
      <c r="G153" s="43" t="s">
        <v>198</v>
      </c>
      <c r="H153" s="43" t="s">
        <v>198</v>
      </c>
      <c r="I153" s="266" t="s">
        <v>198</v>
      </c>
      <c r="J153" s="43" t="s">
        <v>198</v>
      </c>
      <c r="K153" s="43" t="s">
        <v>198</v>
      </c>
      <c r="L153" s="311" t="s">
        <v>198</v>
      </c>
      <c r="M153" s="47"/>
    </row>
    <row r="154" spans="1:13" ht="12.75">
      <c r="A154" s="211" t="s">
        <v>509</v>
      </c>
      <c r="B154" s="250" t="s">
        <v>508</v>
      </c>
      <c r="C154" s="43" t="s">
        <v>198</v>
      </c>
      <c r="D154" s="43" t="s">
        <v>198</v>
      </c>
      <c r="E154" s="43" t="s">
        <v>198</v>
      </c>
      <c r="F154" s="43" t="s">
        <v>198</v>
      </c>
      <c r="G154" s="43" t="s">
        <v>198</v>
      </c>
      <c r="H154" s="43" t="s">
        <v>198</v>
      </c>
      <c r="I154" s="266" t="s">
        <v>198</v>
      </c>
      <c r="J154" s="43" t="s">
        <v>198</v>
      </c>
      <c r="K154" s="43" t="s">
        <v>198</v>
      </c>
      <c r="L154" s="311" t="s">
        <v>198</v>
      </c>
      <c r="M154" s="47"/>
    </row>
    <row r="155" spans="1:13" ht="12.75">
      <c r="A155" s="248" t="s">
        <v>992</v>
      </c>
      <c r="B155" s="249">
        <v>63</v>
      </c>
      <c r="C155" s="67" t="s">
        <v>992</v>
      </c>
      <c r="D155" s="247" t="s">
        <v>1148</v>
      </c>
      <c r="E155" s="247">
        <v>15.9</v>
      </c>
      <c r="F155" s="243">
        <v>1</v>
      </c>
      <c r="G155" s="244">
        <v>5181.0309</v>
      </c>
      <c r="H155" s="84" t="s">
        <v>721</v>
      </c>
      <c r="I155" s="258"/>
      <c r="J155" s="244"/>
      <c r="K155" s="258"/>
      <c r="L155" s="492">
        <v>5181.0309</v>
      </c>
      <c r="M155" s="47" t="s">
        <v>1143</v>
      </c>
    </row>
    <row r="156" spans="1:13" ht="12.75">
      <c r="A156" s="47" t="s">
        <v>510</v>
      </c>
      <c r="B156" s="250">
        <v>6311</v>
      </c>
      <c r="C156" s="43" t="s">
        <v>198</v>
      </c>
      <c r="D156" s="43" t="s">
        <v>198</v>
      </c>
      <c r="E156" s="43" t="s">
        <v>198</v>
      </c>
      <c r="F156" s="43" t="s">
        <v>198</v>
      </c>
      <c r="G156" s="43" t="s">
        <v>198</v>
      </c>
      <c r="H156" s="43" t="s">
        <v>198</v>
      </c>
      <c r="I156" s="266" t="s">
        <v>198</v>
      </c>
      <c r="J156" s="43" t="s">
        <v>198</v>
      </c>
      <c r="K156" s="43" t="s">
        <v>198</v>
      </c>
      <c r="L156" s="311" t="s">
        <v>198</v>
      </c>
      <c r="M156" s="47"/>
    </row>
    <row r="157" spans="1:13" ht="12.75">
      <c r="A157" s="47" t="s">
        <v>512</v>
      </c>
      <c r="B157" s="250" t="s">
        <v>511</v>
      </c>
      <c r="C157" s="43" t="s">
        <v>198</v>
      </c>
      <c r="D157" s="43" t="s">
        <v>198</v>
      </c>
      <c r="E157" s="43" t="s">
        <v>198</v>
      </c>
      <c r="F157" s="43" t="s">
        <v>198</v>
      </c>
      <c r="G157" s="43" t="s">
        <v>198</v>
      </c>
      <c r="H157" s="43" t="s">
        <v>198</v>
      </c>
      <c r="I157" s="266" t="s">
        <v>198</v>
      </c>
      <c r="J157" s="43" t="s">
        <v>198</v>
      </c>
      <c r="K157" s="43" t="s">
        <v>198</v>
      </c>
      <c r="L157" s="311" t="s">
        <v>198</v>
      </c>
      <c r="M157" s="47"/>
    </row>
    <row r="158" spans="1:13" ht="12.75">
      <c r="A158" s="47" t="s">
        <v>513</v>
      </c>
      <c r="B158" s="250">
        <v>6331</v>
      </c>
      <c r="C158" s="43" t="s">
        <v>198</v>
      </c>
      <c r="D158" s="43" t="s">
        <v>198</v>
      </c>
      <c r="E158" s="43" t="s">
        <v>198</v>
      </c>
      <c r="F158" s="43" t="s">
        <v>198</v>
      </c>
      <c r="G158" s="43" t="s">
        <v>198</v>
      </c>
      <c r="H158" s="43" t="s">
        <v>198</v>
      </c>
      <c r="I158" s="266" t="s">
        <v>198</v>
      </c>
      <c r="J158" s="43" t="s">
        <v>198</v>
      </c>
      <c r="K158" s="43" t="s">
        <v>198</v>
      </c>
      <c r="L158" s="311" t="s">
        <v>198</v>
      </c>
      <c r="M158" s="47"/>
    </row>
    <row r="159" spans="1:13" ht="12.75">
      <c r="A159" s="47" t="s">
        <v>514</v>
      </c>
      <c r="B159" s="250">
        <v>6351</v>
      </c>
      <c r="C159" s="43" t="s">
        <v>198</v>
      </c>
      <c r="D159" s="43" t="s">
        <v>198</v>
      </c>
      <c r="E159" s="43" t="s">
        <v>198</v>
      </c>
      <c r="F159" s="43" t="s">
        <v>198</v>
      </c>
      <c r="G159" s="43" t="s">
        <v>198</v>
      </c>
      <c r="H159" s="43" t="s">
        <v>198</v>
      </c>
      <c r="I159" s="266" t="s">
        <v>198</v>
      </c>
      <c r="J159" s="43" t="s">
        <v>198</v>
      </c>
      <c r="K159" s="43" t="s">
        <v>198</v>
      </c>
      <c r="L159" s="311" t="s">
        <v>198</v>
      </c>
      <c r="M159" s="47"/>
    </row>
    <row r="160" spans="1:13" ht="12.75">
      <c r="A160" s="47" t="s">
        <v>515</v>
      </c>
      <c r="B160" s="250">
        <v>6361</v>
      </c>
      <c r="C160" s="43" t="s">
        <v>198</v>
      </c>
      <c r="D160" s="43" t="s">
        <v>198</v>
      </c>
      <c r="E160" s="43" t="s">
        <v>198</v>
      </c>
      <c r="F160" s="43" t="s">
        <v>198</v>
      </c>
      <c r="G160" s="43" t="s">
        <v>198</v>
      </c>
      <c r="H160" s="43" t="s">
        <v>198</v>
      </c>
      <c r="I160" s="266" t="s">
        <v>198</v>
      </c>
      <c r="J160" s="43" t="s">
        <v>198</v>
      </c>
      <c r="K160" s="43" t="s">
        <v>198</v>
      </c>
      <c r="L160" s="311" t="s">
        <v>198</v>
      </c>
      <c r="M160" s="47"/>
    </row>
    <row r="161" spans="1:13" ht="12.75">
      <c r="A161" s="47" t="s">
        <v>516</v>
      </c>
      <c r="B161" s="250">
        <v>6371</v>
      </c>
      <c r="C161" s="43" t="s">
        <v>198</v>
      </c>
      <c r="D161" s="43" t="s">
        <v>198</v>
      </c>
      <c r="E161" s="43" t="s">
        <v>198</v>
      </c>
      <c r="F161" s="43" t="s">
        <v>198</v>
      </c>
      <c r="G161" s="43" t="s">
        <v>198</v>
      </c>
      <c r="H161" s="43" t="s">
        <v>198</v>
      </c>
      <c r="I161" s="266" t="s">
        <v>198</v>
      </c>
      <c r="J161" s="43" t="s">
        <v>198</v>
      </c>
      <c r="K161" s="43" t="s">
        <v>198</v>
      </c>
      <c r="L161" s="311" t="s">
        <v>198</v>
      </c>
      <c r="M161" s="47"/>
    </row>
    <row r="162" spans="1:13" ht="12.75">
      <c r="A162" s="47" t="s">
        <v>517</v>
      </c>
      <c r="B162" s="250">
        <v>6399</v>
      </c>
      <c r="C162" s="43" t="s">
        <v>198</v>
      </c>
      <c r="D162" s="43" t="s">
        <v>198</v>
      </c>
      <c r="E162" s="43" t="s">
        <v>198</v>
      </c>
      <c r="F162" s="43" t="s">
        <v>198</v>
      </c>
      <c r="G162" s="43" t="s">
        <v>198</v>
      </c>
      <c r="H162" s="43" t="s">
        <v>198</v>
      </c>
      <c r="I162" s="266" t="s">
        <v>198</v>
      </c>
      <c r="J162" s="43" t="s">
        <v>198</v>
      </c>
      <c r="K162" s="43" t="s">
        <v>198</v>
      </c>
      <c r="L162" s="311" t="s">
        <v>198</v>
      </c>
      <c r="M162" s="47"/>
    </row>
    <row r="163" spans="1:13" ht="25.5">
      <c r="A163" s="248" t="s">
        <v>518</v>
      </c>
      <c r="B163" s="249">
        <v>64</v>
      </c>
      <c r="C163" s="67" t="s">
        <v>993</v>
      </c>
      <c r="D163" s="247" t="s">
        <v>1149</v>
      </c>
      <c r="E163" s="247">
        <v>7.4</v>
      </c>
      <c r="F163" s="243">
        <v>1</v>
      </c>
      <c r="G163" s="244">
        <v>2411.2974</v>
      </c>
      <c r="H163" s="84" t="s">
        <v>721</v>
      </c>
      <c r="I163" s="258"/>
      <c r="J163" s="244"/>
      <c r="K163" s="258"/>
      <c r="L163" s="492">
        <v>2411.2974</v>
      </c>
      <c r="M163" s="47" t="s">
        <v>1143</v>
      </c>
    </row>
    <row r="164" spans="1:13" ht="12.75">
      <c r="A164" s="211" t="s">
        <v>518</v>
      </c>
      <c r="B164" s="219">
        <v>6411</v>
      </c>
      <c r="C164" s="43" t="s">
        <v>198</v>
      </c>
      <c r="D164" s="43" t="s">
        <v>198</v>
      </c>
      <c r="E164" s="43" t="s">
        <v>198</v>
      </c>
      <c r="F164" s="43" t="s">
        <v>198</v>
      </c>
      <c r="G164" s="43" t="s">
        <v>198</v>
      </c>
      <c r="H164" s="43" t="s">
        <v>198</v>
      </c>
      <c r="I164" s="266" t="s">
        <v>198</v>
      </c>
      <c r="J164" s="43" t="s">
        <v>198</v>
      </c>
      <c r="K164" s="43" t="s">
        <v>198</v>
      </c>
      <c r="L164" s="311" t="s">
        <v>198</v>
      </c>
      <c r="M164" s="47"/>
    </row>
    <row r="165" spans="1:13" ht="25.5">
      <c r="A165" s="248" t="s">
        <v>769</v>
      </c>
      <c r="B165" s="249">
        <v>65</v>
      </c>
      <c r="C165" s="67" t="s">
        <v>995</v>
      </c>
      <c r="D165" s="252" t="s">
        <v>198</v>
      </c>
      <c r="E165" s="252" t="s">
        <v>198</v>
      </c>
      <c r="F165" s="252" t="s">
        <v>198</v>
      </c>
      <c r="G165" s="252" t="s">
        <v>198</v>
      </c>
      <c r="H165" s="84" t="s">
        <v>721</v>
      </c>
      <c r="I165" s="258">
        <v>0.092</v>
      </c>
      <c r="J165" s="244">
        <v>40496.990947368424</v>
      </c>
      <c r="K165" s="258">
        <v>0.3169209758379564</v>
      </c>
      <c r="L165" s="492">
        <v>12834.345889540888</v>
      </c>
      <c r="M165" s="47" t="s">
        <v>711</v>
      </c>
    </row>
    <row r="166" spans="1:13" ht="12.75">
      <c r="A166" s="47" t="s">
        <v>520</v>
      </c>
      <c r="B166" s="250" t="s">
        <v>519</v>
      </c>
      <c r="C166" s="43" t="s">
        <v>198</v>
      </c>
      <c r="D166" s="43" t="s">
        <v>198</v>
      </c>
      <c r="E166" s="43" t="s">
        <v>198</v>
      </c>
      <c r="F166" s="43" t="s">
        <v>198</v>
      </c>
      <c r="G166" s="43" t="s">
        <v>198</v>
      </c>
      <c r="H166" s="43" t="s">
        <v>198</v>
      </c>
      <c r="I166" s="266" t="s">
        <v>198</v>
      </c>
      <c r="J166" s="43" t="s">
        <v>198</v>
      </c>
      <c r="K166" s="43" t="s">
        <v>198</v>
      </c>
      <c r="L166" s="311" t="s">
        <v>198</v>
      </c>
      <c r="M166" s="47"/>
    </row>
    <row r="167" spans="1:13" ht="12.75">
      <c r="A167" s="47" t="s">
        <v>521</v>
      </c>
      <c r="B167" s="250"/>
      <c r="C167" s="43" t="s">
        <v>198</v>
      </c>
      <c r="D167" s="43" t="s">
        <v>198</v>
      </c>
      <c r="E167" s="43" t="s">
        <v>198</v>
      </c>
      <c r="F167" s="43" t="s">
        <v>198</v>
      </c>
      <c r="G167" s="43" t="s">
        <v>198</v>
      </c>
      <c r="H167" s="43" t="s">
        <v>198</v>
      </c>
      <c r="I167" s="266" t="s">
        <v>198</v>
      </c>
      <c r="J167" s="43" t="s">
        <v>198</v>
      </c>
      <c r="K167" s="43" t="s">
        <v>198</v>
      </c>
      <c r="L167" s="311" t="s">
        <v>198</v>
      </c>
      <c r="M167" s="47"/>
    </row>
    <row r="168" spans="1:13" ht="12.75">
      <c r="A168" s="47" t="s">
        <v>522</v>
      </c>
      <c r="B168" s="250">
        <v>6541</v>
      </c>
      <c r="C168" s="43" t="s">
        <v>198</v>
      </c>
      <c r="D168" s="43" t="s">
        <v>198</v>
      </c>
      <c r="E168" s="43" t="s">
        <v>198</v>
      </c>
      <c r="F168" s="43" t="s">
        <v>198</v>
      </c>
      <c r="G168" s="43" t="s">
        <v>198</v>
      </c>
      <c r="H168" s="43" t="s">
        <v>198</v>
      </c>
      <c r="I168" s="266" t="s">
        <v>198</v>
      </c>
      <c r="J168" s="43" t="s">
        <v>198</v>
      </c>
      <c r="K168" s="43" t="s">
        <v>198</v>
      </c>
      <c r="L168" s="311" t="s">
        <v>198</v>
      </c>
      <c r="M168" s="47"/>
    </row>
    <row r="169" spans="1:13" ht="12.75">
      <c r="A169" s="47" t="s">
        <v>524</v>
      </c>
      <c r="B169" s="250" t="s">
        <v>523</v>
      </c>
      <c r="C169" s="43" t="s">
        <v>198</v>
      </c>
      <c r="D169" s="43" t="s">
        <v>198</v>
      </c>
      <c r="E169" s="43" t="s">
        <v>198</v>
      </c>
      <c r="F169" s="43" t="s">
        <v>198</v>
      </c>
      <c r="G169" s="43" t="s">
        <v>198</v>
      </c>
      <c r="H169" s="43" t="s">
        <v>198</v>
      </c>
      <c r="I169" s="266" t="s">
        <v>198</v>
      </c>
      <c r="J169" s="43" t="s">
        <v>198</v>
      </c>
      <c r="K169" s="43" t="s">
        <v>198</v>
      </c>
      <c r="L169" s="311" t="s">
        <v>198</v>
      </c>
      <c r="M169" s="47"/>
    </row>
    <row r="170" spans="1:13" ht="12.75">
      <c r="A170" s="248" t="s">
        <v>170</v>
      </c>
      <c r="B170" s="249">
        <v>67</v>
      </c>
      <c r="C170" s="67" t="s">
        <v>991</v>
      </c>
      <c r="D170" s="247" t="s">
        <v>1150</v>
      </c>
      <c r="E170" s="247">
        <v>4.8</v>
      </c>
      <c r="F170" s="243">
        <v>1</v>
      </c>
      <c r="G170" s="244">
        <v>1564.0847999999999</v>
      </c>
      <c r="H170" s="84" t="s">
        <v>721</v>
      </c>
      <c r="I170" s="269" t="s">
        <v>198</v>
      </c>
      <c r="J170" s="252" t="s">
        <v>198</v>
      </c>
      <c r="K170" s="252" t="s">
        <v>198</v>
      </c>
      <c r="L170" s="492">
        <v>1564.0847999999999</v>
      </c>
      <c r="M170" s="47" t="s">
        <v>1143</v>
      </c>
    </row>
    <row r="171" spans="1:13" ht="12.75">
      <c r="A171" s="47" t="s">
        <v>526</v>
      </c>
      <c r="B171" s="250" t="s">
        <v>525</v>
      </c>
      <c r="C171" s="43" t="s">
        <v>198</v>
      </c>
      <c r="D171" s="43" t="s">
        <v>198</v>
      </c>
      <c r="E171" s="43" t="s">
        <v>198</v>
      </c>
      <c r="F171" s="43" t="s">
        <v>198</v>
      </c>
      <c r="G171" s="43" t="s">
        <v>198</v>
      </c>
      <c r="H171" s="43" t="s">
        <v>198</v>
      </c>
      <c r="I171" s="266" t="s">
        <v>198</v>
      </c>
      <c r="J171" s="43" t="s">
        <v>198</v>
      </c>
      <c r="K171" s="43" t="s">
        <v>198</v>
      </c>
      <c r="L171" s="311" t="s">
        <v>198</v>
      </c>
      <c r="M171" s="47"/>
    </row>
    <row r="172" spans="1:13" ht="12.75">
      <c r="A172" s="47" t="s">
        <v>528</v>
      </c>
      <c r="B172" s="250" t="s">
        <v>527</v>
      </c>
      <c r="C172" s="43" t="s">
        <v>198</v>
      </c>
      <c r="D172" s="43" t="s">
        <v>198</v>
      </c>
      <c r="E172" s="43" t="s">
        <v>198</v>
      </c>
      <c r="F172" s="43" t="s">
        <v>198</v>
      </c>
      <c r="G172" s="43" t="s">
        <v>198</v>
      </c>
      <c r="H172" s="43" t="s">
        <v>198</v>
      </c>
      <c r="I172" s="266" t="s">
        <v>198</v>
      </c>
      <c r="J172" s="43" t="s">
        <v>198</v>
      </c>
      <c r="K172" s="43" t="s">
        <v>198</v>
      </c>
      <c r="L172" s="311" t="s">
        <v>198</v>
      </c>
      <c r="M172" s="47"/>
    </row>
    <row r="173" spans="1:13" ht="12.75">
      <c r="A173" s="47" t="s">
        <v>530</v>
      </c>
      <c r="B173" s="250" t="s">
        <v>529</v>
      </c>
      <c r="C173" s="43" t="s">
        <v>198</v>
      </c>
      <c r="D173" s="43" t="s">
        <v>198</v>
      </c>
      <c r="E173" s="43" t="s">
        <v>198</v>
      </c>
      <c r="F173" s="43" t="s">
        <v>198</v>
      </c>
      <c r="G173" s="43" t="s">
        <v>198</v>
      </c>
      <c r="H173" s="43" t="s">
        <v>198</v>
      </c>
      <c r="I173" s="266" t="s">
        <v>198</v>
      </c>
      <c r="J173" s="43" t="s">
        <v>198</v>
      </c>
      <c r="K173" s="43" t="s">
        <v>198</v>
      </c>
      <c r="L173" s="311" t="s">
        <v>198</v>
      </c>
      <c r="M173" s="47"/>
    </row>
    <row r="174" spans="1:13" ht="12.75">
      <c r="A174" s="47" t="s">
        <v>532</v>
      </c>
      <c r="B174" s="250" t="s">
        <v>531</v>
      </c>
      <c r="C174" s="43" t="s">
        <v>198</v>
      </c>
      <c r="D174" s="43" t="s">
        <v>198</v>
      </c>
      <c r="E174" s="43" t="s">
        <v>198</v>
      </c>
      <c r="F174" s="43" t="s">
        <v>198</v>
      </c>
      <c r="G174" s="43" t="s">
        <v>198</v>
      </c>
      <c r="H174" s="43" t="s">
        <v>198</v>
      </c>
      <c r="I174" s="266" t="s">
        <v>198</v>
      </c>
      <c r="J174" s="43" t="s">
        <v>198</v>
      </c>
      <c r="K174" s="43" t="s">
        <v>198</v>
      </c>
      <c r="L174" s="311" t="s">
        <v>198</v>
      </c>
      <c r="M174" s="47"/>
    </row>
    <row r="175" spans="1:13" ht="12.75">
      <c r="A175" s="255" t="s">
        <v>672</v>
      </c>
      <c r="B175" s="256">
        <v>70</v>
      </c>
      <c r="C175" s="259" t="s">
        <v>198</v>
      </c>
      <c r="D175" s="271" t="s">
        <v>997</v>
      </c>
      <c r="E175" s="272">
        <v>30.3</v>
      </c>
      <c r="F175" s="273">
        <v>1</v>
      </c>
      <c r="G175" s="274" t="s">
        <v>198</v>
      </c>
      <c r="H175" s="84" t="s">
        <v>720</v>
      </c>
      <c r="I175" s="258"/>
      <c r="J175" s="244"/>
      <c r="K175" s="252" t="s">
        <v>198</v>
      </c>
      <c r="L175" s="312" t="s">
        <v>198</v>
      </c>
      <c r="M175" s="47"/>
    </row>
    <row r="176" spans="1:13" ht="12.75">
      <c r="A176" s="47" t="s">
        <v>533</v>
      </c>
      <c r="B176" s="250">
        <v>7011</v>
      </c>
      <c r="C176" s="199" t="s">
        <v>997</v>
      </c>
      <c r="D176" s="277" t="s">
        <v>198</v>
      </c>
      <c r="E176" s="277" t="s">
        <v>198</v>
      </c>
      <c r="F176" s="246">
        <v>0.8831104927378851</v>
      </c>
      <c r="G176" s="231">
        <v>8719.201846224718</v>
      </c>
      <c r="H176" s="86" t="s">
        <v>727</v>
      </c>
      <c r="I176" s="257">
        <v>0.0582</v>
      </c>
      <c r="J176" s="277" t="s">
        <v>198</v>
      </c>
      <c r="K176" s="277" t="s">
        <v>198</v>
      </c>
      <c r="L176" s="500">
        <v>8719.201846224718</v>
      </c>
      <c r="M176" s="47" t="s">
        <v>1143</v>
      </c>
    </row>
    <row r="177" spans="1:13" ht="12.75">
      <c r="A177" s="47" t="s">
        <v>534</v>
      </c>
      <c r="B177" s="250">
        <v>7021</v>
      </c>
      <c r="C177" s="531" t="s">
        <v>998</v>
      </c>
      <c r="D177" s="532" t="s">
        <v>198</v>
      </c>
      <c r="E177" s="532" t="s">
        <v>198</v>
      </c>
      <c r="F177" s="533">
        <v>0.11688950726211483</v>
      </c>
      <c r="G177" s="360">
        <v>1154.0834537752817</v>
      </c>
      <c r="H177" s="502" t="s">
        <v>198</v>
      </c>
      <c r="I177" s="503" t="s">
        <v>198</v>
      </c>
      <c r="J177" s="502" t="s">
        <v>198</v>
      </c>
      <c r="K177" s="502" t="s">
        <v>198</v>
      </c>
      <c r="L177" s="534">
        <v>1154.0834537752817</v>
      </c>
      <c r="M177" s="47"/>
    </row>
    <row r="178" spans="1:13" ht="12.75">
      <c r="A178" s="47" t="s">
        <v>536</v>
      </c>
      <c r="B178" s="250" t="s">
        <v>535</v>
      </c>
      <c r="C178" s="531"/>
      <c r="D178" s="532"/>
      <c r="E178" s="532"/>
      <c r="F178" s="533"/>
      <c r="G178" s="360"/>
      <c r="H178" s="515"/>
      <c r="I178" s="516"/>
      <c r="J178" s="515"/>
      <c r="K178" s="515"/>
      <c r="L178" s="534"/>
      <c r="M178" s="47"/>
    </row>
    <row r="179" spans="1:13" ht="12.75">
      <c r="A179" s="47" t="s">
        <v>537</v>
      </c>
      <c r="B179" s="250">
        <v>7041</v>
      </c>
      <c r="C179" s="531"/>
      <c r="D179" s="532"/>
      <c r="E179" s="532"/>
      <c r="F179" s="533"/>
      <c r="G179" s="360"/>
      <c r="H179" s="506"/>
      <c r="I179" s="507"/>
      <c r="J179" s="506"/>
      <c r="K179" s="506"/>
      <c r="L179" s="534"/>
      <c r="M179" s="47"/>
    </row>
    <row r="180" spans="1:13" ht="12.75">
      <c r="A180" s="248" t="s">
        <v>673</v>
      </c>
      <c r="B180" s="249">
        <v>72</v>
      </c>
      <c r="C180" s="252" t="s">
        <v>198</v>
      </c>
      <c r="D180" s="252" t="s">
        <v>198</v>
      </c>
      <c r="E180" s="252" t="s">
        <v>198</v>
      </c>
      <c r="F180" s="252" t="s">
        <v>198</v>
      </c>
      <c r="G180" s="252" t="s">
        <v>198</v>
      </c>
      <c r="H180" s="252" t="s">
        <v>198</v>
      </c>
      <c r="I180" s="269" t="s">
        <v>198</v>
      </c>
      <c r="J180" s="252" t="s">
        <v>198</v>
      </c>
      <c r="K180" s="252" t="s">
        <v>198</v>
      </c>
      <c r="L180" s="312" t="s">
        <v>198</v>
      </c>
      <c r="M180" s="47"/>
    </row>
    <row r="181" spans="1:13" ht="25.5" customHeight="1">
      <c r="A181" s="333" t="s">
        <v>539</v>
      </c>
      <c r="B181" s="324" t="s">
        <v>538</v>
      </c>
      <c r="C181" s="501" t="s">
        <v>999</v>
      </c>
      <c r="D181" s="511" t="s">
        <v>1172</v>
      </c>
      <c r="E181" s="529">
        <v>30</v>
      </c>
      <c r="F181" s="342">
        <v>1</v>
      </c>
      <c r="G181" s="313">
        <v>9775.53</v>
      </c>
      <c r="H181" s="86" t="s">
        <v>722</v>
      </c>
      <c r="I181" s="257">
        <v>0.0173</v>
      </c>
      <c r="J181" s="231">
        <v>7615.195036842106</v>
      </c>
      <c r="K181" s="277" t="s">
        <v>198</v>
      </c>
      <c r="L181" s="504">
        <v>9775.53</v>
      </c>
      <c r="M181" s="47" t="s">
        <v>1143</v>
      </c>
    </row>
    <row r="182" spans="1:13" ht="25.5">
      <c r="A182" s="334"/>
      <c r="B182" s="317"/>
      <c r="C182" s="505"/>
      <c r="D182" s="518"/>
      <c r="E182" s="530"/>
      <c r="F182" s="343"/>
      <c r="G182" s="314"/>
      <c r="H182" s="86" t="s">
        <v>730</v>
      </c>
      <c r="I182" s="257">
        <v>0.0395</v>
      </c>
      <c r="J182" s="231"/>
      <c r="K182" s="277"/>
      <c r="L182" s="508"/>
      <c r="M182" s="47" t="s">
        <v>729</v>
      </c>
    </row>
    <row r="183" spans="1:13" ht="38.25">
      <c r="A183" s="47" t="s">
        <v>540</v>
      </c>
      <c r="B183" s="250">
        <v>7221</v>
      </c>
      <c r="C183" s="199" t="s">
        <v>1001</v>
      </c>
      <c r="D183" s="277" t="s">
        <v>198</v>
      </c>
      <c r="E183" s="277" t="s">
        <v>198</v>
      </c>
      <c r="F183" s="277" t="s">
        <v>198</v>
      </c>
      <c r="G183" s="277" t="s">
        <v>198</v>
      </c>
      <c r="H183" s="86" t="s">
        <v>723</v>
      </c>
      <c r="I183" s="257">
        <v>0.0236</v>
      </c>
      <c r="J183" s="231">
        <v>10388.358547368422</v>
      </c>
      <c r="K183" s="257">
        <v>0.03796247927693075</v>
      </c>
      <c r="L183" s="500">
        <v>394.3678460758001</v>
      </c>
      <c r="M183" s="47" t="s">
        <v>711</v>
      </c>
    </row>
    <row r="184" spans="1:13" ht="12.75">
      <c r="A184" s="47" t="s">
        <v>541</v>
      </c>
      <c r="B184" s="250">
        <v>7231</v>
      </c>
      <c r="C184" s="199" t="s">
        <v>1004</v>
      </c>
      <c r="D184" s="277" t="s">
        <v>198</v>
      </c>
      <c r="E184" s="277" t="s">
        <v>198</v>
      </c>
      <c r="F184" s="277" t="s">
        <v>198</v>
      </c>
      <c r="G184" s="277" t="s">
        <v>198</v>
      </c>
      <c r="H184" s="86" t="s">
        <v>723</v>
      </c>
      <c r="I184" s="257">
        <v>0.0236</v>
      </c>
      <c r="J184" s="231">
        <v>10388.358547368422</v>
      </c>
      <c r="K184" s="257">
        <v>0.030539967179025483</v>
      </c>
      <c r="L184" s="500">
        <v>317.26012908058044</v>
      </c>
      <c r="M184" s="47" t="s">
        <v>711</v>
      </c>
    </row>
    <row r="185" spans="1:13" ht="25.5">
      <c r="A185" s="47" t="s">
        <v>542</v>
      </c>
      <c r="B185" s="250">
        <v>7241</v>
      </c>
      <c r="C185" s="199" t="s">
        <v>709</v>
      </c>
      <c r="D185" s="277" t="s">
        <v>198</v>
      </c>
      <c r="E185" s="277" t="s">
        <v>198</v>
      </c>
      <c r="F185" s="277" t="s">
        <v>198</v>
      </c>
      <c r="G185" s="277" t="s">
        <v>198</v>
      </c>
      <c r="H185" s="86" t="s">
        <v>723</v>
      </c>
      <c r="I185" s="276" t="s">
        <v>198</v>
      </c>
      <c r="J185" s="277" t="s">
        <v>198</v>
      </c>
      <c r="K185" s="277" t="s">
        <v>198</v>
      </c>
      <c r="L185" s="525" t="s">
        <v>198</v>
      </c>
      <c r="M185" s="47"/>
    </row>
    <row r="186" spans="1:13" ht="12.75">
      <c r="A186" s="47" t="s">
        <v>543</v>
      </c>
      <c r="B186" s="250">
        <v>7251</v>
      </c>
      <c r="C186" s="277" t="s">
        <v>198</v>
      </c>
      <c r="D186" s="277" t="s">
        <v>198</v>
      </c>
      <c r="E186" s="277" t="s">
        <v>198</v>
      </c>
      <c r="F186" s="277" t="s">
        <v>198</v>
      </c>
      <c r="G186" s="277" t="s">
        <v>198</v>
      </c>
      <c r="H186" s="277" t="s">
        <v>198</v>
      </c>
      <c r="I186" s="276" t="s">
        <v>198</v>
      </c>
      <c r="J186" s="277" t="s">
        <v>198</v>
      </c>
      <c r="K186" s="277" t="s">
        <v>198</v>
      </c>
      <c r="L186" s="525" t="s">
        <v>198</v>
      </c>
      <c r="M186" s="47"/>
    </row>
    <row r="187" spans="1:13" ht="12.75">
      <c r="A187" s="47" t="s">
        <v>1000</v>
      </c>
      <c r="B187" s="250">
        <v>7261</v>
      </c>
      <c r="C187" s="199" t="s">
        <v>1000</v>
      </c>
      <c r="D187" s="277" t="s">
        <v>198</v>
      </c>
      <c r="E187" s="277" t="s">
        <v>198</v>
      </c>
      <c r="F187" s="277" t="s">
        <v>198</v>
      </c>
      <c r="G187" s="277" t="s">
        <v>198</v>
      </c>
      <c r="H187" s="86" t="s">
        <v>723</v>
      </c>
      <c r="I187" s="257">
        <v>0.0236</v>
      </c>
      <c r="J187" s="231">
        <v>10388.358547368422</v>
      </c>
      <c r="K187" s="257">
        <v>0.011636832725568614</v>
      </c>
      <c r="L187" s="500">
        <v>120.88759070895728</v>
      </c>
      <c r="M187" s="47" t="s">
        <v>711</v>
      </c>
    </row>
    <row r="188" spans="1:13" ht="12.75">
      <c r="A188" s="47" t="s">
        <v>545</v>
      </c>
      <c r="B188" s="250" t="s">
        <v>544</v>
      </c>
      <c r="C188" s="43" t="s">
        <v>198</v>
      </c>
      <c r="D188" s="43" t="s">
        <v>198</v>
      </c>
      <c r="E188" s="43" t="s">
        <v>198</v>
      </c>
      <c r="F188" s="43" t="s">
        <v>198</v>
      </c>
      <c r="G188" s="43" t="s">
        <v>198</v>
      </c>
      <c r="H188" s="43" t="s">
        <v>198</v>
      </c>
      <c r="I188" s="266" t="s">
        <v>198</v>
      </c>
      <c r="J188" s="43" t="s">
        <v>198</v>
      </c>
      <c r="K188" s="43" t="s">
        <v>198</v>
      </c>
      <c r="L188" s="311" t="s">
        <v>198</v>
      </c>
      <c r="M188" s="47"/>
    </row>
    <row r="189" spans="1:13" ht="12.75">
      <c r="A189" s="248" t="s">
        <v>674</v>
      </c>
      <c r="B189" s="249">
        <v>73</v>
      </c>
      <c r="C189" s="60"/>
      <c r="D189" s="247" t="s">
        <v>1151</v>
      </c>
      <c r="E189" s="247">
        <v>120.1</v>
      </c>
      <c r="F189" s="243">
        <v>1</v>
      </c>
      <c r="G189" s="252" t="s">
        <v>198</v>
      </c>
      <c r="H189" s="252" t="s">
        <v>198</v>
      </c>
      <c r="I189" s="269" t="s">
        <v>198</v>
      </c>
      <c r="J189" s="252" t="s">
        <v>198</v>
      </c>
      <c r="K189" s="252" t="s">
        <v>198</v>
      </c>
      <c r="L189" s="312" t="s">
        <v>198</v>
      </c>
      <c r="M189" s="47"/>
    </row>
    <row r="190" spans="1:13" ht="12.75">
      <c r="A190" s="47" t="s">
        <v>1015</v>
      </c>
      <c r="B190" s="250" t="s">
        <v>546</v>
      </c>
      <c r="C190" s="199" t="s">
        <v>1015</v>
      </c>
      <c r="D190" s="277" t="s">
        <v>198</v>
      </c>
      <c r="E190" s="277" t="s">
        <v>198</v>
      </c>
      <c r="F190" s="246">
        <v>0.307586755096286</v>
      </c>
      <c r="G190" s="231">
        <v>12037.316953359075</v>
      </c>
      <c r="H190" s="86" t="s">
        <v>723</v>
      </c>
      <c r="I190" s="276" t="s">
        <v>198</v>
      </c>
      <c r="J190" s="277" t="s">
        <v>198</v>
      </c>
      <c r="K190" s="277" t="s">
        <v>198</v>
      </c>
      <c r="L190" s="500">
        <v>12037.316953359075</v>
      </c>
      <c r="M190" s="47" t="s">
        <v>1143</v>
      </c>
    </row>
    <row r="191" spans="1:13" ht="12.75">
      <c r="A191" s="47" t="s">
        <v>548</v>
      </c>
      <c r="B191" s="250" t="s">
        <v>547</v>
      </c>
      <c r="C191" s="277" t="s">
        <v>198</v>
      </c>
      <c r="D191" s="277" t="s">
        <v>198</v>
      </c>
      <c r="E191" s="277" t="s">
        <v>198</v>
      </c>
      <c r="F191" s="277" t="s">
        <v>198</v>
      </c>
      <c r="G191" s="277" t="s">
        <v>198</v>
      </c>
      <c r="H191" s="277" t="s">
        <v>198</v>
      </c>
      <c r="I191" s="276" t="s">
        <v>198</v>
      </c>
      <c r="J191" s="277" t="s">
        <v>198</v>
      </c>
      <c r="K191" s="277" t="s">
        <v>198</v>
      </c>
      <c r="L191" s="525" t="s">
        <v>198</v>
      </c>
      <c r="M191" s="47"/>
    </row>
    <row r="192" spans="1:13" ht="25.5">
      <c r="A192" s="47" t="s">
        <v>550</v>
      </c>
      <c r="B192" s="250" t="s">
        <v>549</v>
      </c>
      <c r="C192" s="199" t="s">
        <v>1011</v>
      </c>
      <c r="D192" s="277" t="s">
        <v>198</v>
      </c>
      <c r="E192" s="277" t="s">
        <v>198</v>
      </c>
      <c r="F192" s="246">
        <v>0.02617362787176077</v>
      </c>
      <c r="G192" s="231">
        <v>1024.2972081584983</v>
      </c>
      <c r="H192" s="86" t="s">
        <v>723</v>
      </c>
      <c r="I192" s="276" t="s">
        <v>198</v>
      </c>
      <c r="J192" s="277" t="s">
        <v>198</v>
      </c>
      <c r="K192" s="277" t="s">
        <v>198</v>
      </c>
      <c r="L192" s="500">
        <v>1024.2972081584983</v>
      </c>
      <c r="M192" s="47" t="s">
        <v>1143</v>
      </c>
    </row>
    <row r="193" spans="1:13" ht="25.5">
      <c r="A193" s="47" t="s">
        <v>1006</v>
      </c>
      <c r="B193" s="250" t="s">
        <v>551</v>
      </c>
      <c r="C193" s="199" t="s">
        <v>1006</v>
      </c>
      <c r="D193" s="277" t="s">
        <v>198</v>
      </c>
      <c r="E193" s="277" t="s">
        <v>198</v>
      </c>
      <c r="F193" s="246">
        <v>0.058888442349409494</v>
      </c>
      <c r="G193" s="231">
        <v>2304.5818251424917</v>
      </c>
      <c r="H193" s="86" t="s">
        <v>723</v>
      </c>
      <c r="I193" s="276" t="s">
        <v>198</v>
      </c>
      <c r="J193" s="277" t="s">
        <v>198</v>
      </c>
      <c r="K193" s="277" t="s">
        <v>198</v>
      </c>
      <c r="L193" s="500">
        <v>2304.5818251424917</v>
      </c>
      <c r="M193" s="47" t="s">
        <v>1143</v>
      </c>
    </row>
    <row r="194" spans="1:13" ht="25.5">
      <c r="A194" s="47" t="s">
        <v>1010</v>
      </c>
      <c r="B194" s="250" t="s">
        <v>552</v>
      </c>
      <c r="C194" s="199" t="s">
        <v>1010</v>
      </c>
      <c r="D194" s="277" t="s">
        <v>198</v>
      </c>
      <c r="E194" s="277" t="s">
        <v>198</v>
      </c>
      <c r="F194" s="246">
        <v>0.06833164215757022</v>
      </c>
      <c r="G194" s="231">
        <v>2674.138664835238</v>
      </c>
      <c r="H194" s="86" t="s">
        <v>723</v>
      </c>
      <c r="I194" s="276" t="s">
        <v>198</v>
      </c>
      <c r="J194" s="277" t="s">
        <v>198</v>
      </c>
      <c r="K194" s="277" t="s">
        <v>198</v>
      </c>
      <c r="L194" s="500">
        <v>2674.138664835238</v>
      </c>
      <c r="M194" s="47" t="s">
        <v>1143</v>
      </c>
    </row>
    <row r="195" spans="1:13" ht="12.75">
      <c r="A195" s="47" t="s">
        <v>1007</v>
      </c>
      <c r="B195" s="250" t="s">
        <v>553</v>
      </c>
      <c r="C195" s="199" t="s">
        <v>1007</v>
      </c>
      <c r="D195" s="277" t="s">
        <v>198</v>
      </c>
      <c r="E195" s="277" t="s">
        <v>198</v>
      </c>
      <c r="F195" s="246">
        <v>0.08827271374870387</v>
      </c>
      <c r="G195" s="231">
        <v>3454.5266209322413</v>
      </c>
      <c r="H195" s="86" t="s">
        <v>723</v>
      </c>
      <c r="I195" s="276" t="s">
        <v>198</v>
      </c>
      <c r="J195" s="277" t="s">
        <v>198</v>
      </c>
      <c r="K195" s="277" t="s">
        <v>198</v>
      </c>
      <c r="L195" s="500">
        <v>3454.5266209322413</v>
      </c>
      <c r="M195" s="47" t="s">
        <v>1143</v>
      </c>
    </row>
    <row r="196" spans="1:13" ht="38.25">
      <c r="A196" s="47" t="s">
        <v>555</v>
      </c>
      <c r="B196" s="250" t="s">
        <v>554</v>
      </c>
      <c r="C196" s="199" t="s">
        <v>1008</v>
      </c>
      <c r="D196" s="277" t="s">
        <v>198</v>
      </c>
      <c r="E196" s="277" t="s">
        <v>198</v>
      </c>
      <c r="F196" s="246">
        <v>0.262087095921861</v>
      </c>
      <c r="G196" s="231">
        <v>10256.701209417442</v>
      </c>
      <c r="H196" s="86" t="s">
        <v>723</v>
      </c>
      <c r="I196" s="276" t="s">
        <v>198</v>
      </c>
      <c r="J196" s="277" t="s">
        <v>198</v>
      </c>
      <c r="K196" s="277" t="s">
        <v>198</v>
      </c>
      <c r="L196" s="500">
        <v>10256.701209417442</v>
      </c>
      <c r="M196" s="47" t="s">
        <v>1143</v>
      </c>
    </row>
    <row r="197" spans="1:13" ht="12.75">
      <c r="A197" s="520" t="s">
        <v>557</v>
      </c>
      <c r="B197" s="324" t="s">
        <v>556</v>
      </c>
      <c r="C197" s="199" t="s">
        <v>1012</v>
      </c>
      <c r="D197" s="277" t="s">
        <v>198</v>
      </c>
      <c r="E197" s="277" t="s">
        <v>198</v>
      </c>
      <c r="F197" s="246">
        <v>0.15816971115310063</v>
      </c>
      <c r="G197" s="231">
        <v>6189.925001728774</v>
      </c>
      <c r="H197" s="86" t="s">
        <v>723</v>
      </c>
      <c r="I197" s="276" t="s">
        <v>198</v>
      </c>
      <c r="J197" s="277" t="s">
        <v>198</v>
      </c>
      <c r="K197" s="277" t="s">
        <v>198</v>
      </c>
      <c r="L197" s="500">
        <v>6189.925001728774</v>
      </c>
      <c r="M197" s="47" t="s">
        <v>1143</v>
      </c>
    </row>
    <row r="198" spans="1:13" ht="12.75">
      <c r="A198" s="520"/>
      <c r="B198" s="317"/>
      <c r="C198" s="199" t="s">
        <v>1009</v>
      </c>
      <c r="D198" s="277" t="s">
        <v>198</v>
      </c>
      <c r="E198" s="277" t="s">
        <v>198</v>
      </c>
      <c r="F198" s="246">
        <v>0.030490011701308016</v>
      </c>
      <c r="G198" s="231">
        <v>1193.2176164262385</v>
      </c>
      <c r="H198" s="86" t="s">
        <v>723</v>
      </c>
      <c r="I198" s="276" t="s">
        <v>198</v>
      </c>
      <c r="J198" s="277" t="s">
        <v>198</v>
      </c>
      <c r="K198" s="277" t="s">
        <v>198</v>
      </c>
      <c r="L198" s="500">
        <v>1193.2176164262385</v>
      </c>
      <c r="M198" s="47" t="s">
        <v>1143</v>
      </c>
    </row>
    <row r="199" spans="1:13" ht="12.75">
      <c r="A199" s="248" t="s">
        <v>675</v>
      </c>
      <c r="B199" s="249">
        <v>75</v>
      </c>
      <c r="C199" s="252" t="s">
        <v>198</v>
      </c>
      <c r="D199" s="252" t="s">
        <v>198</v>
      </c>
      <c r="E199" s="252" t="s">
        <v>198</v>
      </c>
      <c r="F199" s="252" t="s">
        <v>198</v>
      </c>
      <c r="G199" s="252" t="s">
        <v>198</v>
      </c>
      <c r="H199" s="252" t="s">
        <v>198</v>
      </c>
      <c r="I199" s="269" t="s">
        <v>198</v>
      </c>
      <c r="J199" s="252" t="s">
        <v>198</v>
      </c>
      <c r="K199" s="252" t="s">
        <v>198</v>
      </c>
      <c r="L199" s="312" t="s">
        <v>198</v>
      </c>
      <c r="M199" s="47"/>
    </row>
    <row r="200" spans="1:13" ht="25.5">
      <c r="A200" s="47" t="s">
        <v>1020</v>
      </c>
      <c r="B200" s="250" t="s">
        <v>558</v>
      </c>
      <c r="C200" s="199" t="s">
        <v>1020</v>
      </c>
      <c r="D200" s="277" t="s">
        <v>198</v>
      </c>
      <c r="E200" s="277" t="s">
        <v>198</v>
      </c>
      <c r="F200" s="277" t="s">
        <v>198</v>
      </c>
      <c r="G200" s="277" t="s">
        <v>198</v>
      </c>
      <c r="H200" s="86" t="s">
        <v>738</v>
      </c>
      <c r="I200" s="276" t="s">
        <v>198</v>
      </c>
      <c r="J200" s="277" t="s">
        <v>198</v>
      </c>
      <c r="K200" s="277" t="s">
        <v>198</v>
      </c>
      <c r="L200" s="500">
        <v>1659.163825580926</v>
      </c>
      <c r="M200" s="47"/>
    </row>
    <row r="201" spans="1:13" ht="25.5">
      <c r="A201" s="47" t="s">
        <v>559</v>
      </c>
      <c r="B201" s="250">
        <v>7521</v>
      </c>
      <c r="C201" s="199" t="s">
        <v>1022</v>
      </c>
      <c r="D201" s="277" t="s">
        <v>198</v>
      </c>
      <c r="E201" s="277" t="s">
        <v>198</v>
      </c>
      <c r="F201" s="277" t="s">
        <v>198</v>
      </c>
      <c r="G201" s="277" t="s">
        <v>198</v>
      </c>
      <c r="H201" s="86" t="s">
        <v>724</v>
      </c>
      <c r="I201" s="257">
        <v>0.0028</v>
      </c>
      <c r="J201" s="231">
        <v>1232.5171157894738</v>
      </c>
      <c r="K201" s="257">
        <v>1</v>
      </c>
      <c r="L201" s="500">
        <v>1232.5171157894738</v>
      </c>
      <c r="M201" s="47" t="s">
        <v>711</v>
      </c>
    </row>
    <row r="202" spans="1:13" ht="25.5" customHeight="1">
      <c r="A202" s="198" t="s">
        <v>561</v>
      </c>
      <c r="B202" s="223" t="s">
        <v>560</v>
      </c>
      <c r="C202" s="526" t="s">
        <v>1021</v>
      </c>
      <c r="D202" s="527" t="s">
        <v>198</v>
      </c>
      <c r="E202" s="527" t="s">
        <v>198</v>
      </c>
      <c r="F202" s="527" t="s">
        <v>198</v>
      </c>
      <c r="G202" s="527" t="s">
        <v>198</v>
      </c>
      <c r="H202" s="86" t="s">
        <v>731</v>
      </c>
      <c r="I202" s="257">
        <v>0.0197</v>
      </c>
      <c r="J202" s="316">
        <v>3729.2345687884026</v>
      </c>
      <c r="K202" s="275">
        <v>1</v>
      </c>
      <c r="L202" s="528">
        <v>3729.2345687884026</v>
      </c>
      <c r="M202" s="47" t="s">
        <v>729</v>
      </c>
    </row>
    <row r="203" spans="1:13" ht="25.5">
      <c r="A203" s="47" t="s">
        <v>563</v>
      </c>
      <c r="B203" s="250" t="s">
        <v>562</v>
      </c>
      <c r="C203" s="199" t="s">
        <v>1161</v>
      </c>
      <c r="D203" s="277" t="s">
        <v>198</v>
      </c>
      <c r="E203" s="277" t="s">
        <v>198</v>
      </c>
      <c r="F203" s="277" t="s">
        <v>198</v>
      </c>
      <c r="G203" s="277" t="s">
        <v>198</v>
      </c>
      <c r="H203" s="86" t="s">
        <v>719</v>
      </c>
      <c r="I203" s="276" t="s">
        <v>198</v>
      </c>
      <c r="J203" s="276" t="s">
        <v>198</v>
      </c>
      <c r="K203" s="277" t="s">
        <v>198</v>
      </c>
      <c r="L203" s="525" t="s">
        <v>198</v>
      </c>
      <c r="M203" s="47"/>
    </row>
    <row r="204" spans="1:13" ht="12.75">
      <c r="A204" s="248" t="s">
        <v>676</v>
      </c>
      <c r="B204" s="249">
        <v>76</v>
      </c>
      <c r="C204" s="252" t="s">
        <v>198</v>
      </c>
      <c r="D204" s="252" t="s">
        <v>198</v>
      </c>
      <c r="E204" s="252" t="s">
        <v>198</v>
      </c>
      <c r="F204" s="252" t="s">
        <v>198</v>
      </c>
      <c r="G204" s="252" t="s">
        <v>198</v>
      </c>
      <c r="H204" s="252" t="s">
        <v>198</v>
      </c>
      <c r="I204" s="269" t="s">
        <v>198</v>
      </c>
      <c r="J204" s="252" t="s">
        <v>198</v>
      </c>
      <c r="K204" s="252" t="s">
        <v>198</v>
      </c>
      <c r="L204" s="312" t="s">
        <v>198</v>
      </c>
      <c r="M204" s="47"/>
    </row>
    <row r="205" spans="1:13" ht="12.75">
      <c r="A205" s="47" t="s">
        <v>1002</v>
      </c>
      <c r="B205" s="250" t="s">
        <v>564</v>
      </c>
      <c r="C205" s="199" t="s">
        <v>1002</v>
      </c>
      <c r="D205" s="277" t="s">
        <v>198</v>
      </c>
      <c r="E205" s="277" t="s">
        <v>198</v>
      </c>
      <c r="F205" s="277" t="s">
        <v>198</v>
      </c>
      <c r="G205" s="277" t="s">
        <v>198</v>
      </c>
      <c r="H205" s="86" t="s">
        <v>723</v>
      </c>
      <c r="I205" s="257">
        <v>0.0236</v>
      </c>
      <c r="J205" s="231">
        <v>10388.358547368422</v>
      </c>
      <c r="K205" s="257">
        <v>0.032421210344821795</v>
      </c>
      <c r="L205" s="500">
        <v>336.803157601659</v>
      </c>
      <c r="M205" s="47" t="s">
        <v>711</v>
      </c>
    </row>
    <row r="206" spans="1:13" ht="25.5">
      <c r="A206" s="47" t="s">
        <v>565</v>
      </c>
      <c r="B206" s="250">
        <v>7631</v>
      </c>
      <c r="C206" s="199" t="s">
        <v>1003</v>
      </c>
      <c r="D206" s="277" t="s">
        <v>198</v>
      </c>
      <c r="E206" s="277" t="s">
        <v>198</v>
      </c>
      <c r="F206" s="277" t="s">
        <v>198</v>
      </c>
      <c r="G206" s="277" t="s">
        <v>198</v>
      </c>
      <c r="H206" s="86" t="s">
        <v>723</v>
      </c>
      <c r="I206" s="257">
        <v>0.0236</v>
      </c>
      <c r="J206" s="231">
        <v>10388.358547368422</v>
      </c>
      <c r="K206" s="257">
        <v>0.006455015612638595</v>
      </c>
      <c r="L206" s="500">
        <v>67.05701661295076</v>
      </c>
      <c r="M206" s="47" t="s">
        <v>711</v>
      </c>
    </row>
    <row r="207" spans="1:13" ht="38.25">
      <c r="A207" s="47" t="s">
        <v>566</v>
      </c>
      <c r="B207" s="250">
        <v>7641</v>
      </c>
      <c r="C207" s="199" t="s">
        <v>710</v>
      </c>
      <c r="D207" s="277" t="s">
        <v>198</v>
      </c>
      <c r="E207" s="277" t="s">
        <v>198</v>
      </c>
      <c r="F207" s="277" t="s">
        <v>198</v>
      </c>
      <c r="G207" s="277" t="s">
        <v>198</v>
      </c>
      <c r="H207" s="86" t="s">
        <v>723</v>
      </c>
      <c r="I207" s="276" t="s">
        <v>198</v>
      </c>
      <c r="J207" s="277" t="s">
        <v>198</v>
      </c>
      <c r="K207" s="277" t="s">
        <v>198</v>
      </c>
      <c r="L207" s="525" t="s">
        <v>198</v>
      </c>
      <c r="M207" s="47"/>
    </row>
    <row r="208" spans="1:13" ht="12.75">
      <c r="A208" s="47" t="s">
        <v>568</v>
      </c>
      <c r="B208" s="250" t="s">
        <v>567</v>
      </c>
      <c r="C208" s="199" t="s">
        <v>1005</v>
      </c>
      <c r="D208" s="277" t="s">
        <v>198</v>
      </c>
      <c r="E208" s="277" t="s">
        <v>198</v>
      </c>
      <c r="F208" s="277" t="s">
        <v>198</v>
      </c>
      <c r="G208" s="277" t="s">
        <v>198</v>
      </c>
      <c r="H208" s="86" t="s">
        <v>723</v>
      </c>
      <c r="I208" s="257">
        <v>0.0236</v>
      </c>
      <c r="J208" s="231">
        <v>10388.358547368422</v>
      </c>
      <c r="K208" s="257">
        <v>0.05211547473675193</v>
      </c>
      <c r="L208" s="500">
        <v>541.3942374316999</v>
      </c>
      <c r="M208" s="47" t="s">
        <v>711</v>
      </c>
    </row>
    <row r="209" spans="1:13" ht="12.75">
      <c r="A209" s="248" t="s">
        <v>677</v>
      </c>
      <c r="B209" s="249">
        <v>78</v>
      </c>
      <c r="C209" s="252" t="s">
        <v>198</v>
      </c>
      <c r="D209" s="252" t="s">
        <v>198</v>
      </c>
      <c r="E209" s="252" t="s">
        <v>198</v>
      </c>
      <c r="F209" s="252" t="s">
        <v>198</v>
      </c>
      <c r="G209" s="252" t="s">
        <v>198</v>
      </c>
      <c r="H209" s="252" t="s">
        <v>198</v>
      </c>
      <c r="I209" s="269" t="s">
        <v>198</v>
      </c>
      <c r="J209" s="252" t="s">
        <v>198</v>
      </c>
      <c r="K209" s="252" t="s">
        <v>198</v>
      </c>
      <c r="L209" s="312" t="s">
        <v>198</v>
      </c>
      <c r="M209" s="47"/>
    </row>
    <row r="210" spans="1:13" ht="25.5" customHeight="1">
      <c r="A210" s="47" t="s">
        <v>570</v>
      </c>
      <c r="B210" s="250" t="s">
        <v>569</v>
      </c>
      <c r="C210" s="501" t="s">
        <v>1023</v>
      </c>
      <c r="D210" s="502" t="s">
        <v>198</v>
      </c>
      <c r="E210" s="502" t="s">
        <v>198</v>
      </c>
      <c r="F210" s="502" t="s">
        <v>198</v>
      </c>
      <c r="G210" s="502" t="s">
        <v>198</v>
      </c>
      <c r="H210" s="339" t="s">
        <v>723</v>
      </c>
      <c r="I210" s="522">
        <v>0.0236</v>
      </c>
      <c r="J210" s="360">
        <v>10388.358547368422</v>
      </c>
      <c r="K210" s="523">
        <v>0.061802197359204905</v>
      </c>
      <c r="L210" s="504">
        <v>642.0233851826464</v>
      </c>
      <c r="M210" s="47" t="s">
        <v>711</v>
      </c>
    </row>
    <row r="211" spans="1:13" ht="25.5" customHeight="1">
      <c r="A211" s="47" t="s">
        <v>572</v>
      </c>
      <c r="B211" s="250" t="s">
        <v>571</v>
      </c>
      <c r="C211" s="505"/>
      <c r="D211" s="506"/>
      <c r="E211" s="506"/>
      <c r="F211" s="506"/>
      <c r="G211" s="506"/>
      <c r="H211" s="339"/>
      <c r="I211" s="522"/>
      <c r="J211" s="360"/>
      <c r="K211" s="524"/>
      <c r="L211" s="508"/>
      <c r="M211" s="47"/>
    </row>
    <row r="212" spans="1:13" ht="25.5">
      <c r="A212" s="47" t="s">
        <v>574</v>
      </c>
      <c r="B212" s="250" t="s">
        <v>573</v>
      </c>
      <c r="C212" s="199" t="s">
        <v>1023</v>
      </c>
      <c r="D212" s="277" t="s">
        <v>198</v>
      </c>
      <c r="E212" s="277" t="s">
        <v>198</v>
      </c>
      <c r="F212" s="277" t="s">
        <v>198</v>
      </c>
      <c r="G212" s="277" t="s">
        <v>198</v>
      </c>
      <c r="H212" s="86" t="s">
        <v>725</v>
      </c>
      <c r="I212" s="257">
        <v>0.0111</v>
      </c>
      <c r="J212" s="231">
        <v>4886.049994736843</v>
      </c>
      <c r="K212" s="257">
        <v>0.3154492455418381</v>
      </c>
      <c r="L212" s="500">
        <v>1541.300784519439</v>
      </c>
      <c r="M212" s="47" t="s">
        <v>711</v>
      </c>
    </row>
    <row r="213" spans="1:13" ht="12.75">
      <c r="A213" s="47" t="s">
        <v>1024</v>
      </c>
      <c r="B213" s="250">
        <v>7841</v>
      </c>
      <c r="C213" s="199" t="s">
        <v>1024</v>
      </c>
      <c r="D213" s="277" t="s">
        <v>198</v>
      </c>
      <c r="E213" s="277" t="s">
        <v>198</v>
      </c>
      <c r="F213" s="277" t="s">
        <v>198</v>
      </c>
      <c r="G213" s="277" t="s">
        <v>198</v>
      </c>
      <c r="H213" s="86" t="s">
        <v>723</v>
      </c>
      <c r="I213" s="257">
        <v>0.0236</v>
      </c>
      <c r="J213" s="231">
        <v>10388.358547368422</v>
      </c>
      <c r="K213" s="257">
        <v>0.010576953763410156</v>
      </c>
      <c r="L213" s="500">
        <v>109.87718803324249</v>
      </c>
      <c r="M213" s="47" t="s">
        <v>711</v>
      </c>
    </row>
    <row r="214" spans="1:13" ht="12.75">
      <c r="A214" s="248" t="s">
        <v>678</v>
      </c>
      <c r="B214" s="249">
        <v>79</v>
      </c>
      <c r="C214" s="252" t="s">
        <v>198</v>
      </c>
      <c r="D214" s="252" t="s">
        <v>198</v>
      </c>
      <c r="E214" s="252" t="s">
        <v>198</v>
      </c>
      <c r="F214" s="252" t="s">
        <v>198</v>
      </c>
      <c r="G214" s="252" t="s">
        <v>198</v>
      </c>
      <c r="H214" s="252" t="s">
        <v>198</v>
      </c>
      <c r="I214" s="269" t="s">
        <v>198</v>
      </c>
      <c r="J214" s="252" t="s">
        <v>198</v>
      </c>
      <c r="K214" s="252" t="s">
        <v>198</v>
      </c>
      <c r="L214" s="312" t="s">
        <v>198</v>
      </c>
      <c r="M214" s="47"/>
    </row>
    <row r="215" spans="1:13" ht="12.75">
      <c r="A215" s="47" t="s">
        <v>575</v>
      </c>
      <c r="B215" s="250">
        <v>7911</v>
      </c>
      <c r="C215" s="43" t="s">
        <v>198</v>
      </c>
      <c r="D215" s="43" t="s">
        <v>198</v>
      </c>
      <c r="E215" s="43" t="s">
        <v>198</v>
      </c>
      <c r="F215" s="43" t="s">
        <v>198</v>
      </c>
      <c r="G215" s="43" t="s">
        <v>198</v>
      </c>
      <c r="H215" s="43" t="s">
        <v>198</v>
      </c>
      <c r="I215" s="266" t="s">
        <v>198</v>
      </c>
      <c r="J215" s="43" t="s">
        <v>198</v>
      </c>
      <c r="K215" s="43" t="s">
        <v>198</v>
      </c>
      <c r="L215" s="311" t="s">
        <v>198</v>
      </c>
      <c r="M215" s="47"/>
    </row>
    <row r="216" spans="1:13" ht="38.25">
      <c r="A216" s="211" t="s">
        <v>577</v>
      </c>
      <c r="B216" s="219" t="s">
        <v>576</v>
      </c>
      <c r="C216" s="199" t="s">
        <v>1026</v>
      </c>
      <c r="D216" s="277" t="s">
        <v>198</v>
      </c>
      <c r="E216" s="277" t="s">
        <v>198</v>
      </c>
      <c r="F216" s="277" t="s">
        <v>198</v>
      </c>
      <c r="G216" s="277" t="s">
        <v>198</v>
      </c>
      <c r="H216" s="86" t="s">
        <v>725</v>
      </c>
      <c r="I216" s="257">
        <v>0.0111</v>
      </c>
      <c r="J216" s="231">
        <v>4886.049994736843</v>
      </c>
      <c r="K216" s="257">
        <v>0.13992626886145404</v>
      </c>
      <c r="L216" s="500">
        <v>683.6867452340535</v>
      </c>
      <c r="M216" s="47" t="s">
        <v>711</v>
      </c>
    </row>
    <row r="217" spans="1:13" ht="25.5">
      <c r="A217" s="211" t="s">
        <v>1027</v>
      </c>
      <c r="B217" s="219">
        <v>7933</v>
      </c>
      <c r="C217" s="199" t="s">
        <v>1027</v>
      </c>
      <c r="D217" s="277" t="s">
        <v>198</v>
      </c>
      <c r="E217" s="277" t="s">
        <v>198</v>
      </c>
      <c r="F217" s="277" t="s">
        <v>198</v>
      </c>
      <c r="G217" s="277" t="s">
        <v>198</v>
      </c>
      <c r="H217" s="86" t="s">
        <v>725</v>
      </c>
      <c r="I217" s="257">
        <v>0.0111</v>
      </c>
      <c r="J217" s="231">
        <v>4886.049994736843</v>
      </c>
      <c r="K217" s="257">
        <v>0.017001028806584363</v>
      </c>
      <c r="L217" s="500">
        <v>83.06787671093244</v>
      </c>
      <c r="M217" s="47" t="s">
        <v>711</v>
      </c>
    </row>
    <row r="218" spans="1:13" ht="25.5">
      <c r="A218" s="520" t="s">
        <v>579</v>
      </c>
      <c r="B218" s="521" t="s">
        <v>578</v>
      </c>
      <c r="C218" s="199" t="s">
        <v>1028</v>
      </c>
      <c r="D218" s="277" t="s">
        <v>198</v>
      </c>
      <c r="E218" s="277" t="s">
        <v>198</v>
      </c>
      <c r="F218" s="277" t="s">
        <v>198</v>
      </c>
      <c r="G218" s="277" t="s">
        <v>198</v>
      </c>
      <c r="H218" s="86" t="s">
        <v>725</v>
      </c>
      <c r="I218" s="257">
        <v>0.0111</v>
      </c>
      <c r="J218" s="231">
        <v>4886.049994736843</v>
      </c>
      <c r="K218" s="257">
        <v>0.05297496570644719</v>
      </c>
      <c r="L218" s="500">
        <v>258.8383309111707</v>
      </c>
      <c r="M218" s="47" t="s">
        <v>711</v>
      </c>
    </row>
    <row r="219" spans="1:13" ht="25.5">
      <c r="A219" s="520"/>
      <c r="B219" s="521"/>
      <c r="C219" s="199" t="s">
        <v>1029</v>
      </c>
      <c r="D219" s="277" t="s">
        <v>198</v>
      </c>
      <c r="E219" s="277" t="s">
        <v>198</v>
      </c>
      <c r="F219" s="277" t="s">
        <v>198</v>
      </c>
      <c r="G219" s="277" t="s">
        <v>198</v>
      </c>
      <c r="H219" s="86" t="s">
        <v>725</v>
      </c>
      <c r="I219" s="257">
        <v>0.0111</v>
      </c>
      <c r="J219" s="231">
        <v>4886.049994736843</v>
      </c>
      <c r="K219" s="257">
        <v>0.047513717421124826</v>
      </c>
      <c r="L219" s="500">
        <v>232.15439875541477</v>
      </c>
      <c r="M219" s="47" t="s">
        <v>711</v>
      </c>
    </row>
    <row r="220" spans="1:13" ht="38.25">
      <c r="A220" s="520"/>
      <c r="B220" s="521"/>
      <c r="C220" s="199" t="s">
        <v>1030</v>
      </c>
      <c r="D220" s="277" t="s">
        <v>198</v>
      </c>
      <c r="E220" s="277" t="s">
        <v>198</v>
      </c>
      <c r="F220" s="277" t="s">
        <v>198</v>
      </c>
      <c r="G220" s="277" t="s">
        <v>198</v>
      </c>
      <c r="H220" s="86" t="s">
        <v>725</v>
      </c>
      <c r="I220" s="257">
        <v>0.0111</v>
      </c>
      <c r="J220" s="231">
        <v>4886.049994736843</v>
      </c>
      <c r="K220" s="257">
        <v>0.10805041152263374</v>
      </c>
      <c r="L220" s="500">
        <v>527.9397126514783</v>
      </c>
      <c r="M220" s="47" t="s">
        <v>711</v>
      </c>
    </row>
    <row r="221" spans="1:13" ht="25.5">
      <c r="A221" s="345" t="s">
        <v>581</v>
      </c>
      <c r="B221" s="370" t="s">
        <v>580</v>
      </c>
      <c r="C221" s="199" t="s">
        <v>1031</v>
      </c>
      <c r="D221" s="510" t="s">
        <v>173</v>
      </c>
      <c r="E221" s="510">
        <v>341.8</v>
      </c>
      <c r="F221" s="246">
        <v>1</v>
      </c>
      <c r="G221" s="231">
        <v>111375.87180000001</v>
      </c>
      <c r="H221" s="277" t="s">
        <v>198</v>
      </c>
      <c r="I221" s="276" t="s">
        <v>198</v>
      </c>
      <c r="J221" s="277" t="s">
        <v>198</v>
      </c>
      <c r="K221" s="277" t="s">
        <v>198</v>
      </c>
      <c r="L221" s="500">
        <v>111375.87180000001</v>
      </c>
      <c r="M221" s="47" t="s">
        <v>1143</v>
      </c>
    </row>
    <row r="222" spans="1:13" ht="25.5">
      <c r="A222" s="347"/>
      <c r="B222" s="372"/>
      <c r="C222" s="199" t="s">
        <v>1031</v>
      </c>
      <c r="D222" s="277" t="s">
        <v>198</v>
      </c>
      <c r="E222" s="277" t="s">
        <v>198</v>
      </c>
      <c r="F222" s="277" t="s">
        <v>198</v>
      </c>
      <c r="G222" s="277" t="s">
        <v>198</v>
      </c>
      <c r="H222" s="86" t="s">
        <v>725</v>
      </c>
      <c r="I222" s="257">
        <v>0.0111</v>
      </c>
      <c r="J222" s="231">
        <v>4886.049994736843</v>
      </c>
      <c r="K222" s="257">
        <v>0.3190843621399177</v>
      </c>
      <c r="L222" s="500">
        <v>1559.0621459543536</v>
      </c>
      <c r="M222" s="47" t="s">
        <v>711</v>
      </c>
    </row>
    <row r="223" spans="1:13" ht="12.75">
      <c r="A223" s="248" t="s">
        <v>679</v>
      </c>
      <c r="B223" s="249">
        <v>80</v>
      </c>
      <c r="C223" s="252" t="s">
        <v>198</v>
      </c>
      <c r="D223" s="252" t="s">
        <v>198</v>
      </c>
      <c r="E223" s="252" t="s">
        <v>198</v>
      </c>
      <c r="F223" s="252" t="s">
        <v>198</v>
      </c>
      <c r="G223" s="252" t="s">
        <v>198</v>
      </c>
      <c r="H223" s="252" t="s">
        <v>198</v>
      </c>
      <c r="I223" s="269" t="s">
        <v>198</v>
      </c>
      <c r="J223" s="252" t="s">
        <v>198</v>
      </c>
      <c r="K223" s="252" t="s">
        <v>198</v>
      </c>
      <c r="L223" s="312" t="s">
        <v>198</v>
      </c>
      <c r="M223" s="47"/>
    </row>
    <row r="224" spans="1:13" ht="25.5" customHeight="1">
      <c r="A224" s="47" t="s">
        <v>582</v>
      </c>
      <c r="B224" s="250">
        <v>8011</v>
      </c>
      <c r="C224" s="501" t="s">
        <v>1032</v>
      </c>
      <c r="D224" s="502" t="s">
        <v>198</v>
      </c>
      <c r="E224" s="502" t="s">
        <v>198</v>
      </c>
      <c r="F224" s="502" t="s">
        <v>198</v>
      </c>
      <c r="G224" s="502" t="s">
        <v>198</v>
      </c>
      <c r="H224" s="345" t="s">
        <v>732</v>
      </c>
      <c r="I224" s="503">
        <v>0.039</v>
      </c>
      <c r="J224" s="313">
        <v>7382.748638718158</v>
      </c>
      <c r="K224" s="503">
        <v>0.4450116343718469</v>
      </c>
      <c r="L224" s="504">
        <v>3285.409037872495</v>
      </c>
      <c r="M224" s="47" t="s">
        <v>729</v>
      </c>
    </row>
    <row r="225" spans="1:13" ht="25.5" customHeight="1">
      <c r="A225" s="47" t="s">
        <v>583</v>
      </c>
      <c r="B225" s="250">
        <v>8021</v>
      </c>
      <c r="C225" s="512"/>
      <c r="D225" s="515"/>
      <c r="E225" s="515"/>
      <c r="F225" s="515"/>
      <c r="G225" s="515"/>
      <c r="H225" s="346"/>
      <c r="I225" s="516"/>
      <c r="J225" s="373"/>
      <c r="K225" s="516"/>
      <c r="L225" s="517"/>
      <c r="M225" s="47" t="s">
        <v>729</v>
      </c>
    </row>
    <row r="226" spans="1:13" ht="25.5" customHeight="1">
      <c r="A226" s="47" t="s">
        <v>584</v>
      </c>
      <c r="B226" s="250">
        <v>8031</v>
      </c>
      <c r="C226" s="512"/>
      <c r="D226" s="515"/>
      <c r="E226" s="515"/>
      <c r="F226" s="515"/>
      <c r="G226" s="515"/>
      <c r="H226" s="346"/>
      <c r="I226" s="516"/>
      <c r="J226" s="373"/>
      <c r="K226" s="516"/>
      <c r="L226" s="517"/>
      <c r="M226" s="47" t="s">
        <v>729</v>
      </c>
    </row>
    <row r="227" spans="1:13" ht="25.5" customHeight="1">
      <c r="A227" s="47" t="s">
        <v>586</v>
      </c>
      <c r="B227" s="250" t="s">
        <v>585</v>
      </c>
      <c r="C227" s="505"/>
      <c r="D227" s="506"/>
      <c r="E227" s="506"/>
      <c r="F227" s="506"/>
      <c r="G227" s="506"/>
      <c r="H227" s="347"/>
      <c r="I227" s="507"/>
      <c r="J227" s="314"/>
      <c r="K227" s="507"/>
      <c r="L227" s="508"/>
      <c r="M227" s="47" t="s">
        <v>729</v>
      </c>
    </row>
    <row r="228" spans="1:13" ht="25.5">
      <c r="A228" s="47" t="s">
        <v>1034</v>
      </c>
      <c r="B228" s="250" t="s">
        <v>587</v>
      </c>
      <c r="C228" s="199" t="s">
        <v>1034</v>
      </c>
      <c r="D228" s="277" t="s">
        <v>198</v>
      </c>
      <c r="E228" s="277" t="s">
        <v>198</v>
      </c>
      <c r="F228" s="277" t="s">
        <v>198</v>
      </c>
      <c r="G228" s="277" t="s">
        <v>198</v>
      </c>
      <c r="H228" s="86" t="s">
        <v>732</v>
      </c>
      <c r="I228" s="276">
        <v>0.039</v>
      </c>
      <c r="J228" s="231">
        <v>7382.748638718158</v>
      </c>
      <c r="K228" s="276">
        <v>0.1039042069064926</v>
      </c>
      <c r="L228" s="500">
        <v>767.0986420959981</v>
      </c>
      <c r="M228" s="47" t="s">
        <v>729</v>
      </c>
    </row>
    <row r="229" spans="1:13" ht="25.5">
      <c r="A229" s="47" t="s">
        <v>1033</v>
      </c>
      <c r="B229" s="250" t="s">
        <v>588</v>
      </c>
      <c r="C229" s="199" t="s">
        <v>1033</v>
      </c>
      <c r="D229" s="510" t="s">
        <v>1033</v>
      </c>
      <c r="E229" s="510">
        <v>36.7</v>
      </c>
      <c r="F229" s="246">
        <v>1</v>
      </c>
      <c r="G229" s="231">
        <v>11958.7317</v>
      </c>
      <c r="H229" s="86" t="s">
        <v>732</v>
      </c>
      <c r="I229" s="276" t="s">
        <v>198</v>
      </c>
      <c r="J229" s="277" t="s">
        <v>198</v>
      </c>
      <c r="K229" s="277" t="s">
        <v>198</v>
      </c>
      <c r="L229" s="500">
        <v>11958.7317</v>
      </c>
      <c r="M229" s="47" t="s">
        <v>1143</v>
      </c>
    </row>
    <row r="230" spans="1:13" ht="25.5">
      <c r="A230" s="47" t="s">
        <v>590</v>
      </c>
      <c r="B230" s="250" t="s">
        <v>589</v>
      </c>
      <c r="C230" s="199" t="s">
        <v>1035</v>
      </c>
      <c r="D230" s="277" t="s">
        <v>198</v>
      </c>
      <c r="E230" s="277" t="s">
        <v>198</v>
      </c>
      <c r="F230" s="277" t="s">
        <v>198</v>
      </c>
      <c r="G230" s="277" t="s">
        <v>198</v>
      </c>
      <c r="H230" s="519" t="s">
        <v>733</v>
      </c>
      <c r="I230" s="276" t="s">
        <v>198</v>
      </c>
      <c r="J230" s="277" t="s">
        <v>198</v>
      </c>
      <c r="K230" s="277" t="s">
        <v>198</v>
      </c>
      <c r="L230" s="500">
        <v>2915.8757248794855</v>
      </c>
      <c r="M230" s="47" t="s">
        <v>736</v>
      </c>
    </row>
    <row r="231" spans="1:13" ht="12.75">
      <c r="A231" s="47" t="s">
        <v>591</v>
      </c>
      <c r="B231" s="250">
        <v>8082</v>
      </c>
      <c r="C231" s="45" t="s">
        <v>591</v>
      </c>
      <c r="D231" s="277" t="s">
        <v>198</v>
      </c>
      <c r="E231" s="277" t="s">
        <v>198</v>
      </c>
      <c r="F231" s="277" t="s">
        <v>198</v>
      </c>
      <c r="G231" s="277" t="s">
        <v>198</v>
      </c>
      <c r="H231" s="199" t="s">
        <v>734</v>
      </c>
      <c r="I231" s="276" t="s">
        <v>198</v>
      </c>
      <c r="J231" s="277" t="s">
        <v>198</v>
      </c>
      <c r="K231" s="277" t="s">
        <v>198</v>
      </c>
      <c r="L231" s="500">
        <v>288.40500880324976</v>
      </c>
      <c r="M231" s="47" t="s">
        <v>736</v>
      </c>
    </row>
    <row r="232" spans="1:13" ht="25.5">
      <c r="A232" s="47" t="s">
        <v>593</v>
      </c>
      <c r="B232" s="250" t="s">
        <v>592</v>
      </c>
      <c r="C232" s="199" t="s">
        <v>1035</v>
      </c>
      <c r="D232" s="43" t="s">
        <v>198</v>
      </c>
      <c r="E232" s="43" t="s">
        <v>198</v>
      </c>
      <c r="F232" s="43" t="s">
        <v>198</v>
      </c>
      <c r="G232" s="43" t="s">
        <v>198</v>
      </c>
      <c r="H232" s="199" t="s">
        <v>734</v>
      </c>
      <c r="I232" s="266" t="s">
        <v>198</v>
      </c>
      <c r="J232" s="43" t="s">
        <v>198</v>
      </c>
      <c r="K232" s="277" t="s">
        <v>198</v>
      </c>
      <c r="L232" s="500">
        <v>812.0065750465436</v>
      </c>
      <c r="M232" s="47" t="s">
        <v>736</v>
      </c>
    </row>
    <row r="233" spans="1:13" ht="12.75">
      <c r="A233" s="248" t="s">
        <v>1016</v>
      </c>
      <c r="B233" s="249">
        <v>81</v>
      </c>
      <c r="C233" s="67" t="s">
        <v>1016</v>
      </c>
      <c r="D233" s="247" t="s">
        <v>1152</v>
      </c>
      <c r="E233" s="247">
        <v>8.4</v>
      </c>
      <c r="F233" s="243">
        <v>1</v>
      </c>
      <c r="G233" s="244">
        <v>2737.1484</v>
      </c>
      <c r="H233" s="263" t="s">
        <v>721</v>
      </c>
      <c r="I233" s="269" t="s">
        <v>198</v>
      </c>
      <c r="J233" s="252" t="s">
        <v>198</v>
      </c>
      <c r="K233" s="252" t="s">
        <v>198</v>
      </c>
      <c r="L233" s="242">
        <v>2737.1484</v>
      </c>
      <c r="M233" s="47" t="s">
        <v>1143</v>
      </c>
    </row>
    <row r="234" spans="1:13" ht="12.75">
      <c r="A234" s="47" t="s">
        <v>1016</v>
      </c>
      <c r="B234" s="250">
        <v>8111</v>
      </c>
      <c r="C234" s="43" t="s">
        <v>198</v>
      </c>
      <c r="D234" s="43" t="s">
        <v>198</v>
      </c>
      <c r="E234" s="43" t="s">
        <v>198</v>
      </c>
      <c r="F234" s="43" t="s">
        <v>198</v>
      </c>
      <c r="G234" s="43" t="s">
        <v>198</v>
      </c>
      <c r="H234" s="43" t="s">
        <v>198</v>
      </c>
      <c r="I234" s="266" t="s">
        <v>198</v>
      </c>
      <c r="J234" s="43" t="s">
        <v>198</v>
      </c>
      <c r="K234" s="43" t="s">
        <v>198</v>
      </c>
      <c r="L234" s="311" t="s">
        <v>198</v>
      </c>
      <c r="M234" s="47"/>
    </row>
    <row r="235" spans="1:13" ht="12.75">
      <c r="A235" s="248" t="s">
        <v>680</v>
      </c>
      <c r="B235" s="249">
        <v>82</v>
      </c>
      <c r="C235" s="60"/>
      <c r="D235" s="247" t="s">
        <v>175</v>
      </c>
      <c r="E235" s="247">
        <v>251.3</v>
      </c>
      <c r="F235" s="243">
        <v>1</v>
      </c>
      <c r="G235" s="244"/>
      <c r="H235" s="252" t="s">
        <v>198</v>
      </c>
      <c r="I235" s="269" t="s">
        <v>198</v>
      </c>
      <c r="J235" s="252" t="s">
        <v>198</v>
      </c>
      <c r="K235" s="252" t="s">
        <v>198</v>
      </c>
      <c r="L235" s="312" t="s">
        <v>198</v>
      </c>
      <c r="M235" s="47"/>
    </row>
    <row r="236" spans="1:13" ht="25.5">
      <c r="A236" s="47" t="s">
        <v>1037</v>
      </c>
      <c r="B236" s="250">
        <v>8211</v>
      </c>
      <c r="C236" s="199" t="s">
        <v>1037</v>
      </c>
      <c r="D236" s="510"/>
      <c r="E236" s="510"/>
      <c r="F236" s="246">
        <v>0.24100950595795956</v>
      </c>
      <c r="G236" s="231">
        <v>19735.39027656045</v>
      </c>
      <c r="H236" s="277" t="s">
        <v>198</v>
      </c>
      <c r="I236" s="276" t="s">
        <v>198</v>
      </c>
      <c r="J236" s="277" t="s">
        <v>198</v>
      </c>
      <c r="K236" s="277" t="s">
        <v>198</v>
      </c>
      <c r="L236" s="500">
        <v>19735.39027656045</v>
      </c>
      <c r="M236" s="47" t="s">
        <v>1143</v>
      </c>
    </row>
    <row r="237" spans="1:13" ht="25.5">
      <c r="A237" s="47" t="s">
        <v>595</v>
      </c>
      <c r="B237" s="250" t="s">
        <v>594</v>
      </c>
      <c r="C237" s="199" t="s">
        <v>1038</v>
      </c>
      <c r="D237" s="510"/>
      <c r="E237" s="510"/>
      <c r="F237" s="246">
        <v>0.5851385727674387</v>
      </c>
      <c r="G237" s="231">
        <v>47914.865654507965</v>
      </c>
      <c r="H237" s="277" t="s">
        <v>198</v>
      </c>
      <c r="I237" s="276" t="s">
        <v>198</v>
      </c>
      <c r="J237" s="277" t="s">
        <v>198</v>
      </c>
      <c r="K237" s="277" t="s">
        <v>198</v>
      </c>
      <c r="L237" s="500">
        <v>47914.865654507965</v>
      </c>
      <c r="M237" s="47" t="s">
        <v>1143</v>
      </c>
    </row>
    <row r="238" spans="1:13" ht="38.25" customHeight="1">
      <c r="A238" s="47" t="s">
        <v>596</v>
      </c>
      <c r="B238" s="250">
        <v>8231</v>
      </c>
      <c r="C238" s="501" t="s">
        <v>1039</v>
      </c>
      <c r="D238" s="511"/>
      <c r="E238" s="511"/>
      <c r="F238" s="342">
        <v>0.1738519212746017</v>
      </c>
      <c r="G238" s="313">
        <v>14236.100368931586</v>
      </c>
      <c r="H238" s="502" t="s">
        <v>198</v>
      </c>
      <c r="I238" s="503" t="s">
        <v>198</v>
      </c>
      <c r="J238" s="502" t="s">
        <v>198</v>
      </c>
      <c r="K238" s="502" t="s">
        <v>198</v>
      </c>
      <c r="L238" s="504">
        <v>14236.100368931586</v>
      </c>
      <c r="M238" s="344" t="s">
        <v>1143</v>
      </c>
    </row>
    <row r="239" spans="1:13" ht="38.25" customHeight="1">
      <c r="A239" s="47" t="s">
        <v>598</v>
      </c>
      <c r="B239" s="250" t="s">
        <v>597</v>
      </c>
      <c r="C239" s="512"/>
      <c r="D239" s="513"/>
      <c r="E239" s="513"/>
      <c r="F239" s="514"/>
      <c r="G239" s="373"/>
      <c r="H239" s="515"/>
      <c r="I239" s="516"/>
      <c r="J239" s="515"/>
      <c r="K239" s="515"/>
      <c r="L239" s="517"/>
      <c r="M239" s="344"/>
    </row>
    <row r="240" spans="1:13" ht="38.25" customHeight="1">
      <c r="A240" s="47" t="s">
        <v>599</v>
      </c>
      <c r="B240" s="250">
        <v>8299</v>
      </c>
      <c r="C240" s="505"/>
      <c r="D240" s="518"/>
      <c r="E240" s="518"/>
      <c r="F240" s="343"/>
      <c r="G240" s="314"/>
      <c r="H240" s="506"/>
      <c r="I240" s="507"/>
      <c r="J240" s="506"/>
      <c r="K240" s="506"/>
      <c r="L240" s="508"/>
      <c r="M240" s="344"/>
    </row>
    <row r="241" spans="1:13" ht="12.75">
      <c r="A241" s="248" t="s">
        <v>681</v>
      </c>
      <c r="B241" s="249">
        <v>83</v>
      </c>
      <c r="C241" s="252" t="s">
        <v>198</v>
      </c>
      <c r="D241" s="252" t="s">
        <v>198</v>
      </c>
      <c r="E241" s="252" t="s">
        <v>198</v>
      </c>
      <c r="F241" s="252" t="s">
        <v>198</v>
      </c>
      <c r="G241" s="252" t="s">
        <v>198</v>
      </c>
      <c r="H241" s="84" t="s">
        <v>721</v>
      </c>
      <c r="I241" s="258">
        <v>0.092</v>
      </c>
      <c r="J241" s="244">
        <v>40496.990947368424</v>
      </c>
      <c r="K241" s="252" t="s">
        <v>198</v>
      </c>
      <c r="L241" s="312" t="s">
        <v>198</v>
      </c>
      <c r="M241" s="47"/>
    </row>
    <row r="242" spans="1:13" ht="12.75">
      <c r="A242" s="47" t="s">
        <v>600</v>
      </c>
      <c r="B242" s="250">
        <v>8322</v>
      </c>
      <c r="C242" s="43" t="s">
        <v>198</v>
      </c>
      <c r="D242" s="43" t="s">
        <v>198</v>
      </c>
      <c r="E242" s="43" t="s">
        <v>198</v>
      </c>
      <c r="F242" s="43" t="s">
        <v>198</v>
      </c>
      <c r="G242" s="43" t="s">
        <v>198</v>
      </c>
      <c r="H242" s="43" t="s">
        <v>198</v>
      </c>
      <c r="I242" s="266" t="s">
        <v>198</v>
      </c>
      <c r="J242" s="43" t="s">
        <v>198</v>
      </c>
      <c r="K242" s="43" t="s">
        <v>198</v>
      </c>
      <c r="L242" s="311" t="s">
        <v>198</v>
      </c>
      <c r="M242" s="47"/>
    </row>
    <row r="243" spans="1:13" ht="12.75">
      <c r="A243" s="47" t="s">
        <v>1044</v>
      </c>
      <c r="B243" s="250">
        <v>8331</v>
      </c>
      <c r="C243" s="199" t="s">
        <v>1044</v>
      </c>
      <c r="D243" s="277" t="s">
        <v>198</v>
      </c>
      <c r="E243" s="277" t="s">
        <v>198</v>
      </c>
      <c r="F243" s="277" t="s">
        <v>198</v>
      </c>
      <c r="G243" s="277" t="s">
        <v>198</v>
      </c>
      <c r="H243" s="277" t="s">
        <v>198</v>
      </c>
      <c r="I243" s="276" t="s">
        <v>198</v>
      </c>
      <c r="J243" s="277" t="s">
        <v>198</v>
      </c>
      <c r="K243" s="257">
        <v>0.004307756539760448</v>
      </c>
      <c r="L243" s="500">
        <v>174.451177594146</v>
      </c>
      <c r="M243" s="47" t="s">
        <v>711</v>
      </c>
    </row>
    <row r="244" spans="1:13" ht="12.75">
      <c r="A244" s="47" t="s">
        <v>1045</v>
      </c>
      <c r="B244" s="250">
        <v>8351</v>
      </c>
      <c r="C244" s="199" t="s">
        <v>1045</v>
      </c>
      <c r="D244" s="277" t="s">
        <v>198</v>
      </c>
      <c r="E244" s="277" t="s">
        <v>198</v>
      </c>
      <c r="F244" s="277" t="s">
        <v>198</v>
      </c>
      <c r="G244" s="277" t="s">
        <v>198</v>
      </c>
      <c r="H244" s="277" t="s">
        <v>198</v>
      </c>
      <c r="I244" s="276" t="s">
        <v>198</v>
      </c>
      <c r="J244" s="277" t="s">
        <v>198</v>
      </c>
      <c r="K244" s="257">
        <v>0.011045110403945707</v>
      </c>
      <c r="L244" s="500">
        <v>447.2937360412741</v>
      </c>
      <c r="M244" s="47" t="s">
        <v>711</v>
      </c>
    </row>
    <row r="245" spans="1:13" ht="12.75">
      <c r="A245" s="47" t="s">
        <v>1046</v>
      </c>
      <c r="B245" s="250">
        <v>8361</v>
      </c>
      <c r="C245" s="199" t="s">
        <v>1046</v>
      </c>
      <c r="D245" s="277" t="s">
        <v>198</v>
      </c>
      <c r="E245" s="277" t="s">
        <v>198</v>
      </c>
      <c r="F245" s="277" t="s">
        <v>198</v>
      </c>
      <c r="G245" s="277" t="s">
        <v>198</v>
      </c>
      <c r="H245" s="277" t="s">
        <v>198</v>
      </c>
      <c r="I245" s="276" t="s">
        <v>198</v>
      </c>
      <c r="J245" s="277" t="s">
        <v>198</v>
      </c>
      <c r="K245" s="257">
        <v>0.009666829520110514</v>
      </c>
      <c r="L245" s="500">
        <v>391.4775075656693</v>
      </c>
      <c r="M245" s="47" t="s">
        <v>711</v>
      </c>
    </row>
    <row r="246" spans="1:13" ht="12.75">
      <c r="A246" s="47" t="s">
        <v>601</v>
      </c>
      <c r="B246" s="250">
        <v>8399</v>
      </c>
      <c r="C246" s="199" t="s">
        <v>1047</v>
      </c>
      <c r="D246" s="277" t="s">
        <v>198</v>
      </c>
      <c r="E246" s="277" t="s">
        <v>198</v>
      </c>
      <c r="F246" s="277" t="s">
        <v>198</v>
      </c>
      <c r="G246" s="277" t="s">
        <v>198</v>
      </c>
      <c r="H246" s="277" t="s">
        <v>198</v>
      </c>
      <c r="I246" s="276" t="s">
        <v>198</v>
      </c>
      <c r="J246" s="277" t="s">
        <v>198</v>
      </c>
      <c r="K246" s="257">
        <v>0.018914893041756503</v>
      </c>
      <c r="L246" s="500">
        <v>765.9962522824551</v>
      </c>
      <c r="M246" s="47" t="s">
        <v>711</v>
      </c>
    </row>
    <row r="247" spans="1:13" ht="12.75">
      <c r="A247" s="248" t="s">
        <v>682</v>
      </c>
      <c r="B247" s="249">
        <v>84</v>
      </c>
      <c r="C247" s="252" t="s">
        <v>198</v>
      </c>
      <c r="D247" s="252" t="s">
        <v>198</v>
      </c>
      <c r="E247" s="252" t="s">
        <v>198</v>
      </c>
      <c r="F247" s="252" t="s">
        <v>198</v>
      </c>
      <c r="G247" s="252" t="s">
        <v>198</v>
      </c>
      <c r="H247" s="252" t="s">
        <v>198</v>
      </c>
      <c r="I247" s="269" t="s">
        <v>198</v>
      </c>
      <c r="J247" s="252" t="s">
        <v>198</v>
      </c>
      <c r="K247" s="252" t="s">
        <v>198</v>
      </c>
      <c r="L247" s="312" t="s">
        <v>198</v>
      </c>
      <c r="M247" s="47"/>
    </row>
    <row r="248" spans="1:13" ht="12.75">
      <c r="A248" s="47" t="s">
        <v>602</v>
      </c>
      <c r="B248" s="250">
        <v>8412</v>
      </c>
      <c r="C248" s="43" t="s">
        <v>198</v>
      </c>
      <c r="D248" s="43" t="s">
        <v>198</v>
      </c>
      <c r="E248" s="43" t="s">
        <v>198</v>
      </c>
      <c r="F248" s="43" t="s">
        <v>198</v>
      </c>
      <c r="G248" s="43" t="s">
        <v>198</v>
      </c>
      <c r="H248" s="43" t="s">
        <v>198</v>
      </c>
      <c r="I248" s="266" t="s">
        <v>198</v>
      </c>
      <c r="J248" s="43" t="s">
        <v>198</v>
      </c>
      <c r="K248" s="43" t="s">
        <v>198</v>
      </c>
      <c r="L248" s="311" t="s">
        <v>198</v>
      </c>
      <c r="M248" s="47"/>
    </row>
    <row r="249" spans="1:13" ht="12.75">
      <c r="A249" s="47" t="s">
        <v>603</v>
      </c>
      <c r="B249" s="250">
        <v>8422</v>
      </c>
      <c r="C249" s="43" t="s">
        <v>198</v>
      </c>
      <c r="D249" s="43" t="s">
        <v>198</v>
      </c>
      <c r="E249" s="43" t="s">
        <v>198</v>
      </c>
      <c r="F249" s="43" t="s">
        <v>198</v>
      </c>
      <c r="G249" s="43" t="s">
        <v>198</v>
      </c>
      <c r="H249" s="43" t="s">
        <v>198</v>
      </c>
      <c r="I249" s="266" t="s">
        <v>198</v>
      </c>
      <c r="J249" s="43" t="s">
        <v>198</v>
      </c>
      <c r="K249" s="43" t="s">
        <v>198</v>
      </c>
      <c r="L249" s="311" t="s">
        <v>198</v>
      </c>
      <c r="M249" s="47"/>
    </row>
    <row r="250" spans="1:13" ht="12.75">
      <c r="A250" s="248" t="s">
        <v>683</v>
      </c>
      <c r="B250" s="249">
        <v>86</v>
      </c>
      <c r="C250" s="252" t="s">
        <v>198</v>
      </c>
      <c r="D250" s="252" t="s">
        <v>198</v>
      </c>
      <c r="E250" s="252" t="s">
        <v>198</v>
      </c>
      <c r="F250" s="252" t="s">
        <v>198</v>
      </c>
      <c r="G250" s="252" t="s">
        <v>198</v>
      </c>
      <c r="H250" s="252" t="s">
        <v>198</v>
      </c>
      <c r="I250" s="269" t="s">
        <v>198</v>
      </c>
      <c r="J250" s="252" t="s">
        <v>198</v>
      </c>
      <c r="K250" s="252" t="s">
        <v>198</v>
      </c>
      <c r="L250" s="312" t="s">
        <v>198</v>
      </c>
      <c r="M250" s="47"/>
    </row>
    <row r="251" spans="1:13" ht="38.25" customHeight="1">
      <c r="A251" s="47" t="s">
        <v>604</v>
      </c>
      <c r="B251" s="250">
        <v>8611</v>
      </c>
      <c r="C251" s="501" t="s">
        <v>1040</v>
      </c>
      <c r="D251" s="502" t="s">
        <v>198</v>
      </c>
      <c r="E251" s="502" t="s">
        <v>198</v>
      </c>
      <c r="F251" s="502" t="s">
        <v>198</v>
      </c>
      <c r="G251" s="502" t="s">
        <v>198</v>
      </c>
      <c r="H251" s="345" t="s">
        <v>735</v>
      </c>
      <c r="I251" s="503">
        <v>0.0195</v>
      </c>
      <c r="J251" s="313">
        <v>3691.374319359079</v>
      </c>
      <c r="K251" s="503">
        <v>0.15734097366013386</v>
      </c>
      <c r="L251" s="504">
        <v>580.8044295519715</v>
      </c>
      <c r="M251" s="47" t="s">
        <v>729</v>
      </c>
    </row>
    <row r="252" spans="1:13" ht="38.25" customHeight="1">
      <c r="A252" s="47" t="s">
        <v>605</v>
      </c>
      <c r="B252" s="250">
        <v>8621</v>
      </c>
      <c r="C252" s="505"/>
      <c r="D252" s="506"/>
      <c r="E252" s="506"/>
      <c r="F252" s="506"/>
      <c r="G252" s="506"/>
      <c r="H252" s="347"/>
      <c r="I252" s="507"/>
      <c r="J252" s="314"/>
      <c r="K252" s="507"/>
      <c r="L252" s="508"/>
      <c r="M252" s="47" t="s">
        <v>729</v>
      </c>
    </row>
    <row r="253" spans="1:13" ht="12.75">
      <c r="A253" s="47" t="s">
        <v>606</v>
      </c>
      <c r="B253" s="250">
        <v>8631</v>
      </c>
      <c r="C253" s="501" t="s">
        <v>1041</v>
      </c>
      <c r="D253" s="502" t="s">
        <v>198</v>
      </c>
      <c r="E253" s="502" t="s">
        <v>198</v>
      </c>
      <c r="F253" s="502" t="s">
        <v>198</v>
      </c>
      <c r="G253" s="502" t="s">
        <v>198</v>
      </c>
      <c r="H253" s="345" t="s">
        <v>735</v>
      </c>
      <c r="I253" s="503">
        <v>0.0195</v>
      </c>
      <c r="J253" s="313">
        <v>3691.374319359079</v>
      </c>
      <c r="K253" s="503">
        <v>0.21499253623537343</v>
      </c>
      <c r="L253" s="504">
        <v>793.6179271131338</v>
      </c>
      <c r="M253" s="47" t="s">
        <v>729</v>
      </c>
    </row>
    <row r="254" spans="1:13" ht="12.75">
      <c r="A254" s="47" t="s">
        <v>607</v>
      </c>
      <c r="B254" s="250">
        <v>8641</v>
      </c>
      <c r="C254" s="505"/>
      <c r="D254" s="506"/>
      <c r="E254" s="506"/>
      <c r="F254" s="506"/>
      <c r="G254" s="506"/>
      <c r="H254" s="347"/>
      <c r="I254" s="507"/>
      <c r="J254" s="314"/>
      <c r="K254" s="507"/>
      <c r="L254" s="508"/>
      <c r="M254" s="47" t="s">
        <v>729</v>
      </c>
    </row>
    <row r="255" spans="1:13" ht="25.5">
      <c r="A255" s="47" t="s">
        <v>608</v>
      </c>
      <c r="B255" s="250">
        <v>8651</v>
      </c>
      <c r="C255" s="199" t="s">
        <v>1043</v>
      </c>
      <c r="D255" s="277" t="s">
        <v>198</v>
      </c>
      <c r="E255" s="277" t="s">
        <v>198</v>
      </c>
      <c r="F255" s="277" t="s">
        <v>198</v>
      </c>
      <c r="G255" s="277" t="s">
        <v>198</v>
      </c>
      <c r="H255" s="86" t="s">
        <v>735</v>
      </c>
      <c r="I255" s="276">
        <v>0.0195</v>
      </c>
      <c r="J255" s="509">
        <v>3691.374319359079</v>
      </c>
      <c r="K255" s="276">
        <v>0.2592333991428709</v>
      </c>
      <c r="L255" s="500">
        <v>956.9275123161556</v>
      </c>
      <c r="M255" s="47" t="s">
        <v>729</v>
      </c>
    </row>
    <row r="256" spans="1:13" ht="25.5">
      <c r="A256" s="47" t="s">
        <v>1042</v>
      </c>
      <c r="B256" s="250">
        <v>8661</v>
      </c>
      <c r="C256" s="199" t="s">
        <v>1042</v>
      </c>
      <c r="D256" s="277" t="s">
        <v>198</v>
      </c>
      <c r="E256" s="277" t="s">
        <v>198</v>
      </c>
      <c r="F256" s="277" t="s">
        <v>198</v>
      </c>
      <c r="G256" s="277" t="s">
        <v>198</v>
      </c>
      <c r="H256" s="86" t="s">
        <v>735</v>
      </c>
      <c r="I256" s="276">
        <v>0.0195</v>
      </c>
      <c r="J256" s="509">
        <v>3691.374319359079</v>
      </c>
      <c r="K256" s="276">
        <v>0.3684330909616218</v>
      </c>
      <c r="L256" s="500">
        <v>1360.0244503778183</v>
      </c>
      <c r="M256" s="47" t="s">
        <v>729</v>
      </c>
    </row>
    <row r="257" spans="1:13" ht="25.5">
      <c r="A257" s="47" t="s">
        <v>609</v>
      </c>
      <c r="B257" s="250">
        <v>8699</v>
      </c>
      <c r="C257" s="199" t="s">
        <v>737</v>
      </c>
      <c r="D257" s="43" t="s">
        <v>198</v>
      </c>
      <c r="E257" s="43" t="s">
        <v>198</v>
      </c>
      <c r="F257" s="43" t="s">
        <v>198</v>
      </c>
      <c r="G257" s="43" t="s">
        <v>198</v>
      </c>
      <c r="H257" s="43" t="s">
        <v>198</v>
      </c>
      <c r="I257" s="43" t="s">
        <v>198</v>
      </c>
      <c r="J257" s="43" t="s">
        <v>198</v>
      </c>
      <c r="K257" s="43" t="s">
        <v>198</v>
      </c>
      <c r="L257" s="311" t="s">
        <v>198</v>
      </c>
      <c r="M257" s="47" t="s">
        <v>729</v>
      </c>
    </row>
    <row r="258" spans="1:13" ht="12.75">
      <c r="A258" s="248" t="s">
        <v>684</v>
      </c>
      <c r="B258" s="249">
        <v>87</v>
      </c>
      <c r="C258" s="60"/>
      <c r="D258" s="247" t="s">
        <v>1153</v>
      </c>
      <c r="E258" s="247">
        <v>36.7</v>
      </c>
      <c r="F258" s="243">
        <v>1</v>
      </c>
      <c r="G258" s="244"/>
      <c r="H258" s="84" t="s">
        <v>721</v>
      </c>
      <c r="I258" s="269" t="s">
        <v>198</v>
      </c>
      <c r="J258" s="252" t="s">
        <v>198</v>
      </c>
      <c r="K258" s="252" t="s">
        <v>198</v>
      </c>
      <c r="L258" s="312" t="s">
        <v>198</v>
      </c>
      <c r="M258" s="47"/>
    </row>
    <row r="259" spans="1:13" ht="25.5">
      <c r="A259" s="47" t="s">
        <v>1017</v>
      </c>
      <c r="B259" s="250" t="s">
        <v>610</v>
      </c>
      <c r="C259" s="199" t="s">
        <v>1017</v>
      </c>
      <c r="D259" s="277" t="s">
        <v>198</v>
      </c>
      <c r="E259" s="277" t="s">
        <v>198</v>
      </c>
      <c r="F259" s="246">
        <v>0.34285128205128207</v>
      </c>
      <c r="G259" s="231">
        <v>4100.066495052308</v>
      </c>
      <c r="H259" s="277" t="s">
        <v>198</v>
      </c>
      <c r="I259" s="276" t="s">
        <v>198</v>
      </c>
      <c r="J259" s="277" t="s">
        <v>198</v>
      </c>
      <c r="K259" s="277" t="s">
        <v>198</v>
      </c>
      <c r="L259" s="500">
        <v>4100.066495052308</v>
      </c>
      <c r="M259" s="47" t="s">
        <v>1143</v>
      </c>
    </row>
    <row r="260" spans="1:13" ht="38.25">
      <c r="A260" s="47" t="s">
        <v>611</v>
      </c>
      <c r="B260" s="250">
        <v>8721</v>
      </c>
      <c r="C260" s="199" t="s">
        <v>1018</v>
      </c>
      <c r="D260" s="277" t="s">
        <v>198</v>
      </c>
      <c r="E260" s="277" t="s">
        <v>198</v>
      </c>
      <c r="F260" s="246">
        <v>0.21592205128205127</v>
      </c>
      <c r="G260" s="231">
        <v>2582.1538793956925</v>
      </c>
      <c r="H260" s="277" t="s">
        <v>198</v>
      </c>
      <c r="I260" s="276" t="s">
        <v>198</v>
      </c>
      <c r="J260" s="277" t="s">
        <v>198</v>
      </c>
      <c r="K260" s="277" t="s">
        <v>198</v>
      </c>
      <c r="L260" s="500">
        <v>2582.1538793956925</v>
      </c>
      <c r="M260" s="47" t="s">
        <v>1143</v>
      </c>
    </row>
    <row r="261" spans="1:13" ht="38.25">
      <c r="A261" s="47" t="s">
        <v>613</v>
      </c>
      <c r="B261" s="250" t="s">
        <v>612</v>
      </c>
      <c r="C261" s="199" t="s">
        <v>1014</v>
      </c>
      <c r="D261" s="277" t="s">
        <v>198</v>
      </c>
      <c r="E261" s="277" t="s">
        <v>198</v>
      </c>
      <c r="F261" s="246">
        <v>0.1177476923076923</v>
      </c>
      <c r="G261" s="231">
        <v>1408.1130606018464</v>
      </c>
      <c r="H261" s="86" t="s">
        <v>1173</v>
      </c>
      <c r="I261" s="276" t="s">
        <v>198</v>
      </c>
      <c r="J261" s="277" t="s">
        <v>198</v>
      </c>
      <c r="K261" s="277" t="s">
        <v>198</v>
      </c>
      <c r="L261" s="500">
        <v>1408.1130606018464</v>
      </c>
      <c r="M261" s="47" t="s">
        <v>1143</v>
      </c>
    </row>
    <row r="262" spans="1:13" ht="25.5">
      <c r="A262" s="47" t="s">
        <v>615</v>
      </c>
      <c r="B262" s="250" t="s">
        <v>614</v>
      </c>
      <c r="C262" s="199" t="s">
        <v>1013</v>
      </c>
      <c r="D262" s="277" t="s">
        <v>198</v>
      </c>
      <c r="E262" s="277" t="s">
        <v>198</v>
      </c>
      <c r="F262" s="246">
        <v>0.3234789743589744</v>
      </c>
      <c r="G262" s="231">
        <v>3868.3982649501545</v>
      </c>
      <c r="H262" s="277" t="s">
        <v>198</v>
      </c>
      <c r="I262" s="276" t="s">
        <v>198</v>
      </c>
      <c r="J262" s="277" t="s">
        <v>198</v>
      </c>
      <c r="K262" s="277" t="s">
        <v>198</v>
      </c>
      <c r="L262" s="500">
        <v>3868.3982649501545</v>
      </c>
      <c r="M262" s="47" t="s">
        <v>1143</v>
      </c>
    </row>
    <row r="263" spans="1:13" ht="12.75">
      <c r="A263" s="248" t="s">
        <v>685</v>
      </c>
      <c r="B263" s="249">
        <v>89</v>
      </c>
      <c r="C263" s="252" t="s">
        <v>198</v>
      </c>
      <c r="D263" s="252" t="s">
        <v>198</v>
      </c>
      <c r="E263" s="252" t="s">
        <v>198</v>
      </c>
      <c r="F263" s="252" t="s">
        <v>198</v>
      </c>
      <c r="G263" s="252" t="s">
        <v>198</v>
      </c>
      <c r="H263" s="252" t="s">
        <v>198</v>
      </c>
      <c r="I263" s="269" t="s">
        <v>198</v>
      </c>
      <c r="J263" s="252" t="s">
        <v>198</v>
      </c>
      <c r="K263" s="252" t="s">
        <v>198</v>
      </c>
      <c r="L263" s="312" t="s">
        <v>198</v>
      </c>
      <c r="M263" s="47"/>
    </row>
    <row r="264" spans="1:13" ht="12.75">
      <c r="A264" s="47" t="s">
        <v>616</v>
      </c>
      <c r="B264" s="250">
        <v>8999</v>
      </c>
      <c r="C264" s="43" t="s">
        <v>198</v>
      </c>
      <c r="D264" s="43" t="s">
        <v>198</v>
      </c>
      <c r="E264" s="43" t="s">
        <v>198</v>
      </c>
      <c r="F264" s="43" t="s">
        <v>198</v>
      </c>
      <c r="G264" s="43" t="s">
        <v>198</v>
      </c>
      <c r="H264" s="43" t="s">
        <v>198</v>
      </c>
      <c r="I264" s="266" t="s">
        <v>198</v>
      </c>
      <c r="J264" s="43" t="s">
        <v>198</v>
      </c>
      <c r="K264" s="43" t="s">
        <v>198</v>
      </c>
      <c r="L264" s="311" t="s">
        <v>198</v>
      </c>
      <c r="M264" s="47"/>
    </row>
    <row r="265" spans="1:13" ht="25.5">
      <c r="A265" s="494" t="s">
        <v>171</v>
      </c>
      <c r="B265" s="495"/>
      <c r="C265" s="496" t="s">
        <v>1049</v>
      </c>
      <c r="D265" s="497" t="s">
        <v>1154</v>
      </c>
      <c r="E265" s="497">
        <v>120.3</v>
      </c>
      <c r="F265" s="498">
        <v>0.11060655205968213</v>
      </c>
      <c r="G265" s="244">
        <v>4335.763048102498</v>
      </c>
      <c r="H265" s="84" t="s">
        <v>721</v>
      </c>
      <c r="I265" s="240">
        <v>0.092</v>
      </c>
      <c r="J265" s="144">
        <v>4479.232537480581</v>
      </c>
      <c r="K265" s="240"/>
      <c r="L265" s="500">
        <v>4335.763048102498</v>
      </c>
      <c r="M265" s="47" t="s">
        <v>1143</v>
      </c>
    </row>
    <row r="266" spans="1:13" ht="25.5">
      <c r="A266" s="494"/>
      <c r="B266" s="495"/>
      <c r="C266" s="496" t="s">
        <v>1050</v>
      </c>
      <c r="D266" s="499"/>
      <c r="E266" s="499"/>
      <c r="F266" s="498">
        <v>0.8893934479403178</v>
      </c>
      <c r="G266" s="244">
        <v>34864.1122518975</v>
      </c>
      <c r="H266" s="84" t="s">
        <v>721</v>
      </c>
      <c r="I266" s="240">
        <v>0.092</v>
      </c>
      <c r="J266" s="144">
        <v>36017.75840988784</v>
      </c>
      <c r="K266" s="240"/>
      <c r="L266" s="500">
        <v>34864.1122518975</v>
      </c>
      <c r="M266" s="47" t="s">
        <v>1143</v>
      </c>
    </row>
    <row r="267" spans="1:13" ht="12.75">
      <c r="A267" s="248" t="s">
        <v>686</v>
      </c>
      <c r="B267" s="249">
        <v>91</v>
      </c>
      <c r="C267" s="248" t="s">
        <v>179</v>
      </c>
      <c r="D267" s="253" t="s">
        <v>198</v>
      </c>
      <c r="E267" s="253" t="s">
        <v>198</v>
      </c>
      <c r="F267" s="253" t="s">
        <v>198</v>
      </c>
      <c r="G267" s="253" t="s">
        <v>198</v>
      </c>
      <c r="H267" s="252" t="s">
        <v>198</v>
      </c>
      <c r="I267" s="269" t="s">
        <v>198</v>
      </c>
      <c r="J267" s="252" t="s">
        <v>198</v>
      </c>
      <c r="K267" s="252" t="s">
        <v>198</v>
      </c>
      <c r="L267" s="312" t="s">
        <v>198</v>
      </c>
      <c r="M267" s="47"/>
    </row>
    <row r="268" spans="1:13" ht="12.75">
      <c r="A268" s="47" t="s">
        <v>617</v>
      </c>
      <c r="B268" s="250">
        <v>9111</v>
      </c>
      <c r="C268" s="43" t="s">
        <v>198</v>
      </c>
      <c r="D268" s="43" t="s">
        <v>198</v>
      </c>
      <c r="E268" s="43" t="s">
        <v>198</v>
      </c>
      <c r="F268" s="43" t="s">
        <v>198</v>
      </c>
      <c r="G268" s="43" t="s">
        <v>198</v>
      </c>
      <c r="H268" s="43" t="s">
        <v>198</v>
      </c>
      <c r="I268" s="266" t="s">
        <v>198</v>
      </c>
      <c r="J268" s="43" t="s">
        <v>198</v>
      </c>
      <c r="K268" s="43" t="s">
        <v>198</v>
      </c>
      <c r="L268" s="311" t="s">
        <v>198</v>
      </c>
      <c r="M268" s="47"/>
    </row>
    <row r="269" spans="1:13" ht="12.75">
      <c r="A269" s="47" t="s">
        <v>618</v>
      </c>
      <c r="B269" s="250">
        <v>9121</v>
      </c>
      <c r="C269" s="43" t="s">
        <v>198</v>
      </c>
      <c r="D269" s="43" t="s">
        <v>198</v>
      </c>
      <c r="E269" s="43" t="s">
        <v>198</v>
      </c>
      <c r="F269" s="43" t="s">
        <v>198</v>
      </c>
      <c r="G269" s="43" t="s">
        <v>198</v>
      </c>
      <c r="H269" s="43" t="s">
        <v>198</v>
      </c>
      <c r="I269" s="266" t="s">
        <v>198</v>
      </c>
      <c r="J269" s="43" t="s">
        <v>198</v>
      </c>
      <c r="K269" s="43" t="s">
        <v>198</v>
      </c>
      <c r="L269" s="311" t="s">
        <v>198</v>
      </c>
      <c r="M269" s="47"/>
    </row>
    <row r="270" spans="1:13" ht="12.75">
      <c r="A270" s="47" t="s">
        <v>619</v>
      </c>
      <c r="B270" s="250">
        <v>9131</v>
      </c>
      <c r="C270" s="43" t="s">
        <v>198</v>
      </c>
      <c r="D270" s="43" t="s">
        <v>198</v>
      </c>
      <c r="E270" s="43" t="s">
        <v>198</v>
      </c>
      <c r="F270" s="43" t="s">
        <v>198</v>
      </c>
      <c r="G270" s="43" t="s">
        <v>198</v>
      </c>
      <c r="H270" s="43" t="s">
        <v>198</v>
      </c>
      <c r="I270" s="266" t="s">
        <v>198</v>
      </c>
      <c r="J270" s="43" t="s">
        <v>198</v>
      </c>
      <c r="K270" s="43" t="s">
        <v>198</v>
      </c>
      <c r="L270" s="311" t="s">
        <v>198</v>
      </c>
      <c r="M270" s="47"/>
    </row>
    <row r="271" spans="1:13" ht="12.75">
      <c r="A271" s="47" t="s">
        <v>651</v>
      </c>
      <c r="B271" s="250">
        <v>9199</v>
      </c>
      <c r="C271" s="43" t="s">
        <v>198</v>
      </c>
      <c r="D271" s="43" t="s">
        <v>198</v>
      </c>
      <c r="E271" s="43" t="s">
        <v>198</v>
      </c>
      <c r="F271" s="43" t="s">
        <v>198</v>
      </c>
      <c r="G271" s="43" t="s">
        <v>198</v>
      </c>
      <c r="H271" s="43" t="s">
        <v>198</v>
      </c>
      <c r="I271" s="266" t="s">
        <v>198</v>
      </c>
      <c r="J271" s="43" t="s">
        <v>198</v>
      </c>
      <c r="K271" s="43" t="s">
        <v>198</v>
      </c>
      <c r="L271" s="311" t="s">
        <v>198</v>
      </c>
      <c r="M271" s="47"/>
    </row>
    <row r="272" spans="1:13" ht="12.75">
      <c r="A272" s="248" t="s">
        <v>687</v>
      </c>
      <c r="B272" s="249">
        <v>92</v>
      </c>
      <c r="C272" s="248" t="s">
        <v>179</v>
      </c>
      <c r="D272" s="253" t="s">
        <v>198</v>
      </c>
      <c r="E272" s="253" t="s">
        <v>198</v>
      </c>
      <c r="F272" s="253" t="s">
        <v>198</v>
      </c>
      <c r="G272" s="253" t="s">
        <v>198</v>
      </c>
      <c r="H272" s="252" t="s">
        <v>198</v>
      </c>
      <c r="I272" s="269" t="s">
        <v>198</v>
      </c>
      <c r="J272" s="252" t="s">
        <v>198</v>
      </c>
      <c r="K272" s="252" t="s">
        <v>198</v>
      </c>
      <c r="L272" s="312" t="s">
        <v>198</v>
      </c>
      <c r="M272" s="47"/>
    </row>
    <row r="273" spans="1:13" ht="12.75">
      <c r="A273" s="47" t="s">
        <v>652</v>
      </c>
      <c r="B273" s="250">
        <v>9211</v>
      </c>
      <c r="C273" s="43" t="s">
        <v>198</v>
      </c>
      <c r="D273" s="43" t="s">
        <v>198</v>
      </c>
      <c r="E273" s="43" t="s">
        <v>198</v>
      </c>
      <c r="F273" s="43" t="s">
        <v>198</v>
      </c>
      <c r="G273" s="43" t="s">
        <v>198</v>
      </c>
      <c r="H273" s="43" t="s">
        <v>198</v>
      </c>
      <c r="I273" s="266" t="s">
        <v>198</v>
      </c>
      <c r="J273" s="43" t="s">
        <v>198</v>
      </c>
      <c r="K273" s="43" t="s">
        <v>198</v>
      </c>
      <c r="L273" s="311" t="s">
        <v>198</v>
      </c>
      <c r="M273" s="47"/>
    </row>
    <row r="274" spans="1:13" ht="12.75">
      <c r="A274" s="47" t="s">
        <v>654</v>
      </c>
      <c r="B274" s="250" t="s">
        <v>653</v>
      </c>
      <c r="C274" s="43" t="s">
        <v>198</v>
      </c>
      <c r="D274" s="43" t="s">
        <v>198</v>
      </c>
      <c r="E274" s="43" t="s">
        <v>198</v>
      </c>
      <c r="F274" s="43" t="s">
        <v>198</v>
      </c>
      <c r="G274" s="43" t="s">
        <v>198</v>
      </c>
      <c r="H274" s="43" t="s">
        <v>198</v>
      </c>
      <c r="I274" s="266" t="s">
        <v>198</v>
      </c>
      <c r="J274" s="43" t="s">
        <v>198</v>
      </c>
      <c r="K274" s="43" t="s">
        <v>198</v>
      </c>
      <c r="L274" s="311" t="s">
        <v>198</v>
      </c>
      <c r="M274" s="47"/>
    </row>
    <row r="275" spans="1:13" ht="12.75">
      <c r="A275" s="248" t="s">
        <v>688</v>
      </c>
      <c r="B275" s="249">
        <v>93</v>
      </c>
      <c r="C275" s="248" t="s">
        <v>179</v>
      </c>
      <c r="D275" s="253" t="s">
        <v>198</v>
      </c>
      <c r="E275" s="253" t="s">
        <v>198</v>
      </c>
      <c r="F275" s="253" t="s">
        <v>198</v>
      </c>
      <c r="G275" s="253" t="s">
        <v>198</v>
      </c>
      <c r="H275" s="252" t="s">
        <v>198</v>
      </c>
      <c r="I275" s="269" t="s">
        <v>198</v>
      </c>
      <c r="J275" s="252" t="s">
        <v>198</v>
      </c>
      <c r="K275" s="252" t="s">
        <v>198</v>
      </c>
      <c r="L275" s="312" t="s">
        <v>198</v>
      </c>
      <c r="M275" s="47"/>
    </row>
    <row r="276" spans="1:13" ht="12.75">
      <c r="A276" s="47" t="s">
        <v>655</v>
      </c>
      <c r="B276" s="250">
        <v>9311</v>
      </c>
      <c r="C276" s="43" t="s">
        <v>198</v>
      </c>
      <c r="D276" s="43" t="s">
        <v>198</v>
      </c>
      <c r="E276" s="43" t="s">
        <v>198</v>
      </c>
      <c r="F276" s="43" t="s">
        <v>198</v>
      </c>
      <c r="G276" s="43" t="s">
        <v>198</v>
      </c>
      <c r="H276" s="43" t="s">
        <v>198</v>
      </c>
      <c r="I276" s="266" t="s">
        <v>198</v>
      </c>
      <c r="J276" s="43" t="s">
        <v>198</v>
      </c>
      <c r="K276" s="43" t="s">
        <v>198</v>
      </c>
      <c r="L276" s="311" t="s">
        <v>198</v>
      </c>
      <c r="M276" s="47"/>
    </row>
    <row r="277" spans="1:13" ht="12.75">
      <c r="A277" s="248" t="s">
        <v>689</v>
      </c>
      <c r="B277" s="249">
        <v>94</v>
      </c>
      <c r="C277" s="248" t="s">
        <v>179</v>
      </c>
      <c r="D277" s="253" t="s">
        <v>198</v>
      </c>
      <c r="E277" s="253" t="s">
        <v>198</v>
      </c>
      <c r="F277" s="253" t="s">
        <v>198</v>
      </c>
      <c r="G277" s="253" t="s">
        <v>198</v>
      </c>
      <c r="H277" s="252" t="s">
        <v>198</v>
      </c>
      <c r="I277" s="269" t="s">
        <v>198</v>
      </c>
      <c r="J277" s="252" t="s">
        <v>198</v>
      </c>
      <c r="K277" s="252" t="s">
        <v>198</v>
      </c>
      <c r="L277" s="312" t="s">
        <v>198</v>
      </c>
      <c r="M277" s="47"/>
    </row>
    <row r="278" spans="1:13" ht="12.75">
      <c r="A278" s="47" t="s">
        <v>656</v>
      </c>
      <c r="B278" s="250">
        <v>9411</v>
      </c>
      <c r="C278" s="43" t="s">
        <v>198</v>
      </c>
      <c r="D278" s="43" t="s">
        <v>198</v>
      </c>
      <c r="E278" s="43" t="s">
        <v>198</v>
      </c>
      <c r="F278" s="43" t="s">
        <v>198</v>
      </c>
      <c r="G278" s="43" t="s">
        <v>198</v>
      </c>
      <c r="H278" s="43" t="s">
        <v>198</v>
      </c>
      <c r="I278" s="266" t="s">
        <v>198</v>
      </c>
      <c r="J278" s="43" t="s">
        <v>198</v>
      </c>
      <c r="K278" s="43" t="s">
        <v>198</v>
      </c>
      <c r="L278" s="311" t="s">
        <v>198</v>
      </c>
      <c r="M278" s="47"/>
    </row>
    <row r="279" spans="1:13" ht="12.75">
      <c r="A279" s="47" t="s">
        <v>657</v>
      </c>
      <c r="B279" s="250">
        <v>9431</v>
      </c>
      <c r="C279" s="43" t="s">
        <v>198</v>
      </c>
      <c r="D279" s="43" t="s">
        <v>198</v>
      </c>
      <c r="E279" s="43" t="s">
        <v>198</v>
      </c>
      <c r="F279" s="43" t="s">
        <v>198</v>
      </c>
      <c r="G279" s="43" t="s">
        <v>198</v>
      </c>
      <c r="H279" s="43" t="s">
        <v>198</v>
      </c>
      <c r="I279" s="266" t="s">
        <v>198</v>
      </c>
      <c r="J279" s="43" t="s">
        <v>198</v>
      </c>
      <c r="K279" s="43" t="s">
        <v>198</v>
      </c>
      <c r="L279" s="311" t="s">
        <v>198</v>
      </c>
      <c r="M279" s="47"/>
    </row>
    <row r="280" spans="1:13" ht="12.75">
      <c r="A280" s="47" t="s">
        <v>658</v>
      </c>
      <c r="B280" s="250">
        <v>9441</v>
      </c>
      <c r="C280" s="43" t="s">
        <v>198</v>
      </c>
      <c r="D280" s="43" t="s">
        <v>198</v>
      </c>
      <c r="E280" s="43" t="s">
        <v>198</v>
      </c>
      <c r="F280" s="43" t="s">
        <v>198</v>
      </c>
      <c r="G280" s="43" t="s">
        <v>198</v>
      </c>
      <c r="H280" s="43" t="s">
        <v>198</v>
      </c>
      <c r="I280" s="266" t="s">
        <v>198</v>
      </c>
      <c r="J280" s="43" t="s">
        <v>198</v>
      </c>
      <c r="K280" s="43" t="s">
        <v>198</v>
      </c>
      <c r="L280" s="311" t="s">
        <v>198</v>
      </c>
      <c r="M280" s="47"/>
    </row>
    <row r="281" spans="1:13" ht="12.75">
      <c r="A281" s="47" t="s">
        <v>659</v>
      </c>
      <c r="B281" s="250">
        <v>9451</v>
      </c>
      <c r="C281" s="43" t="s">
        <v>198</v>
      </c>
      <c r="D281" s="43" t="s">
        <v>198</v>
      </c>
      <c r="E281" s="43" t="s">
        <v>198</v>
      </c>
      <c r="F281" s="43" t="s">
        <v>198</v>
      </c>
      <c r="G281" s="43" t="s">
        <v>198</v>
      </c>
      <c r="H281" s="43" t="s">
        <v>198</v>
      </c>
      <c r="I281" s="266" t="s">
        <v>198</v>
      </c>
      <c r="J281" s="43" t="s">
        <v>198</v>
      </c>
      <c r="K281" s="43" t="s">
        <v>198</v>
      </c>
      <c r="L281" s="311" t="s">
        <v>198</v>
      </c>
      <c r="M281" s="47"/>
    </row>
    <row r="282" spans="1:13" ht="12.75">
      <c r="A282" s="248" t="s">
        <v>690</v>
      </c>
      <c r="B282" s="249">
        <v>95</v>
      </c>
      <c r="C282" s="248" t="s">
        <v>179</v>
      </c>
      <c r="D282" s="253" t="s">
        <v>198</v>
      </c>
      <c r="E282" s="253" t="s">
        <v>198</v>
      </c>
      <c r="F282" s="253" t="s">
        <v>198</v>
      </c>
      <c r="G282" s="253" t="s">
        <v>198</v>
      </c>
      <c r="H282" s="252" t="s">
        <v>198</v>
      </c>
      <c r="I282" s="269" t="s">
        <v>198</v>
      </c>
      <c r="J282" s="252" t="s">
        <v>198</v>
      </c>
      <c r="K282" s="252" t="s">
        <v>198</v>
      </c>
      <c r="L282" s="312" t="s">
        <v>198</v>
      </c>
      <c r="M282" s="47"/>
    </row>
    <row r="283" spans="1:13" ht="12.75">
      <c r="A283" s="47" t="s">
        <v>661</v>
      </c>
      <c r="B283" s="250" t="s">
        <v>660</v>
      </c>
      <c r="C283" s="43" t="s">
        <v>198</v>
      </c>
      <c r="D283" s="43" t="s">
        <v>198</v>
      </c>
      <c r="E283" s="43" t="s">
        <v>198</v>
      </c>
      <c r="F283" s="43" t="s">
        <v>198</v>
      </c>
      <c r="G283" s="43" t="s">
        <v>198</v>
      </c>
      <c r="H283" s="43" t="s">
        <v>198</v>
      </c>
      <c r="I283" s="266" t="s">
        <v>198</v>
      </c>
      <c r="J283" s="43" t="s">
        <v>198</v>
      </c>
      <c r="K283" s="43" t="s">
        <v>198</v>
      </c>
      <c r="L283" s="311" t="s">
        <v>198</v>
      </c>
      <c r="M283" s="47"/>
    </row>
    <row r="284" spans="1:13" ht="12.75">
      <c r="A284" s="47" t="s">
        <v>663</v>
      </c>
      <c r="B284" s="250" t="s">
        <v>662</v>
      </c>
      <c r="C284" s="43" t="s">
        <v>198</v>
      </c>
      <c r="D284" s="43" t="s">
        <v>198</v>
      </c>
      <c r="E284" s="43" t="s">
        <v>198</v>
      </c>
      <c r="F284" s="43" t="s">
        <v>198</v>
      </c>
      <c r="G284" s="43" t="s">
        <v>198</v>
      </c>
      <c r="H284" s="43" t="s">
        <v>198</v>
      </c>
      <c r="I284" s="266" t="s">
        <v>198</v>
      </c>
      <c r="J284" s="43" t="s">
        <v>198</v>
      </c>
      <c r="K284" s="43" t="s">
        <v>198</v>
      </c>
      <c r="L284" s="311" t="s">
        <v>198</v>
      </c>
      <c r="M284" s="47"/>
    </row>
    <row r="285" spans="1:13" ht="12.75">
      <c r="A285" s="248" t="s">
        <v>691</v>
      </c>
      <c r="B285" s="249">
        <v>96</v>
      </c>
      <c r="C285" s="248" t="s">
        <v>179</v>
      </c>
      <c r="D285" s="253" t="s">
        <v>198</v>
      </c>
      <c r="E285" s="253" t="s">
        <v>198</v>
      </c>
      <c r="F285" s="253" t="s">
        <v>198</v>
      </c>
      <c r="G285" s="253" t="s">
        <v>198</v>
      </c>
      <c r="H285" s="252" t="s">
        <v>198</v>
      </c>
      <c r="I285" s="269" t="s">
        <v>198</v>
      </c>
      <c r="J285" s="252" t="s">
        <v>198</v>
      </c>
      <c r="K285" s="252" t="s">
        <v>198</v>
      </c>
      <c r="L285" s="312" t="s">
        <v>198</v>
      </c>
      <c r="M285" s="47"/>
    </row>
    <row r="286" spans="1:13" ht="12.75">
      <c r="A286" s="47" t="s">
        <v>664</v>
      </c>
      <c r="B286" s="250">
        <v>9611</v>
      </c>
      <c r="C286" s="43" t="s">
        <v>198</v>
      </c>
      <c r="D286" s="43" t="s">
        <v>198</v>
      </c>
      <c r="E286" s="43" t="s">
        <v>198</v>
      </c>
      <c r="F286" s="43" t="s">
        <v>198</v>
      </c>
      <c r="G286" s="43" t="s">
        <v>198</v>
      </c>
      <c r="H286" s="43" t="s">
        <v>198</v>
      </c>
      <c r="I286" s="266" t="s">
        <v>198</v>
      </c>
      <c r="J286" s="43" t="s">
        <v>198</v>
      </c>
      <c r="K286" s="43" t="s">
        <v>198</v>
      </c>
      <c r="L286" s="311" t="s">
        <v>198</v>
      </c>
      <c r="M286" s="47"/>
    </row>
    <row r="287" spans="1:13" ht="12.75">
      <c r="A287" s="47" t="s">
        <v>665</v>
      </c>
      <c r="B287" s="250">
        <v>9621</v>
      </c>
      <c r="C287" s="43" t="s">
        <v>198</v>
      </c>
      <c r="D287" s="43" t="s">
        <v>198</v>
      </c>
      <c r="E287" s="43" t="s">
        <v>198</v>
      </c>
      <c r="F287" s="43" t="s">
        <v>198</v>
      </c>
      <c r="G287" s="43" t="s">
        <v>198</v>
      </c>
      <c r="H287" s="43" t="s">
        <v>198</v>
      </c>
      <c r="I287" s="266" t="s">
        <v>198</v>
      </c>
      <c r="J287" s="43" t="s">
        <v>198</v>
      </c>
      <c r="K287" s="43" t="s">
        <v>198</v>
      </c>
      <c r="L287" s="311" t="s">
        <v>198</v>
      </c>
      <c r="M287" s="47"/>
    </row>
    <row r="288" spans="1:13" ht="12.75">
      <c r="A288" s="47" t="s">
        <v>666</v>
      </c>
      <c r="B288" s="250">
        <v>9631</v>
      </c>
      <c r="C288" s="43" t="s">
        <v>198</v>
      </c>
      <c r="D288" s="43" t="s">
        <v>198</v>
      </c>
      <c r="E288" s="43" t="s">
        <v>198</v>
      </c>
      <c r="F288" s="43" t="s">
        <v>198</v>
      </c>
      <c r="G288" s="43" t="s">
        <v>198</v>
      </c>
      <c r="H288" s="43" t="s">
        <v>198</v>
      </c>
      <c r="I288" s="266" t="s">
        <v>198</v>
      </c>
      <c r="J288" s="43" t="s">
        <v>198</v>
      </c>
      <c r="K288" s="43" t="s">
        <v>198</v>
      </c>
      <c r="L288" s="311" t="s">
        <v>198</v>
      </c>
      <c r="M288" s="47"/>
    </row>
    <row r="289" spans="1:13" ht="12.75">
      <c r="A289" s="47" t="s">
        <v>667</v>
      </c>
      <c r="B289" s="250">
        <v>9641</v>
      </c>
      <c r="C289" s="43" t="s">
        <v>198</v>
      </c>
      <c r="D289" s="43" t="s">
        <v>198</v>
      </c>
      <c r="E289" s="43" t="s">
        <v>198</v>
      </c>
      <c r="F289" s="43" t="s">
        <v>198</v>
      </c>
      <c r="G289" s="43" t="s">
        <v>198</v>
      </c>
      <c r="H289" s="43" t="s">
        <v>198</v>
      </c>
      <c r="I289" s="266" t="s">
        <v>198</v>
      </c>
      <c r="J289" s="43" t="s">
        <v>198</v>
      </c>
      <c r="K289" s="43" t="s">
        <v>198</v>
      </c>
      <c r="L289" s="311" t="s">
        <v>198</v>
      </c>
      <c r="M289" s="47"/>
    </row>
    <row r="290" spans="1:13" ht="12.75">
      <c r="A290" s="47" t="s">
        <v>668</v>
      </c>
      <c r="B290" s="250">
        <v>9651</v>
      </c>
      <c r="C290" s="43" t="s">
        <v>198</v>
      </c>
      <c r="D290" s="43" t="s">
        <v>198</v>
      </c>
      <c r="E290" s="43" t="s">
        <v>198</v>
      </c>
      <c r="F290" s="43" t="s">
        <v>198</v>
      </c>
      <c r="G290" s="43" t="s">
        <v>198</v>
      </c>
      <c r="H290" s="43" t="s">
        <v>198</v>
      </c>
      <c r="I290" s="266" t="s">
        <v>198</v>
      </c>
      <c r="J290" s="43" t="s">
        <v>198</v>
      </c>
      <c r="K290" s="43" t="s">
        <v>198</v>
      </c>
      <c r="L290" s="311" t="s">
        <v>198</v>
      </c>
      <c r="M290" s="47"/>
    </row>
    <row r="291" spans="1:13" ht="12.75">
      <c r="A291" s="47" t="s">
        <v>669</v>
      </c>
      <c r="B291" s="250">
        <v>9661</v>
      </c>
      <c r="C291" s="43" t="s">
        <v>198</v>
      </c>
      <c r="D291" s="43" t="s">
        <v>198</v>
      </c>
      <c r="E291" s="43" t="s">
        <v>198</v>
      </c>
      <c r="F291" s="43" t="s">
        <v>198</v>
      </c>
      <c r="G291" s="43" t="s">
        <v>198</v>
      </c>
      <c r="H291" s="43" t="s">
        <v>198</v>
      </c>
      <c r="I291" s="266" t="s">
        <v>198</v>
      </c>
      <c r="J291" s="43" t="s">
        <v>198</v>
      </c>
      <c r="K291" s="43" t="s">
        <v>198</v>
      </c>
      <c r="L291" s="311" t="s">
        <v>198</v>
      </c>
      <c r="M291" s="47"/>
    </row>
    <row r="292" spans="1:13" ht="12.75">
      <c r="A292" s="248" t="s">
        <v>692</v>
      </c>
      <c r="B292" s="249">
        <v>97</v>
      </c>
      <c r="C292" s="248" t="s">
        <v>179</v>
      </c>
      <c r="D292" s="253" t="s">
        <v>198</v>
      </c>
      <c r="E292" s="253" t="s">
        <v>198</v>
      </c>
      <c r="F292" s="253" t="s">
        <v>198</v>
      </c>
      <c r="G292" s="253" t="s">
        <v>198</v>
      </c>
      <c r="H292" s="252" t="s">
        <v>198</v>
      </c>
      <c r="I292" s="269" t="s">
        <v>198</v>
      </c>
      <c r="J292" s="252" t="s">
        <v>198</v>
      </c>
      <c r="K292" s="252" t="s">
        <v>198</v>
      </c>
      <c r="L292" s="312" t="s">
        <v>198</v>
      </c>
      <c r="M292" s="47"/>
    </row>
    <row r="293" spans="1:13" ht="12.75">
      <c r="A293" s="47" t="s">
        <v>670</v>
      </c>
      <c r="B293" s="250">
        <v>9711</v>
      </c>
      <c r="C293" s="43" t="s">
        <v>198</v>
      </c>
      <c r="D293" s="43" t="s">
        <v>198</v>
      </c>
      <c r="E293" s="43" t="s">
        <v>198</v>
      </c>
      <c r="F293" s="43" t="s">
        <v>198</v>
      </c>
      <c r="G293" s="43" t="s">
        <v>198</v>
      </c>
      <c r="H293" s="43" t="s">
        <v>198</v>
      </c>
      <c r="I293" s="266" t="s">
        <v>198</v>
      </c>
      <c r="J293" s="43" t="s">
        <v>198</v>
      </c>
      <c r="K293" s="43" t="s">
        <v>198</v>
      </c>
      <c r="L293" s="311" t="s">
        <v>198</v>
      </c>
      <c r="M293" s="47"/>
    </row>
    <row r="294" spans="1:13" ht="12.75">
      <c r="A294" s="47" t="s">
        <v>671</v>
      </c>
      <c r="B294" s="250">
        <v>9721</v>
      </c>
      <c r="C294" s="43" t="s">
        <v>198</v>
      </c>
      <c r="D294" s="43" t="s">
        <v>198</v>
      </c>
      <c r="E294" s="43" t="s">
        <v>198</v>
      </c>
      <c r="F294" s="43" t="s">
        <v>198</v>
      </c>
      <c r="G294" s="43" t="s">
        <v>198</v>
      </c>
      <c r="H294" s="43" t="s">
        <v>198</v>
      </c>
      <c r="I294" s="266" t="s">
        <v>198</v>
      </c>
      <c r="J294" s="43" t="s">
        <v>198</v>
      </c>
      <c r="K294" s="43" t="s">
        <v>198</v>
      </c>
      <c r="L294" s="311" t="s">
        <v>198</v>
      </c>
      <c r="M294" s="47"/>
    </row>
  </sheetData>
  <mergeCells count="87">
    <mergeCell ref="J253:J254"/>
    <mergeCell ref="K253:K254"/>
    <mergeCell ref="L253:L254"/>
    <mergeCell ref="F253:F254"/>
    <mergeCell ref="G253:G254"/>
    <mergeCell ref="H253:H254"/>
    <mergeCell ref="I253:I254"/>
    <mergeCell ref="L224:L227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M238:M240"/>
    <mergeCell ref="C224:C227"/>
    <mergeCell ref="D224:D227"/>
    <mergeCell ref="E224:E227"/>
    <mergeCell ref="F224:F227"/>
    <mergeCell ref="G224:G227"/>
    <mergeCell ref="H224:H227"/>
    <mergeCell ref="I224:I227"/>
    <mergeCell ref="J224:J227"/>
    <mergeCell ref="K224:K227"/>
    <mergeCell ref="L181:L182"/>
    <mergeCell ref="C181:C182"/>
    <mergeCell ref="D181:D182"/>
    <mergeCell ref="E181:E182"/>
    <mergeCell ref="F181:F182"/>
    <mergeCell ref="L238:L240"/>
    <mergeCell ref="H5:K5"/>
    <mergeCell ref="A181:A182"/>
    <mergeCell ref="L251:L252"/>
    <mergeCell ref="H238:H240"/>
    <mergeCell ref="I238:I240"/>
    <mergeCell ref="J238:J240"/>
    <mergeCell ref="K238:K240"/>
    <mergeCell ref="L210:L211"/>
    <mergeCell ref="A221:A222"/>
    <mergeCell ref="B221:B222"/>
    <mergeCell ref="B197:B198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A265:A266"/>
    <mergeCell ref="A218:A220"/>
    <mergeCell ref="B218:B220"/>
    <mergeCell ref="D265:D266"/>
    <mergeCell ref="E265:E266"/>
    <mergeCell ref="C238:C240"/>
    <mergeCell ref="D238:D240"/>
    <mergeCell ref="A197:A198"/>
    <mergeCell ref="D5:G5"/>
    <mergeCell ref="F177:F179"/>
    <mergeCell ref="G177:G179"/>
    <mergeCell ref="C177:C179"/>
    <mergeCell ref="D177:D179"/>
    <mergeCell ref="E177:E179"/>
    <mergeCell ref="G181:G182"/>
    <mergeCell ref="E238:E240"/>
    <mergeCell ref="C253:C254"/>
    <mergeCell ref="D253:D254"/>
    <mergeCell ref="E253:E254"/>
    <mergeCell ref="F238:F240"/>
    <mergeCell ref="G238:G240"/>
    <mergeCell ref="A23:A24"/>
    <mergeCell ref="B23:B24"/>
    <mergeCell ref="A37:A38"/>
    <mergeCell ref="B37:B38"/>
    <mergeCell ref="A45:A46"/>
    <mergeCell ref="B45:B46"/>
    <mergeCell ref="A64:A65"/>
    <mergeCell ref="B181:B182"/>
    <mergeCell ref="L177:L179"/>
    <mergeCell ref="H177:H179"/>
    <mergeCell ref="I177:I179"/>
    <mergeCell ref="J177:J179"/>
    <mergeCell ref="K177:K179"/>
  </mergeCells>
  <printOptions/>
  <pageMargins left="0.75" right="0.75" top="1" bottom="1" header="0.5" footer="0.5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.421875" style="2" customWidth="1"/>
    <col min="3" max="3" width="23.00390625" style="10" customWidth="1"/>
    <col min="4" max="4" width="29.7109375" style="13" customWidth="1"/>
    <col min="5" max="5" width="12.8515625" style="0" customWidth="1"/>
    <col min="6" max="6" width="9.8515625" style="0" customWidth="1"/>
    <col min="7" max="7" width="13.00390625" style="0" customWidth="1"/>
    <col min="8" max="8" width="20.28125" style="12" customWidth="1"/>
    <col min="9" max="9" width="15.140625" style="160" customWidth="1"/>
    <col min="10" max="10" width="14.7109375" style="0" bestFit="1" customWidth="1"/>
    <col min="11" max="11" width="14.7109375" style="0" customWidth="1"/>
    <col min="12" max="12" width="17.00390625" style="0" customWidth="1"/>
    <col min="13" max="13" width="9.140625" style="6" customWidth="1"/>
    <col min="14" max="16384" width="9.140625" style="2" customWidth="1"/>
  </cols>
  <sheetData>
    <row r="1" ht="12.75">
      <c r="A1" s="331" t="s">
        <v>620</v>
      </c>
    </row>
    <row r="2" ht="12.75">
      <c r="A2" s="331" t="s">
        <v>621</v>
      </c>
    </row>
    <row r="3" spans="1:4" ht="12.75">
      <c r="A3" s="331" t="s">
        <v>622</v>
      </c>
      <c r="C3" s="327"/>
      <c r="D3" s="328"/>
    </row>
    <row r="4" spans="1:4" ht="12.75">
      <c r="A4" s="332" t="s">
        <v>623</v>
      </c>
      <c r="C4" s="327"/>
      <c r="D4" s="328"/>
    </row>
    <row r="5" spans="3:4" ht="12.75">
      <c r="C5" s="327"/>
      <c r="D5" s="328"/>
    </row>
    <row r="6" spans="3:13" s="3" customFormat="1" ht="12.75">
      <c r="C6" s="329"/>
      <c r="D6" s="330"/>
      <c r="E6"/>
      <c r="F6"/>
      <c r="G6"/>
      <c r="H6" s="12"/>
      <c r="I6" s="160"/>
      <c r="J6"/>
      <c r="K6"/>
      <c r="L6"/>
      <c r="M6" s="7"/>
    </row>
    <row r="7" spans="1:13" s="9" customFormat="1" ht="51">
      <c r="A7" s="424" t="s">
        <v>1341</v>
      </c>
      <c r="B7" s="425"/>
      <c r="C7" s="425"/>
      <c r="D7" s="135" t="s">
        <v>1343</v>
      </c>
      <c r="E7" s="136" t="s">
        <v>1340</v>
      </c>
      <c r="F7" s="136" t="s">
        <v>1294</v>
      </c>
      <c r="G7" s="136" t="s">
        <v>1060</v>
      </c>
      <c r="H7" s="136" t="s">
        <v>1342</v>
      </c>
      <c r="I7" s="161" t="s">
        <v>1025</v>
      </c>
      <c r="J7" s="136" t="s">
        <v>1174</v>
      </c>
      <c r="K7" s="136" t="s">
        <v>1166</v>
      </c>
      <c r="L7" s="136" t="s">
        <v>624</v>
      </c>
      <c r="M7" s="8"/>
    </row>
    <row r="8" spans="1:13" s="9" customFormat="1" ht="12.75">
      <c r="A8" s="128" t="s">
        <v>245</v>
      </c>
      <c r="B8" s="129"/>
      <c r="C8" s="129"/>
      <c r="D8" s="130"/>
      <c r="E8" s="130"/>
      <c r="F8" s="130"/>
      <c r="G8" s="130"/>
      <c r="H8" s="131"/>
      <c r="I8" s="162"/>
      <c r="J8" s="132"/>
      <c r="K8" s="132"/>
      <c r="L8" s="132"/>
      <c r="M8" s="8"/>
    </row>
    <row r="9" spans="1:12" ht="25.5" customHeight="1">
      <c r="A9" s="391" t="s">
        <v>1299</v>
      </c>
      <c r="B9" s="391"/>
      <c r="C9" s="391"/>
      <c r="D9" s="11" t="s">
        <v>1217</v>
      </c>
      <c r="E9" s="39" t="s">
        <v>1300</v>
      </c>
      <c r="F9" s="4" t="s">
        <v>1297</v>
      </c>
      <c r="G9" s="4"/>
      <c r="H9" s="15">
        <v>10100</v>
      </c>
      <c r="I9" s="163"/>
      <c r="J9" s="48" t="s">
        <v>1175</v>
      </c>
      <c r="K9" s="432" t="s">
        <v>650</v>
      </c>
      <c r="L9" s="561">
        <v>1210.4112172307696</v>
      </c>
    </row>
    <row r="10" spans="1:12" ht="12.75">
      <c r="A10" s="391" t="s">
        <v>1331</v>
      </c>
      <c r="B10" s="391"/>
      <c r="C10" s="391"/>
      <c r="D10" s="11" t="s">
        <v>1218</v>
      </c>
      <c r="E10" s="39" t="s">
        <v>1296</v>
      </c>
      <c r="F10" s="4" t="s">
        <v>1297</v>
      </c>
      <c r="G10" s="4"/>
      <c r="H10" s="15">
        <v>10200</v>
      </c>
      <c r="I10" s="163"/>
      <c r="J10" s="48" t="s">
        <v>1175</v>
      </c>
      <c r="K10" s="433"/>
      <c r="L10" s="561">
        <v>955.8342473846157</v>
      </c>
    </row>
    <row r="11" spans="1:13" s="140" customFormat="1" ht="12.75">
      <c r="A11" s="391" t="s">
        <v>251</v>
      </c>
      <c r="B11" s="391"/>
      <c r="C11" s="391"/>
      <c r="D11" s="11" t="s">
        <v>1219</v>
      </c>
      <c r="E11" s="39" t="s">
        <v>1298</v>
      </c>
      <c r="F11" s="4" t="s">
        <v>1297</v>
      </c>
      <c r="G11" s="4"/>
      <c r="H11" s="15">
        <v>10301</v>
      </c>
      <c r="I11" s="164"/>
      <c r="J11" s="48" t="s">
        <v>1175</v>
      </c>
      <c r="K11" s="433"/>
      <c r="L11" s="561">
        <v>3146.4160873846163</v>
      </c>
      <c r="M11" s="139"/>
    </row>
    <row r="12" spans="1:12" ht="12.75">
      <c r="A12" s="391" t="s">
        <v>251</v>
      </c>
      <c r="B12" s="391"/>
      <c r="C12" s="391"/>
      <c r="D12" s="11" t="s">
        <v>1220</v>
      </c>
      <c r="E12" s="39" t="s">
        <v>1298</v>
      </c>
      <c r="F12" s="4" t="s">
        <v>1297</v>
      </c>
      <c r="G12" s="4"/>
      <c r="H12" s="15">
        <v>10302</v>
      </c>
      <c r="I12" s="163"/>
      <c r="J12" s="48" t="s">
        <v>1175</v>
      </c>
      <c r="K12" s="433"/>
      <c r="L12" s="563">
        <v>193.82844800000007</v>
      </c>
    </row>
    <row r="13" spans="1:12" ht="12.75">
      <c r="A13" s="391" t="s">
        <v>1324</v>
      </c>
      <c r="B13" s="391"/>
      <c r="C13" s="391"/>
      <c r="D13" s="11" t="s">
        <v>1220</v>
      </c>
      <c r="E13" s="43" t="s">
        <v>1325</v>
      </c>
      <c r="F13" s="4" t="s">
        <v>1297</v>
      </c>
      <c r="G13" s="4"/>
      <c r="H13" s="15">
        <v>10302</v>
      </c>
      <c r="I13" s="165"/>
      <c r="J13" s="48" t="s">
        <v>1175</v>
      </c>
      <c r="K13" s="433"/>
      <c r="L13" s="564"/>
    </row>
    <row r="14" spans="1:12" ht="12.75">
      <c r="A14" s="391" t="s">
        <v>1326</v>
      </c>
      <c r="B14" s="391"/>
      <c r="C14" s="391"/>
      <c r="D14" s="11" t="s">
        <v>1220</v>
      </c>
      <c r="E14" s="43" t="s">
        <v>1327</v>
      </c>
      <c r="F14" s="4" t="s">
        <v>1297</v>
      </c>
      <c r="G14" s="4"/>
      <c r="H14" s="15">
        <v>10302</v>
      </c>
      <c r="I14" s="165"/>
      <c r="J14" s="48" t="s">
        <v>1175</v>
      </c>
      <c r="K14" s="433"/>
      <c r="L14" s="564"/>
    </row>
    <row r="15" spans="1:12" ht="12.75">
      <c r="A15" s="391" t="s">
        <v>1328</v>
      </c>
      <c r="B15" s="391"/>
      <c r="C15" s="391"/>
      <c r="D15" s="11" t="s">
        <v>1220</v>
      </c>
      <c r="E15" s="43" t="s">
        <v>1329</v>
      </c>
      <c r="F15" s="4" t="s">
        <v>1297</v>
      </c>
      <c r="G15" s="4"/>
      <c r="H15" s="15">
        <v>10302</v>
      </c>
      <c r="I15" s="165"/>
      <c r="J15" s="48" t="s">
        <v>1175</v>
      </c>
      <c r="K15" s="433"/>
      <c r="L15" s="564"/>
    </row>
    <row r="16" spans="1:12" ht="12.75">
      <c r="A16" s="391" t="s">
        <v>1330</v>
      </c>
      <c r="B16" s="391"/>
      <c r="C16" s="391"/>
      <c r="D16" s="11" t="s">
        <v>1220</v>
      </c>
      <c r="E16" s="43" t="s">
        <v>1332</v>
      </c>
      <c r="F16" s="4" t="s">
        <v>1297</v>
      </c>
      <c r="G16" s="4"/>
      <c r="H16" s="15">
        <v>10302</v>
      </c>
      <c r="I16" s="165"/>
      <c r="J16" s="48" t="s">
        <v>1175</v>
      </c>
      <c r="K16" s="434"/>
      <c r="L16" s="565"/>
    </row>
    <row r="17" spans="1:12" ht="12.75">
      <c r="A17" s="128" t="s">
        <v>246</v>
      </c>
      <c r="B17" s="129"/>
      <c r="C17" s="129"/>
      <c r="D17" s="130"/>
      <c r="E17" s="130"/>
      <c r="F17" s="130"/>
      <c r="G17" s="130"/>
      <c r="H17" s="131"/>
      <c r="I17" s="162"/>
      <c r="J17" s="132"/>
      <c r="K17" s="132"/>
      <c r="L17" s="132"/>
    </row>
    <row r="18" spans="1:12" ht="12.75">
      <c r="A18" s="435" t="s">
        <v>1171</v>
      </c>
      <c r="B18" s="436"/>
      <c r="C18" s="437"/>
      <c r="D18" s="11" t="s">
        <v>1213</v>
      </c>
      <c r="E18" s="39" t="s">
        <v>1301</v>
      </c>
      <c r="F18" s="4" t="s">
        <v>1302</v>
      </c>
      <c r="G18" s="4"/>
      <c r="H18" s="15">
        <v>20100</v>
      </c>
      <c r="I18" s="165"/>
      <c r="J18" s="49">
        <v>6537.286593086302</v>
      </c>
      <c r="K18" s="66">
        <v>0.08281255424087179</v>
      </c>
      <c r="L18" s="49">
        <v>11074.793675684152</v>
      </c>
    </row>
    <row r="19" spans="1:12" ht="12.75">
      <c r="A19" s="438"/>
      <c r="B19" s="439"/>
      <c r="C19" s="440"/>
      <c r="D19" s="11" t="s">
        <v>1221</v>
      </c>
      <c r="E19" s="39" t="s">
        <v>1303</v>
      </c>
      <c r="F19" s="4" t="s">
        <v>1302</v>
      </c>
      <c r="G19" s="4"/>
      <c r="H19" s="15">
        <v>20201</v>
      </c>
      <c r="I19" s="163"/>
      <c r="J19" s="49">
        <v>2792.6392958259767</v>
      </c>
      <c r="K19" s="66">
        <v>0.03537638894482007</v>
      </c>
      <c r="L19" s="49">
        <v>4731.000174382637</v>
      </c>
    </row>
    <row r="20" spans="1:12" ht="12.75">
      <c r="A20" s="438"/>
      <c r="B20" s="439"/>
      <c r="C20" s="440"/>
      <c r="D20" s="11" t="s">
        <v>1222</v>
      </c>
      <c r="E20" s="39" t="s">
        <v>1303</v>
      </c>
      <c r="F20" s="4" t="s">
        <v>1302</v>
      </c>
      <c r="G20" s="4"/>
      <c r="H20" s="15">
        <v>20202</v>
      </c>
      <c r="I20" s="165"/>
      <c r="J20" s="49">
        <v>43448.58374101649</v>
      </c>
      <c r="K20" s="66">
        <v>0.5503947465829709</v>
      </c>
      <c r="L20" s="49">
        <v>73606.08925136202</v>
      </c>
    </row>
    <row r="21" spans="1:12" ht="12.75">
      <c r="A21" s="438"/>
      <c r="B21" s="439"/>
      <c r="C21" s="440"/>
      <c r="D21" s="11" t="s">
        <v>1344</v>
      </c>
      <c r="E21" s="86"/>
      <c r="F21" s="86"/>
      <c r="G21" s="86"/>
      <c r="H21" s="15">
        <v>20203</v>
      </c>
      <c r="I21" s="165"/>
      <c r="J21" s="49">
        <v>41.46016842263014</v>
      </c>
      <c r="K21" s="66">
        <v>0.0005252060464911932</v>
      </c>
      <c r="L21" s="49">
        <v>70.2375220210393</v>
      </c>
    </row>
    <row r="22" spans="1:12" ht="12.75">
      <c r="A22" s="438"/>
      <c r="B22" s="439"/>
      <c r="C22" s="440"/>
      <c r="D22" s="11" t="s">
        <v>1212</v>
      </c>
      <c r="E22" s="39" t="s">
        <v>1301</v>
      </c>
      <c r="F22" s="4" t="s">
        <v>1302</v>
      </c>
      <c r="G22" s="4"/>
      <c r="H22" s="15">
        <v>20300</v>
      </c>
      <c r="I22" s="165"/>
      <c r="J22" s="49">
        <v>54.03725508082192</v>
      </c>
      <c r="K22" s="66">
        <v>0.0006845291320317849</v>
      </c>
      <c r="L22" s="49">
        <v>91.54431923687234</v>
      </c>
    </row>
    <row r="23" spans="1:12" ht="12.75">
      <c r="A23" s="438"/>
      <c r="B23" s="439"/>
      <c r="C23" s="440"/>
      <c r="D23" s="11" t="s">
        <v>1223</v>
      </c>
      <c r="E23" s="39" t="s">
        <v>1304</v>
      </c>
      <c r="F23" s="4" t="s">
        <v>1302</v>
      </c>
      <c r="G23" s="4"/>
      <c r="H23" s="15">
        <v>20401</v>
      </c>
      <c r="I23" s="165"/>
      <c r="J23" s="49">
        <v>7995.131858346178</v>
      </c>
      <c r="K23" s="66">
        <v>0.10128013836542447</v>
      </c>
      <c r="L23" s="49">
        <v>13544.524089660668</v>
      </c>
    </row>
    <row r="24" spans="1:12" ht="12.75">
      <c r="A24" s="438"/>
      <c r="B24" s="439"/>
      <c r="C24" s="440"/>
      <c r="D24" s="11" t="s">
        <v>1224</v>
      </c>
      <c r="E24" s="39" t="s">
        <v>1304</v>
      </c>
      <c r="F24" s="4" t="s">
        <v>1302</v>
      </c>
      <c r="G24" s="4"/>
      <c r="H24" s="15">
        <v>20402</v>
      </c>
      <c r="I24" s="165"/>
      <c r="J24" s="49">
        <v>1387.5130739338217</v>
      </c>
      <c r="K24" s="66">
        <v>0.017576635207730208</v>
      </c>
      <c r="L24" s="49">
        <v>2350.58090192689</v>
      </c>
    </row>
    <row r="25" spans="1:12" ht="12.75">
      <c r="A25" s="438"/>
      <c r="B25" s="439"/>
      <c r="C25" s="440"/>
      <c r="D25" s="11" t="s">
        <v>1197</v>
      </c>
      <c r="E25" s="43" t="s">
        <v>1305</v>
      </c>
      <c r="F25" s="4" t="s">
        <v>1302</v>
      </c>
      <c r="G25" s="4"/>
      <c r="H25" s="15">
        <v>20501</v>
      </c>
      <c r="I25" s="165"/>
      <c r="J25" s="49">
        <v>9550.816380855022</v>
      </c>
      <c r="K25" s="66">
        <v>0.12098712337633044</v>
      </c>
      <c r="L25" s="49">
        <v>16180.00363701011</v>
      </c>
    </row>
    <row r="26" spans="1:12" ht="12.75">
      <c r="A26" s="438"/>
      <c r="B26" s="439"/>
      <c r="C26" s="440"/>
      <c r="D26" s="11" t="s">
        <v>1225</v>
      </c>
      <c r="E26" s="39" t="s">
        <v>1301</v>
      </c>
      <c r="F26" s="4" t="s">
        <v>1302</v>
      </c>
      <c r="G26" s="4"/>
      <c r="H26" s="15">
        <v>20502</v>
      </c>
      <c r="I26" s="165"/>
      <c r="J26" s="49">
        <v>1558.5690541229112</v>
      </c>
      <c r="K26" s="66">
        <v>0.01974352546654427</v>
      </c>
      <c r="L26" s="49">
        <v>2640.3662219692405</v>
      </c>
    </row>
    <row r="27" spans="1:12" ht="12.75">
      <c r="A27" s="438"/>
      <c r="B27" s="439"/>
      <c r="C27" s="440"/>
      <c r="D27" s="11" t="s">
        <v>1226</v>
      </c>
      <c r="E27" s="39" t="s">
        <v>1301</v>
      </c>
      <c r="F27" s="4" t="s">
        <v>1302</v>
      </c>
      <c r="G27" s="4"/>
      <c r="H27" s="15">
        <v>20503</v>
      </c>
      <c r="I27" s="165"/>
      <c r="J27" s="49">
        <v>59.870004676348486</v>
      </c>
      <c r="K27" s="66">
        <v>0.0007584168047496681</v>
      </c>
      <c r="L27" s="49">
        <v>101.42555932212464</v>
      </c>
    </row>
    <row r="28" spans="1:12" ht="12.75">
      <c r="A28" s="438"/>
      <c r="B28" s="439"/>
      <c r="C28" s="440"/>
      <c r="D28" s="11" t="s">
        <v>1227</v>
      </c>
      <c r="E28" s="17"/>
      <c r="F28" s="17"/>
      <c r="G28" s="17"/>
      <c r="H28" s="15">
        <v>20600</v>
      </c>
      <c r="I28" s="165"/>
      <c r="J28" s="49">
        <v>4756.253135374659</v>
      </c>
      <c r="K28" s="66">
        <v>0.060250910702475104</v>
      </c>
      <c r="L28" s="49">
        <v>8057.551308719992</v>
      </c>
    </row>
    <row r="29" spans="1:12" ht="12.75">
      <c r="A29" s="441"/>
      <c r="B29" s="442"/>
      <c r="C29" s="443"/>
      <c r="D29" s="11" t="s">
        <v>1345</v>
      </c>
      <c r="E29" s="39" t="s">
        <v>249</v>
      </c>
      <c r="F29" s="4" t="s">
        <v>1302</v>
      </c>
      <c r="G29" s="4"/>
      <c r="H29" s="15">
        <v>20702</v>
      </c>
      <c r="I29" s="165"/>
      <c r="J29" s="49">
        <v>758.60697157884</v>
      </c>
      <c r="K29" s="66">
        <v>0.009609825129559962</v>
      </c>
      <c r="L29" s="49">
        <v>1285.1533387042273</v>
      </c>
    </row>
    <row r="30" spans="1:12" ht="12.75" customHeight="1">
      <c r="A30" s="421" t="s">
        <v>1307</v>
      </c>
      <c r="B30" s="421"/>
      <c r="C30" s="421"/>
      <c r="D30" s="72"/>
      <c r="E30" s="73"/>
      <c r="F30" s="73"/>
      <c r="G30" s="73"/>
      <c r="H30" s="72" t="s">
        <v>247</v>
      </c>
      <c r="I30" s="166"/>
      <c r="J30" s="73"/>
      <c r="K30" s="73"/>
      <c r="L30" s="73"/>
    </row>
    <row r="31" spans="1:13" ht="25.5">
      <c r="A31" s="391" t="s">
        <v>1306</v>
      </c>
      <c r="B31" s="391"/>
      <c r="C31" s="391"/>
      <c r="D31" s="11" t="s">
        <v>1229</v>
      </c>
      <c r="E31" s="39">
        <v>1011</v>
      </c>
      <c r="F31" s="4" t="s">
        <v>1307</v>
      </c>
      <c r="G31" s="4"/>
      <c r="H31" s="15">
        <v>50001</v>
      </c>
      <c r="I31" s="165"/>
      <c r="J31" s="41">
        <v>421.6</v>
      </c>
      <c r="K31" s="66">
        <v>0.12667127362317102</v>
      </c>
      <c r="L31" s="41">
        <v>478.0307856863865</v>
      </c>
      <c r="M31" s="2"/>
    </row>
    <row r="32" spans="1:13" ht="12.75">
      <c r="A32" s="391" t="s">
        <v>1308</v>
      </c>
      <c r="B32" s="391"/>
      <c r="C32" s="391"/>
      <c r="D32" s="11" t="s">
        <v>1230</v>
      </c>
      <c r="E32" s="39">
        <v>1021</v>
      </c>
      <c r="F32" s="4" t="s">
        <v>1307</v>
      </c>
      <c r="G32" s="4"/>
      <c r="H32" s="15">
        <v>60100</v>
      </c>
      <c r="I32" s="165"/>
      <c r="J32" s="41">
        <v>223.4</v>
      </c>
      <c r="K32" s="66">
        <v>0.06712135324339753</v>
      </c>
      <c r="L32" s="41">
        <v>253.30189165640115</v>
      </c>
      <c r="M32" s="2"/>
    </row>
    <row r="33" spans="1:13" ht="25.5">
      <c r="A33" s="391" t="s">
        <v>1309</v>
      </c>
      <c r="B33" s="391"/>
      <c r="C33" s="391"/>
      <c r="D33" s="11" t="s">
        <v>1231</v>
      </c>
      <c r="E33" s="39">
        <v>1031</v>
      </c>
      <c r="F33" s="4" t="s">
        <v>1307</v>
      </c>
      <c r="G33" s="4"/>
      <c r="H33" s="15">
        <v>60200</v>
      </c>
      <c r="I33" s="165"/>
      <c r="J33" s="41">
        <v>53.77319255259128</v>
      </c>
      <c r="K33" s="66">
        <v>0.016156353860106148</v>
      </c>
      <c r="L33" s="41">
        <v>60.97068663372997</v>
      </c>
      <c r="M33" s="2"/>
    </row>
    <row r="34" spans="1:13" ht="25.5">
      <c r="A34" s="391" t="s">
        <v>1310</v>
      </c>
      <c r="B34" s="391"/>
      <c r="C34" s="391"/>
      <c r="D34" s="11" t="s">
        <v>1231</v>
      </c>
      <c r="E34" s="39" t="s">
        <v>1314</v>
      </c>
      <c r="F34" s="4" t="s">
        <v>1307</v>
      </c>
      <c r="G34" s="4"/>
      <c r="H34" s="15">
        <v>60200</v>
      </c>
      <c r="I34" s="165"/>
      <c r="J34" s="41">
        <v>12.4</v>
      </c>
      <c r="K34" s="66">
        <v>0.0037256256947991472</v>
      </c>
      <c r="L34" s="41">
        <v>14.059728990776073</v>
      </c>
      <c r="M34" s="2"/>
    </row>
    <row r="35" spans="1:13" ht="12.75">
      <c r="A35" s="395" t="s">
        <v>1072</v>
      </c>
      <c r="B35" s="396"/>
      <c r="C35" s="397"/>
      <c r="D35" s="11" t="s">
        <v>1073</v>
      </c>
      <c r="E35" s="39"/>
      <c r="F35" s="4" t="s">
        <v>1307</v>
      </c>
      <c r="G35" s="4" t="s">
        <v>1061</v>
      </c>
      <c r="H35" s="15"/>
      <c r="I35" s="165"/>
      <c r="J35" s="41"/>
      <c r="K35" s="66"/>
      <c r="L35" s="41"/>
      <c r="M35" s="2"/>
    </row>
    <row r="36" spans="1:13" ht="12.75">
      <c r="A36" s="395" t="s">
        <v>1069</v>
      </c>
      <c r="B36" s="398"/>
      <c r="C36" s="399"/>
      <c r="D36" s="11" t="s">
        <v>1073</v>
      </c>
      <c r="E36" s="39"/>
      <c r="F36" s="4" t="s">
        <v>1307</v>
      </c>
      <c r="G36" s="4" t="s">
        <v>1061</v>
      </c>
      <c r="H36" s="15"/>
      <c r="I36" s="165"/>
      <c r="J36" s="41"/>
      <c r="K36" s="66"/>
      <c r="L36" s="41"/>
      <c r="M36" s="2"/>
    </row>
    <row r="37" spans="1:13" ht="25.5">
      <c r="A37" s="401" t="s">
        <v>1333</v>
      </c>
      <c r="B37" s="401"/>
      <c r="C37" s="401"/>
      <c r="D37" s="11" t="s">
        <v>1231</v>
      </c>
      <c r="E37" s="39" t="s">
        <v>1334</v>
      </c>
      <c r="F37" s="4" t="s">
        <v>1307</v>
      </c>
      <c r="G37" s="4"/>
      <c r="H37" s="15">
        <v>60200</v>
      </c>
      <c r="I37" s="165"/>
      <c r="J37" s="41">
        <v>46</v>
      </c>
      <c r="K37" s="66">
        <v>0.013820869512964578</v>
      </c>
      <c r="L37" s="41">
        <v>52.157059159330586</v>
      </c>
      <c r="M37" s="2"/>
    </row>
    <row r="38" spans="1:13" ht="12.75">
      <c r="A38" s="391" t="s">
        <v>1316</v>
      </c>
      <c r="B38" s="391"/>
      <c r="C38" s="391"/>
      <c r="D38" s="11" t="s">
        <v>1232</v>
      </c>
      <c r="E38" s="39">
        <v>1231</v>
      </c>
      <c r="F38" s="4" t="s">
        <v>1307</v>
      </c>
      <c r="G38" s="4"/>
      <c r="H38" s="15">
        <v>70000</v>
      </c>
      <c r="I38" s="165"/>
      <c r="J38" s="41">
        <v>5.4</v>
      </c>
      <c r="K38" s="66">
        <v>0.0016224498993480157</v>
      </c>
      <c r="L38" s="41">
        <v>6.122785205660548</v>
      </c>
      <c r="M38" s="2"/>
    </row>
    <row r="39" spans="1:13" ht="12.75">
      <c r="A39" s="391" t="s">
        <v>1315</v>
      </c>
      <c r="B39" s="391"/>
      <c r="C39" s="391"/>
      <c r="D39" s="11" t="s">
        <v>1232</v>
      </c>
      <c r="E39" s="43" t="s">
        <v>1317</v>
      </c>
      <c r="F39" s="4" t="s">
        <v>1307</v>
      </c>
      <c r="G39" s="4"/>
      <c r="H39" s="15">
        <v>70000</v>
      </c>
      <c r="I39" s="165"/>
      <c r="J39" s="41">
        <v>118.6</v>
      </c>
      <c r="K39" s="66">
        <v>0.035633807048643454</v>
      </c>
      <c r="L39" s="41">
        <v>134.47450470210015</v>
      </c>
      <c r="M39" s="2"/>
    </row>
    <row r="40" spans="1:13" ht="12.75">
      <c r="A40" s="395" t="s">
        <v>1070</v>
      </c>
      <c r="B40" s="396"/>
      <c r="C40" s="397"/>
      <c r="D40" s="11" t="s">
        <v>1073</v>
      </c>
      <c r="E40" s="43"/>
      <c r="F40" s="4" t="s">
        <v>1307</v>
      </c>
      <c r="G40" s="4" t="s">
        <v>1061</v>
      </c>
      <c r="H40" s="15"/>
      <c r="I40" s="165"/>
      <c r="J40" s="41"/>
      <c r="K40" s="66"/>
      <c r="L40" s="41"/>
      <c r="M40" s="2"/>
    </row>
    <row r="41" spans="1:13" ht="12.75">
      <c r="A41" s="401" t="s">
        <v>1233</v>
      </c>
      <c r="B41" s="401"/>
      <c r="C41" s="401"/>
      <c r="D41" s="11" t="s">
        <v>1233</v>
      </c>
      <c r="E41" s="85">
        <v>1311</v>
      </c>
      <c r="F41" s="25" t="s">
        <v>1307</v>
      </c>
      <c r="G41" s="25"/>
      <c r="H41" s="15">
        <v>80001</v>
      </c>
      <c r="I41" s="467"/>
      <c r="J41" s="40">
        <v>672.8</v>
      </c>
      <c r="K41" s="119">
        <v>0.20214523931136016</v>
      </c>
      <c r="L41" s="40">
        <v>762.8536826608178</v>
      </c>
      <c r="M41" s="2"/>
    </row>
    <row r="42" spans="1:13" ht="12.75">
      <c r="A42" s="401" t="s">
        <v>1318</v>
      </c>
      <c r="B42" s="401"/>
      <c r="C42" s="401"/>
      <c r="D42" s="11" t="s">
        <v>1233</v>
      </c>
      <c r="E42" s="85">
        <v>1321</v>
      </c>
      <c r="F42" s="25" t="s">
        <v>1307</v>
      </c>
      <c r="G42" s="25"/>
      <c r="H42" s="15">
        <v>80001</v>
      </c>
      <c r="I42" s="467"/>
      <c r="J42" s="40">
        <v>750.7</v>
      </c>
      <c r="K42" s="119">
        <v>0.22555058137788064</v>
      </c>
      <c r="L42" s="40">
        <v>851.1805284980321</v>
      </c>
      <c r="M42" s="2"/>
    </row>
    <row r="43" spans="1:13" ht="12.75" customHeight="1">
      <c r="A43" s="401" t="s">
        <v>1335</v>
      </c>
      <c r="B43" s="401"/>
      <c r="C43" s="401"/>
      <c r="D43" s="45" t="s">
        <v>1353</v>
      </c>
      <c r="E43" s="468" t="s">
        <v>1336</v>
      </c>
      <c r="F43" s="468" t="s">
        <v>1307</v>
      </c>
      <c r="G43" s="339"/>
      <c r="H43" s="466">
        <v>80001</v>
      </c>
      <c r="I43" s="469">
        <v>0.7231754320527166</v>
      </c>
      <c r="J43" s="470">
        <v>0.9</v>
      </c>
      <c r="K43" s="471">
        <v>0.0002704083165580026</v>
      </c>
      <c r="L43" s="40">
        <v>0.7379746394115912</v>
      </c>
      <c r="M43" s="2"/>
    </row>
    <row r="44" spans="1:13" ht="12.75">
      <c r="A44" s="401"/>
      <c r="B44" s="401"/>
      <c r="C44" s="401"/>
      <c r="D44" s="45" t="s">
        <v>1354</v>
      </c>
      <c r="E44" s="468"/>
      <c r="F44" s="468"/>
      <c r="G44" s="339"/>
      <c r="H44" s="466"/>
      <c r="I44" s="469">
        <v>0.10400348128807659</v>
      </c>
      <c r="J44" s="470"/>
      <c r="K44" s="471"/>
      <c r="L44" s="40">
        <v>0.10613182942797147</v>
      </c>
      <c r="M44" s="2"/>
    </row>
    <row r="45" spans="1:13" ht="12.75">
      <c r="A45" s="401"/>
      <c r="B45" s="401"/>
      <c r="C45" s="401"/>
      <c r="D45" s="45" t="s">
        <v>1355</v>
      </c>
      <c r="E45" s="468"/>
      <c r="F45" s="468"/>
      <c r="G45" s="339"/>
      <c r="H45" s="466"/>
      <c r="I45" s="469">
        <v>0.0659579758796469</v>
      </c>
      <c r="J45" s="470"/>
      <c r="K45" s="471"/>
      <c r="L45" s="40">
        <v>0.06730775315186954</v>
      </c>
      <c r="M45" s="2"/>
    </row>
    <row r="46" spans="1:13" ht="12.75">
      <c r="A46" s="401"/>
      <c r="B46" s="401"/>
      <c r="C46" s="401"/>
      <c r="D46" s="45" t="s">
        <v>1358</v>
      </c>
      <c r="E46" s="468"/>
      <c r="F46" s="468"/>
      <c r="G46" s="339"/>
      <c r="H46" s="466"/>
      <c r="I46" s="469">
        <v>0.10686311077955987</v>
      </c>
      <c r="J46" s="470"/>
      <c r="K46" s="471"/>
      <c r="L46" s="40">
        <v>0.10904997895199223</v>
      </c>
      <c r="M46" s="2"/>
    </row>
    <row r="47" spans="1:13" ht="25.5">
      <c r="A47" s="391" t="s">
        <v>1319</v>
      </c>
      <c r="B47" s="391"/>
      <c r="C47" s="391"/>
      <c r="D47" s="11" t="s">
        <v>1291</v>
      </c>
      <c r="E47" s="85">
        <v>1411</v>
      </c>
      <c r="F47" s="25" t="s">
        <v>1307</v>
      </c>
      <c r="G47" s="25"/>
      <c r="H47" s="15">
        <v>90001</v>
      </c>
      <c r="I47" s="467"/>
      <c r="J47" s="40">
        <v>52.87099218183284</v>
      </c>
      <c r="K47" s="119">
        <v>0.01588528443404526</v>
      </c>
      <c r="L47" s="40">
        <v>59.94772754435566</v>
      </c>
      <c r="M47" s="2"/>
    </row>
    <row r="48" spans="1:13" ht="25.5">
      <c r="A48" s="391" t="s">
        <v>1320</v>
      </c>
      <c r="B48" s="391"/>
      <c r="C48" s="391"/>
      <c r="D48" s="11" t="s">
        <v>1291</v>
      </c>
      <c r="E48" s="85" t="s">
        <v>1321</v>
      </c>
      <c r="F48" s="25" t="s">
        <v>1307</v>
      </c>
      <c r="G48" s="25"/>
      <c r="H48" s="15">
        <v>90001</v>
      </c>
      <c r="I48" s="467"/>
      <c r="J48" s="40">
        <v>63.1</v>
      </c>
      <c r="K48" s="119">
        <v>0.018958627527566628</v>
      </c>
      <c r="L48" s="40">
        <v>71.54587897725565</v>
      </c>
      <c r="M48" s="2"/>
    </row>
    <row r="49" spans="1:13" ht="12.75">
      <c r="A49" s="391" t="s">
        <v>1292</v>
      </c>
      <c r="B49" s="391"/>
      <c r="C49" s="391"/>
      <c r="D49" s="11" t="s">
        <v>1292</v>
      </c>
      <c r="E49" s="85" t="s">
        <v>250</v>
      </c>
      <c r="F49" s="25" t="s">
        <v>1307</v>
      </c>
      <c r="G49" s="25"/>
      <c r="H49" s="15">
        <v>90002</v>
      </c>
      <c r="I49" s="467"/>
      <c r="J49" s="40">
        <v>201.4</v>
      </c>
      <c r="K49" s="119">
        <v>0.060511372171979695</v>
      </c>
      <c r="L49" s="40">
        <v>228.35721118889523</v>
      </c>
      <c r="M49" s="2"/>
    </row>
    <row r="50" spans="1:13" ht="25.5">
      <c r="A50" s="401" t="s">
        <v>1337</v>
      </c>
      <c r="B50" s="401"/>
      <c r="C50" s="401"/>
      <c r="D50" s="11" t="s">
        <v>1337</v>
      </c>
      <c r="E50" s="85" t="s">
        <v>1338</v>
      </c>
      <c r="F50" s="25" t="s">
        <v>1307</v>
      </c>
      <c r="G50" s="25"/>
      <c r="H50" s="15">
        <v>90003</v>
      </c>
      <c r="I50" s="467"/>
      <c r="J50" s="40">
        <v>13.092157652937859</v>
      </c>
      <c r="K50" s="119">
        <v>0.003933587012269885</v>
      </c>
      <c r="L50" s="40">
        <v>14.844531331033968</v>
      </c>
      <c r="M50" s="2"/>
    </row>
    <row r="51" spans="1:13" ht="12.75">
      <c r="A51" s="401" t="s">
        <v>1322</v>
      </c>
      <c r="B51" s="401"/>
      <c r="C51" s="401"/>
      <c r="D51" s="11" t="s">
        <v>1293</v>
      </c>
      <c r="E51" s="277" t="s">
        <v>1323</v>
      </c>
      <c r="F51" s="25" t="s">
        <v>1307</v>
      </c>
      <c r="G51" s="25"/>
      <c r="H51" s="15">
        <v>100000</v>
      </c>
      <c r="I51" s="467"/>
      <c r="J51" s="40">
        <v>684.8</v>
      </c>
      <c r="K51" s="119">
        <v>0.20575068353213352</v>
      </c>
      <c r="L51" s="40">
        <v>776.45987200673</v>
      </c>
      <c r="M51" s="2"/>
    </row>
    <row r="52" spans="1:13" ht="12.75">
      <c r="A52" s="401" t="s">
        <v>1071</v>
      </c>
      <c r="B52" s="401"/>
      <c r="C52" s="401"/>
      <c r="D52" s="11" t="s">
        <v>1073</v>
      </c>
      <c r="E52" s="277"/>
      <c r="F52" s="25" t="s">
        <v>1307</v>
      </c>
      <c r="G52" s="25" t="s">
        <v>1061</v>
      </c>
      <c r="H52" s="15"/>
      <c r="I52" s="467"/>
      <c r="J52" s="40"/>
      <c r="K52" s="119"/>
      <c r="L52" s="40"/>
      <c r="M52" s="2"/>
    </row>
    <row r="53" spans="1:13" ht="25.5">
      <c r="A53" s="401" t="s">
        <v>1339</v>
      </c>
      <c r="B53" s="401"/>
      <c r="C53" s="401"/>
      <c r="D53" s="11" t="s">
        <v>1349</v>
      </c>
      <c r="E53" s="277">
        <v>1499</v>
      </c>
      <c r="F53" s="25" t="s">
        <v>1307</v>
      </c>
      <c r="G53" s="25"/>
      <c r="H53" s="15">
        <v>90004</v>
      </c>
      <c r="I53" s="467"/>
      <c r="J53" s="40">
        <v>7.463657612638028</v>
      </c>
      <c r="K53" s="119">
        <v>0.002242483433776411</v>
      </c>
      <c r="L53" s="40">
        <v>8.462661557551082</v>
      </c>
      <c r="M53" s="2"/>
    </row>
    <row r="54" spans="1:13" ht="13.5" customHeight="1">
      <c r="A54" s="133" t="s">
        <v>248</v>
      </c>
      <c r="B54" s="115"/>
      <c r="C54" s="115"/>
      <c r="D54" s="133"/>
      <c r="E54" s="134"/>
      <c r="F54" s="134"/>
      <c r="G54" s="151"/>
      <c r="H54" s="152"/>
      <c r="I54" s="167"/>
      <c r="J54" s="134"/>
      <c r="K54" s="134"/>
      <c r="L54" s="134"/>
      <c r="M54" s="2"/>
    </row>
    <row r="55" spans="1:12" s="3" customFormat="1" ht="13.5" customHeight="1">
      <c r="A55" s="146" t="s">
        <v>1054</v>
      </c>
      <c r="B55" s="147"/>
      <c r="C55" s="147"/>
      <c r="D55" s="146"/>
      <c r="E55" s="148"/>
      <c r="F55" s="148"/>
      <c r="G55" s="148"/>
      <c r="H55" s="153"/>
      <c r="I55" s="168"/>
      <c r="J55" s="148"/>
      <c r="K55" s="148"/>
      <c r="L55" s="148"/>
    </row>
    <row r="56" spans="1:12" s="3" customFormat="1" ht="25.5">
      <c r="A56" s="389" t="s">
        <v>749</v>
      </c>
      <c r="B56" s="389"/>
      <c r="C56" s="389"/>
      <c r="D56" s="199" t="s">
        <v>1234</v>
      </c>
      <c r="E56" s="213"/>
      <c r="F56" s="213"/>
      <c r="G56" s="210" t="s">
        <v>1061</v>
      </c>
      <c r="H56" s="214">
        <v>110101</v>
      </c>
      <c r="I56" s="215"/>
      <c r="J56" s="472">
        <v>155.17903766729466</v>
      </c>
      <c r="K56" s="119">
        <v>0.004493931549562526</v>
      </c>
      <c r="L56" s="40">
        <v>122.00120876820797</v>
      </c>
    </row>
    <row r="57" spans="1:12" s="157" customFormat="1" ht="25.5">
      <c r="A57" s="389"/>
      <c r="B57" s="389"/>
      <c r="C57" s="389"/>
      <c r="D57" s="199" t="s">
        <v>1350</v>
      </c>
      <c r="E57" s="155"/>
      <c r="F57" s="155"/>
      <c r="G57" s="210" t="s">
        <v>1061</v>
      </c>
      <c r="H57" s="214">
        <v>110102</v>
      </c>
      <c r="I57" s="216"/>
      <c r="J57" s="472">
        <v>2.052958708802401</v>
      </c>
      <c r="K57" s="119">
        <v>5.945297799317831E-05</v>
      </c>
      <c r="L57" s="40">
        <v>1.614028852029025</v>
      </c>
    </row>
    <row r="58" spans="1:12" s="157" customFormat="1" ht="25.5">
      <c r="A58" s="389"/>
      <c r="B58" s="389"/>
      <c r="C58" s="389"/>
      <c r="D58" s="199" t="s">
        <v>1235</v>
      </c>
      <c r="E58" s="155"/>
      <c r="F58" s="155"/>
      <c r="G58" s="210"/>
      <c r="H58" s="214">
        <v>110105</v>
      </c>
      <c r="I58" s="216"/>
      <c r="J58" s="472">
        <v>63.73212718753764</v>
      </c>
      <c r="K58" s="119">
        <v>0.001845660479625271</v>
      </c>
      <c r="L58" s="40">
        <v>50.10597224426206</v>
      </c>
    </row>
    <row r="59" spans="1:12" s="157" customFormat="1" ht="25.5">
      <c r="A59" s="389"/>
      <c r="B59" s="389"/>
      <c r="C59" s="389"/>
      <c r="D59" s="199" t="s">
        <v>1351</v>
      </c>
      <c r="E59" s="155"/>
      <c r="F59" s="155"/>
      <c r="G59" s="210" t="s">
        <v>1061</v>
      </c>
      <c r="H59" s="214">
        <v>110108</v>
      </c>
      <c r="I59" s="216"/>
      <c r="J59" s="472">
        <v>6.841105532386742</v>
      </c>
      <c r="K59" s="119">
        <v>0.00019811606289113476</v>
      </c>
      <c r="L59" s="40">
        <v>5.378452894207898</v>
      </c>
    </row>
    <row r="60" spans="1:12" s="157" customFormat="1" ht="25.5">
      <c r="A60" s="389"/>
      <c r="B60" s="389"/>
      <c r="C60" s="389"/>
      <c r="D60" s="199" t="s">
        <v>1236</v>
      </c>
      <c r="E60" s="155"/>
      <c r="F60" s="155"/>
      <c r="G60" s="210" t="s">
        <v>1061</v>
      </c>
      <c r="H60" s="214">
        <v>110400</v>
      </c>
      <c r="I60" s="216"/>
      <c r="J60" s="472">
        <v>30.750403461260227</v>
      </c>
      <c r="K60" s="119">
        <v>0.0008905211061600676</v>
      </c>
      <c r="L60" s="40">
        <v>24.175858084822455</v>
      </c>
    </row>
    <row r="61" spans="1:12" s="157" customFormat="1" ht="12.75">
      <c r="A61" s="389"/>
      <c r="B61" s="389"/>
      <c r="C61" s="389"/>
      <c r="D61" s="199" t="s">
        <v>1352</v>
      </c>
      <c r="F61" s="155"/>
      <c r="G61" s="210"/>
      <c r="H61" s="214">
        <v>110501</v>
      </c>
      <c r="I61" s="216"/>
      <c r="J61" s="472">
        <v>2.4637780514868006</v>
      </c>
      <c r="K61" s="119">
        <v>7.135016483627641E-05</v>
      </c>
      <c r="L61" s="40">
        <v>1.9370135614735837</v>
      </c>
    </row>
    <row r="62" spans="1:12" s="157" customFormat="1" ht="38.25">
      <c r="A62" s="389"/>
      <c r="B62" s="389"/>
      <c r="C62" s="389"/>
      <c r="D62" s="199" t="s">
        <v>1237</v>
      </c>
      <c r="E62" s="155"/>
      <c r="F62" s="155"/>
      <c r="G62" s="210" t="s">
        <v>1061</v>
      </c>
      <c r="H62" s="214">
        <v>110800</v>
      </c>
      <c r="I62" s="216"/>
      <c r="J62" s="472">
        <v>100.18853598900698</v>
      </c>
      <c r="K62" s="119">
        <v>0.0029014255375832323</v>
      </c>
      <c r="L62" s="40">
        <v>78.76787148005423</v>
      </c>
    </row>
    <row r="63" spans="1:12" s="157" customFormat="1" ht="12.75">
      <c r="A63" s="389"/>
      <c r="B63" s="389"/>
      <c r="C63" s="389"/>
      <c r="D63" s="199" t="s">
        <v>1238</v>
      </c>
      <c r="E63" s="155"/>
      <c r="F63" s="155"/>
      <c r="G63" s="210" t="s">
        <v>1061</v>
      </c>
      <c r="H63" s="214">
        <v>110900</v>
      </c>
      <c r="I63" s="216"/>
      <c r="J63" s="472">
        <v>155.2575032929867</v>
      </c>
      <c r="K63" s="119">
        <v>0.0044962038870905476</v>
      </c>
      <c r="L63" s="40">
        <v>122.06289816469533</v>
      </c>
    </row>
    <row r="64" spans="1:12" s="157" customFormat="1" ht="25.5">
      <c r="A64" s="389"/>
      <c r="B64" s="389"/>
      <c r="C64" s="389"/>
      <c r="D64" s="199" t="s">
        <v>1356</v>
      </c>
      <c r="E64" s="155"/>
      <c r="F64" s="155"/>
      <c r="G64" s="210" t="s">
        <v>1061</v>
      </c>
      <c r="H64" s="214">
        <v>120101</v>
      </c>
      <c r="I64" s="217"/>
      <c r="J64" s="472">
        <v>93.2745084919114</v>
      </c>
      <c r="K64" s="119">
        <v>0.0027011976796791413</v>
      </c>
      <c r="L64" s="40">
        <v>73.33208759595253</v>
      </c>
    </row>
    <row r="65" spans="1:12" s="157" customFormat="1" ht="25.5">
      <c r="A65" s="389"/>
      <c r="B65" s="389"/>
      <c r="C65" s="389"/>
      <c r="D65" s="199" t="s">
        <v>1357</v>
      </c>
      <c r="E65" s="155"/>
      <c r="F65" s="155"/>
      <c r="G65" s="210" t="s">
        <v>1061</v>
      </c>
      <c r="H65" s="214">
        <v>120214</v>
      </c>
      <c r="I65" s="216"/>
      <c r="J65" s="472">
        <v>21.107722771166866</v>
      </c>
      <c r="K65" s="119">
        <v>0.0006112723904380676</v>
      </c>
      <c r="L65" s="40">
        <v>16.594816742888757</v>
      </c>
    </row>
    <row r="66" spans="1:12" s="157" customFormat="1" ht="25.5">
      <c r="A66" s="389"/>
      <c r="B66" s="389"/>
      <c r="C66" s="389"/>
      <c r="D66" s="199" t="s">
        <v>1239</v>
      </c>
      <c r="E66" s="155"/>
      <c r="F66" s="155"/>
      <c r="G66" s="210" t="s">
        <v>1061</v>
      </c>
      <c r="H66" s="214">
        <v>120300</v>
      </c>
      <c r="I66" s="216"/>
      <c r="J66" s="472">
        <v>141.11576696938153</v>
      </c>
      <c r="K66" s="119">
        <v>0.004086664067888293</v>
      </c>
      <c r="L66" s="40">
        <v>110.94471524839072</v>
      </c>
    </row>
    <row r="67" spans="1:12" s="3" customFormat="1" ht="12.75">
      <c r="A67" s="422" t="s">
        <v>99</v>
      </c>
      <c r="B67" s="422"/>
      <c r="C67" s="422"/>
      <c r="D67" s="422"/>
      <c r="E67" s="74"/>
      <c r="F67" s="74"/>
      <c r="G67" s="74"/>
      <c r="H67" s="75"/>
      <c r="I67" s="169"/>
      <c r="J67" s="74"/>
      <c r="K67" s="74"/>
      <c r="L67" s="74"/>
    </row>
    <row r="68" spans="1:16" s="3" customFormat="1" ht="12.75">
      <c r="A68" s="76"/>
      <c r="B68" s="423" t="s">
        <v>330</v>
      </c>
      <c r="C68" s="423"/>
      <c r="D68" s="77"/>
      <c r="E68" s="78"/>
      <c r="F68" s="78"/>
      <c r="G68" s="78"/>
      <c r="H68" s="77"/>
      <c r="I68" s="170"/>
      <c r="J68" s="80"/>
      <c r="K68" s="79"/>
      <c r="L68" s="79"/>
      <c r="M68" s="50"/>
      <c r="N68" s="50"/>
      <c r="O68" s="50"/>
      <c r="P68" s="50"/>
    </row>
    <row r="69" spans="1:14" ht="12.75">
      <c r="A69" s="32"/>
      <c r="B69" s="32"/>
      <c r="C69" s="38" t="s">
        <v>1240</v>
      </c>
      <c r="D69" s="11" t="s">
        <v>1240</v>
      </c>
      <c r="E69" s="39">
        <v>0</v>
      </c>
      <c r="F69" s="17">
        <v>0</v>
      </c>
      <c r="G69" s="17"/>
      <c r="H69" s="15">
        <v>140101</v>
      </c>
      <c r="I69" s="458"/>
      <c r="J69" s="59">
        <v>56.5</v>
      </c>
      <c r="K69" s="66">
        <v>0.001636220564111643</v>
      </c>
      <c r="L69" s="41">
        <v>44.42009951229724</v>
      </c>
      <c r="M69" s="2"/>
      <c r="N69" s="3"/>
    </row>
    <row r="70" spans="1:14" ht="25.5">
      <c r="A70" s="32"/>
      <c r="B70" s="32"/>
      <c r="C70" s="38" t="s">
        <v>782</v>
      </c>
      <c r="D70" s="11" t="s">
        <v>1241</v>
      </c>
      <c r="E70" s="39">
        <v>0</v>
      </c>
      <c r="F70" s="17">
        <v>0</v>
      </c>
      <c r="G70" s="17"/>
      <c r="H70" s="15">
        <v>140102</v>
      </c>
      <c r="I70" s="458"/>
      <c r="J70" s="59">
        <v>13.9</v>
      </c>
      <c r="K70" s="66">
        <v>0.0004025392184274661</v>
      </c>
      <c r="L70" s="41">
        <v>10.928130676476666</v>
      </c>
      <c r="M70" s="2"/>
      <c r="N70" s="3"/>
    </row>
    <row r="71" spans="1:13" ht="25.5">
      <c r="A71" s="32"/>
      <c r="B71" s="32"/>
      <c r="C71" s="38" t="s">
        <v>783</v>
      </c>
      <c r="D71" s="11" t="s">
        <v>1242</v>
      </c>
      <c r="E71" s="39">
        <v>0</v>
      </c>
      <c r="F71" s="17">
        <v>0</v>
      </c>
      <c r="G71" s="17"/>
      <c r="H71" s="15">
        <v>140105</v>
      </c>
      <c r="I71" s="458"/>
      <c r="J71" s="59">
        <v>47.3</v>
      </c>
      <c r="K71" s="66">
        <v>0.0013697917288934638</v>
      </c>
      <c r="L71" s="41">
        <v>37.18709215808247</v>
      </c>
      <c r="M71" s="2"/>
    </row>
    <row r="72" spans="1:13" ht="25.5">
      <c r="A72" s="32"/>
      <c r="B72" s="32"/>
      <c r="C72" s="38" t="s">
        <v>784</v>
      </c>
      <c r="D72" s="11" t="s">
        <v>1242</v>
      </c>
      <c r="E72" s="39">
        <v>0</v>
      </c>
      <c r="F72" s="17">
        <v>0</v>
      </c>
      <c r="G72" s="17"/>
      <c r="H72" s="15">
        <v>140105</v>
      </c>
      <c r="I72" s="458"/>
      <c r="J72" s="59">
        <v>1.8</v>
      </c>
      <c r="K72" s="66">
        <v>5.212738080355676E-05</v>
      </c>
      <c r="L72" s="41">
        <v>1.415153612781151</v>
      </c>
      <c r="M72" s="2"/>
    </row>
    <row r="73" spans="1:13" ht="12.75">
      <c r="A73" s="32"/>
      <c r="B73" s="400" t="s">
        <v>331</v>
      </c>
      <c r="C73" s="400"/>
      <c r="D73" s="52"/>
      <c r="E73" s="81"/>
      <c r="F73" s="82"/>
      <c r="G73" s="82"/>
      <c r="H73" s="53"/>
      <c r="I73" s="459"/>
      <c r="J73" s="83"/>
      <c r="K73" s="81"/>
      <c r="L73" s="81"/>
      <c r="M73" s="2"/>
    </row>
    <row r="74" spans="1:13" ht="12.75">
      <c r="A74" s="32"/>
      <c r="B74" s="32"/>
      <c r="C74" s="46" t="s">
        <v>1365</v>
      </c>
      <c r="D74" s="11" t="s">
        <v>1365</v>
      </c>
      <c r="E74" s="39">
        <v>0</v>
      </c>
      <c r="F74" s="17">
        <v>0</v>
      </c>
      <c r="G74" s="17"/>
      <c r="H74" s="15">
        <v>140200</v>
      </c>
      <c r="I74" s="458"/>
      <c r="J74" s="59">
        <v>1.3</v>
      </c>
      <c r="K74" s="66">
        <v>3.7647552802568777E-05</v>
      </c>
      <c r="L74" s="41">
        <v>1.022055387008609</v>
      </c>
      <c r="M74" s="2"/>
    </row>
    <row r="75" spans="1:13" ht="25.5">
      <c r="A75" s="32"/>
      <c r="B75" s="32"/>
      <c r="C75" s="38" t="s">
        <v>785</v>
      </c>
      <c r="D75" s="11" t="s">
        <v>1243</v>
      </c>
      <c r="E75" s="39">
        <v>0</v>
      </c>
      <c r="F75" s="17">
        <v>0</v>
      </c>
      <c r="G75" s="17"/>
      <c r="H75" s="15">
        <v>140300</v>
      </c>
      <c r="I75" s="458"/>
      <c r="J75" s="59">
        <v>15.2</v>
      </c>
      <c r="K75" s="66">
        <v>0.0004401867712300349</v>
      </c>
      <c r="L75" s="41">
        <v>11.950186063485274</v>
      </c>
      <c r="M75" s="2"/>
    </row>
    <row r="76" spans="1:13" ht="25.5">
      <c r="A76" s="32"/>
      <c r="B76" s="32"/>
      <c r="C76" s="44" t="s">
        <v>786</v>
      </c>
      <c r="D76" s="11" t="s">
        <v>1366</v>
      </c>
      <c r="E76" s="39">
        <v>0</v>
      </c>
      <c r="F76" s="17">
        <v>0</v>
      </c>
      <c r="G76" s="17"/>
      <c r="H76" s="15">
        <v>140400</v>
      </c>
      <c r="I76" s="458"/>
      <c r="J76" s="59">
        <v>14.2</v>
      </c>
      <c r="K76" s="66">
        <v>0.0004112271152280589</v>
      </c>
      <c r="L76" s="41">
        <v>11.16398961194019</v>
      </c>
      <c r="M76" s="2"/>
    </row>
    <row r="77" spans="1:13" ht="25.5">
      <c r="A77" s="32"/>
      <c r="B77" s="32"/>
      <c r="C77" s="46" t="s">
        <v>1367</v>
      </c>
      <c r="D77" s="11" t="s">
        <v>1367</v>
      </c>
      <c r="E77" s="39">
        <v>0</v>
      </c>
      <c r="F77" s="17">
        <v>0</v>
      </c>
      <c r="G77" s="17"/>
      <c r="H77" s="15">
        <v>140500</v>
      </c>
      <c r="I77" s="458"/>
      <c r="J77" s="59">
        <v>2</v>
      </c>
      <c r="K77" s="66">
        <v>5.791931200395196E-05</v>
      </c>
      <c r="L77" s="41">
        <v>1.5723929030901678</v>
      </c>
      <c r="M77" s="2"/>
    </row>
    <row r="78" spans="1:13" ht="12.75">
      <c r="A78" s="32"/>
      <c r="B78" s="32"/>
      <c r="C78" s="38" t="s">
        <v>1244</v>
      </c>
      <c r="D78" s="11" t="s">
        <v>1244</v>
      </c>
      <c r="E78" s="39">
        <v>0</v>
      </c>
      <c r="F78" s="17">
        <v>0</v>
      </c>
      <c r="G78" s="17"/>
      <c r="H78" s="15">
        <v>140600</v>
      </c>
      <c r="I78" s="458"/>
      <c r="J78" s="59">
        <v>37</v>
      </c>
      <c r="K78" s="66">
        <v>0.0010715072720731112</v>
      </c>
      <c r="L78" s="41">
        <v>29.089268707168102</v>
      </c>
      <c r="M78" s="2"/>
    </row>
    <row r="79" spans="1:13" ht="12.75">
      <c r="A79" s="32"/>
      <c r="B79" s="392" t="s">
        <v>332</v>
      </c>
      <c r="C79" s="392"/>
      <c r="D79" s="54"/>
      <c r="E79" s="60"/>
      <c r="F79" s="84"/>
      <c r="G79" s="84"/>
      <c r="H79" s="55"/>
      <c r="I79" s="460"/>
      <c r="J79" s="60"/>
      <c r="K79" s="60"/>
      <c r="L79" s="60"/>
      <c r="M79" s="2"/>
    </row>
    <row r="80" spans="1:13" ht="12.75">
      <c r="A80" s="32"/>
      <c r="B80" s="32"/>
      <c r="C80" s="44" t="s">
        <v>1369</v>
      </c>
      <c r="D80" s="14" t="s">
        <v>1369</v>
      </c>
      <c r="E80" s="39">
        <v>0</v>
      </c>
      <c r="F80" s="17">
        <v>0</v>
      </c>
      <c r="G80" s="17"/>
      <c r="H80" s="16">
        <v>140800</v>
      </c>
      <c r="I80" s="458"/>
      <c r="J80" s="59">
        <v>21.5</v>
      </c>
      <c r="K80" s="66">
        <v>0.0006226326040424836</v>
      </c>
      <c r="L80" s="41">
        <v>16.903223708219304</v>
      </c>
      <c r="M80" s="2"/>
    </row>
    <row r="81" spans="1:13" ht="25.5">
      <c r="A81" s="32"/>
      <c r="B81" s="32"/>
      <c r="C81" s="46" t="s">
        <v>788</v>
      </c>
      <c r="D81" s="11" t="s">
        <v>1370</v>
      </c>
      <c r="E81" s="39">
        <v>0</v>
      </c>
      <c r="F81" s="17">
        <v>0</v>
      </c>
      <c r="G81" s="17"/>
      <c r="H81" s="15">
        <v>140900</v>
      </c>
      <c r="I81" s="458"/>
      <c r="J81" s="59">
        <v>81.3</v>
      </c>
      <c r="K81" s="66">
        <v>0.002354420032960647</v>
      </c>
      <c r="L81" s="41">
        <v>63.917771510615324</v>
      </c>
      <c r="M81" s="2"/>
    </row>
    <row r="82" spans="1:13" ht="25.5">
      <c r="A82" s="32"/>
      <c r="B82" s="32"/>
      <c r="C82" s="46" t="s">
        <v>1371</v>
      </c>
      <c r="D82" s="11" t="s">
        <v>1371</v>
      </c>
      <c r="E82" s="39">
        <v>0</v>
      </c>
      <c r="F82" s="17">
        <v>0</v>
      </c>
      <c r="G82" s="17"/>
      <c r="H82" s="15">
        <v>141000</v>
      </c>
      <c r="I82" s="458"/>
      <c r="J82" s="41">
        <v>12.123711340206187</v>
      </c>
      <c r="K82" s="66">
        <v>0.00035109850987962636</v>
      </c>
      <c r="L82" s="41">
        <v>9.531618835226999</v>
      </c>
      <c r="M82" s="2"/>
    </row>
    <row r="83" spans="1:13" ht="25.5">
      <c r="A83" s="32"/>
      <c r="B83" s="32"/>
      <c r="C83" s="46" t="s">
        <v>1372</v>
      </c>
      <c r="D83" s="11" t="s">
        <v>1372</v>
      </c>
      <c r="E83" s="39">
        <v>0</v>
      </c>
      <c r="F83" s="17">
        <v>0</v>
      </c>
      <c r="G83" s="17"/>
      <c r="H83" s="15">
        <v>141100</v>
      </c>
      <c r="I83" s="458"/>
      <c r="J83" s="59">
        <v>7.2</v>
      </c>
      <c r="K83" s="66">
        <v>0.00020850952321422705</v>
      </c>
      <c r="L83" s="41">
        <v>5.660614451124604</v>
      </c>
      <c r="M83" s="2"/>
    </row>
    <row r="84" spans="1:13" ht="25.5">
      <c r="A84" s="32"/>
      <c r="B84" s="32"/>
      <c r="C84" s="46" t="s">
        <v>790</v>
      </c>
      <c r="D84" s="11" t="s">
        <v>1374</v>
      </c>
      <c r="E84" s="39">
        <v>0</v>
      </c>
      <c r="F84" s="17">
        <v>0</v>
      </c>
      <c r="G84" s="17"/>
      <c r="H84" s="15">
        <v>141301</v>
      </c>
      <c r="I84" s="458"/>
      <c r="J84" s="59">
        <v>70.4</v>
      </c>
      <c r="K84" s="66">
        <v>0.0020387597825391093</v>
      </c>
      <c r="L84" s="41">
        <v>55.34823018877392</v>
      </c>
      <c r="M84" s="2"/>
    </row>
    <row r="85" spans="1:13" ht="12.75">
      <c r="A85" s="32"/>
      <c r="B85" s="32"/>
      <c r="C85" s="46" t="s">
        <v>791</v>
      </c>
      <c r="D85" s="11" t="s">
        <v>1375</v>
      </c>
      <c r="E85" s="39">
        <v>0</v>
      </c>
      <c r="F85" s="17">
        <v>0</v>
      </c>
      <c r="G85" s="17"/>
      <c r="H85" s="15">
        <v>141302</v>
      </c>
      <c r="I85" s="458"/>
      <c r="J85" s="41">
        <v>8.876288659793815</v>
      </c>
      <c r="K85" s="66">
        <v>0.0002570542661618693</v>
      </c>
      <c r="L85" s="41">
        <v>6.978506647219766</v>
      </c>
      <c r="M85" s="2"/>
    </row>
    <row r="86" spans="1:13" ht="12.75">
      <c r="A86" s="32"/>
      <c r="B86" s="392" t="s">
        <v>333</v>
      </c>
      <c r="C86" s="392"/>
      <c r="D86" s="54"/>
      <c r="E86" s="60"/>
      <c r="F86" s="84"/>
      <c r="G86" s="84"/>
      <c r="H86" s="55"/>
      <c r="I86" s="460"/>
      <c r="J86" s="60">
        <v>147</v>
      </c>
      <c r="K86" s="118"/>
      <c r="L86" s="116"/>
      <c r="M86" s="2"/>
    </row>
    <row r="87" spans="1:13" ht="25.5">
      <c r="A87" s="32"/>
      <c r="B87" s="32"/>
      <c r="C87" s="38" t="s">
        <v>1245</v>
      </c>
      <c r="D87" s="11" t="s">
        <v>1245</v>
      </c>
      <c r="E87" s="85">
        <v>0</v>
      </c>
      <c r="F87" s="86">
        <v>0</v>
      </c>
      <c r="G87" s="86"/>
      <c r="H87" s="15">
        <v>141401</v>
      </c>
      <c r="I87" s="462"/>
      <c r="J87" s="85">
        <v>0.9</v>
      </c>
      <c r="K87" s="119">
        <v>2.606369040177838E-05</v>
      </c>
      <c r="L87" s="40">
        <v>0.7075768063905755</v>
      </c>
      <c r="M87" s="2"/>
    </row>
    <row r="88" spans="1:13" ht="12.75">
      <c r="A88" s="32"/>
      <c r="B88" s="32"/>
      <c r="C88" s="46" t="s">
        <v>1376</v>
      </c>
      <c r="D88" s="11" t="s">
        <v>1376</v>
      </c>
      <c r="E88" s="85">
        <v>0</v>
      </c>
      <c r="F88" s="86">
        <v>0</v>
      </c>
      <c r="G88" s="86"/>
      <c r="H88" s="15">
        <v>141402</v>
      </c>
      <c r="I88" s="462"/>
      <c r="J88" s="85">
        <v>12.7</v>
      </c>
      <c r="K88" s="119">
        <v>0.00036778763122509493</v>
      </c>
      <c r="L88" s="40">
        <v>9.984694934622565</v>
      </c>
      <c r="M88" s="2"/>
    </row>
    <row r="89" spans="1:13" ht="12.75">
      <c r="A89" s="32"/>
      <c r="B89" s="32"/>
      <c r="C89" s="46" t="s">
        <v>1380</v>
      </c>
      <c r="D89" s="11" t="s">
        <v>1380</v>
      </c>
      <c r="E89" s="85">
        <v>0</v>
      </c>
      <c r="F89" s="86">
        <v>0</v>
      </c>
      <c r="G89" s="86"/>
      <c r="H89" s="15">
        <v>141600</v>
      </c>
      <c r="I89" s="462"/>
      <c r="J89" s="40">
        <v>0.9</v>
      </c>
      <c r="K89" s="119">
        <v>2.6063690401778385E-05</v>
      </c>
      <c r="L89" s="40">
        <v>0.7075768063905756</v>
      </c>
      <c r="M89" s="2"/>
    </row>
    <row r="90" spans="1:13" ht="25.5">
      <c r="A90" s="32"/>
      <c r="B90" s="32"/>
      <c r="C90" s="46" t="s">
        <v>792</v>
      </c>
      <c r="D90" s="11" t="s">
        <v>1377</v>
      </c>
      <c r="E90" s="85">
        <v>0</v>
      </c>
      <c r="F90" s="86">
        <v>0</v>
      </c>
      <c r="G90" s="86"/>
      <c r="H90" s="15">
        <v>141403</v>
      </c>
      <c r="I90" s="462"/>
      <c r="J90" s="40">
        <v>0.15</v>
      </c>
      <c r="K90" s="119">
        <v>4.343948400296398E-06</v>
      </c>
      <c r="L90" s="40">
        <v>0.11792946773176262</v>
      </c>
      <c r="M90" s="2"/>
    </row>
    <row r="91" spans="1:13" ht="12.75">
      <c r="A91" s="32"/>
      <c r="B91" s="32"/>
      <c r="C91" s="46" t="s">
        <v>1381</v>
      </c>
      <c r="D91" s="11" t="s">
        <v>1381</v>
      </c>
      <c r="E91" s="85">
        <v>0</v>
      </c>
      <c r="F91" s="86">
        <v>0</v>
      </c>
      <c r="G91" s="86"/>
      <c r="H91" s="15">
        <v>141700</v>
      </c>
      <c r="I91" s="462"/>
      <c r="J91" s="85">
        <v>126.9</v>
      </c>
      <c r="K91" s="119">
        <v>0.003674980346650752</v>
      </c>
      <c r="L91" s="40">
        <v>99.76832970107115</v>
      </c>
      <c r="M91" s="2"/>
    </row>
    <row r="92" spans="1:13" ht="25.5">
      <c r="A92" s="32"/>
      <c r="B92" s="32"/>
      <c r="C92" s="46" t="s">
        <v>793</v>
      </c>
      <c r="D92" s="11" t="s">
        <v>1378</v>
      </c>
      <c r="E92" s="85">
        <v>0</v>
      </c>
      <c r="F92" s="86">
        <v>0</v>
      </c>
      <c r="G92" s="86"/>
      <c r="H92" s="15">
        <v>141501</v>
      </c>
      <c r="I92" s="462"/>
      <c r="J92" s="40">
        <v>4.35</v>
      </c>
      <c r="K92" s="119">
        <v>0.00012597450360859552</v>
      </c>
      <c r="L92" s="40">
        <v>3.4199545642211153</v>
      </c>
      <c r="M92" s="2"/>
    </row>
    <row r="93" spans="1:13" ht="12.75">
      <c r="A93" s="32"/>
      <c r="B93" s="32"/>
      <c r="C93" s="42" t="s">
        <v>1246</v>
      </c>
      <c r="D93" s="11" t="s">
        <v>1379</v>
      </c>
      <c r="E93" s="85">
        <v>0</v>
      </c>
      <c r="F93" s="86">
        <v>0</v>
      </c>
      <c r="G93" s="86"/>
      <c r="H93" s="15">
        <v>141502</v>
      </c>
      <c r="I93" s="462"/>
      <c r="J93" s="85">
        <v>1.1</v>
      </c>
      <c r="K93" s="119">
        <v>3.185562160217358E-05</v>
      </c>
      <c r="L93" s="40">
        <v>0.8648160966995925</v>
      </c>
      <c r="M93" s="2"/>
    </row>
    <row r="94" spans="1:13" ht="12.75">
      <c r="A94" s="32"/>
      <c r="B94" s="392" t="s">
        <v>334</v>
      </c>
      <c r="C94" s="392"/>
      <c r="D94" s="54"/>
      <c r="E94" s="60"/>
      <c r="F94" s="84"/>
      <c r="G94" s="84"/>
      <c r="H94" s="55"/>
      <c r="I94" s="460"/>
      <c r="J94" s="60">
        <v>7.6</v>
      </c>
      <c r="K94" s="118"/>
      <c r="L94" s="116"/>
      <c r="M94" s="2"/>
    </row>
    <row r="95" spans="1:13" ht="25.5">
      <c r="A95" s="32"/>
      <c r="B95" s="32"/>
      <c r="C95" s="46" t="s">
        <v>1382</v>
      </c>
      <c r="D95" s="11" t="s">
        <v>1382</v>
      </c>
      <c r="E95" s="85">
        <v>0</v>
      </c>
      <c r="F95" s="86">
        <v>0</v>
      </c>
      <c r="G95" s="86"/>
      <c r="H95" s="15">
        <v>141801</v>
      </c>
      <c r="I95" s="462"/>
      <c r="J95" s="85">
        <v>2.8</v>
      </c>
      <c r="K95" s="119">
        <v>8.108703680553273E-05</v>
      </c>
      <c r="L95" s="40">
        <v>2.2013500643262347</v>
      </c>
      <c r="M95" s="2"/>
    </row>
    <row r="96" spans="1:13" ht="12.75">
      <c r="A96" s="32"/>
      <c r="B96" s="32"/>
      <c r="C96" s="46" t="s">
        <v>1383</v>
      </c>
      <c r="D96" s="11" t="s">
        <v>1383</v>
      </c>
      <c r="E96" s="85">
        <v>0</v>
      </c>
      <c r="F96" s="86">
        <v>0</v>
      </c>
      <c r="G96" s="86"/>
      <c r="H96" s="15">
        <v>141802</v>
      </c>
      <c r="I96" s="462"/>
      <c r="J96" s="85">
        <v>4.8</v>
      </c>
      <c r="K96" s="119">
        <v>0.0001390063488094847</v>
      </c>
      <c r="L96" s="40">
        <v>3.7737429674164025</v>
      </c>
      <c r="M96" s="2"/>
    </row>
    <row r="97" spans="1:13" ht="25.5">
      <c r="A97" s="32"/>
      <c r="B97" s="32"/>
      <c r="C97" s="46"/>
      <c r="D97" s="11" t="s">
        <v>1384</v>
      </c>
      <c r="E97" s="85"/>
      <c r="F97" s="86"/>
      <c r="G97" s="25" t="s">
        <v>1061</v>
      </c>
      <c r="H97" s="15">
        <v>141803</v>
      </c>
      <c r="I97" s="462"/>
      <c r="J97" s="40">
        <v>0.4553617571059431</v>
      </c>
      <c r="K97" s="119">
        <v>1.3187119842243453E-05</v>
      </c>
      <c r="L97" s="40">
        <v>0.35800379760602685</v>
      </c>
      <c r="M97" s="2"/>
    </row>
    <row r="98" spans="1:13" ht="12.75">
      <c r="A98" s="32"/>
      <c r="B98" s="392" t="s">
        <v>335</v>
      </c>
      <c r="C98" s="392"/>
      <c r="D98" s="54"/>
      <c r="E98" s="60"/>
      <c r="F98" s="84"/>
      <c r="G98" s="84"/>
      <c r="H98" s="55"/>
      <c r="I98" s="460"/>
      <c r="J98" s="60">
        <v>377.2</v>
      </c>
      <c r="K98" s="118"/>
      <c r="L98" s="116"/>
      <c r="M98" s="2"/>
    </row>
    <row r="99" spans="1:13" ht="12.75">
      <c r="A99" s="32"/>
      <c r="B99" s="32"/>
      <c r="C99" s="38" t="s">
        <v>253</v>
      </c>
      <c r="D99" s="11" t="s">
        <v>1247</v>
      </c>
      <c r="E99" s="85">
        <v>0</v>
      </c>
      <c r="F99" s="86">
        <v>0</v>
      </c>
      <c r="G99" s="86"/>
      <c r="H99" s="15">
        <v>141900</v>
      </c>
      <c r="I99" s="462"/>
      <c r="J99" s="85">
        <v>198.8</v>
      </c>
      <c r="K99" s="119">
        <v>0.005757179613192825</v>
      </c>
      <c r="L99" s="40">
        <v>156.29585456716268</v>
      </c>
      <c r="M99" s="2"/>
    </row>
    <row r="100" spans="1:13" ht="12.75">
      <c r="A100" s="32"/>
      <c r="B100" s="32"/>
      <c r="C100" s="38" t="s">
        <v>254</v>
      </c>
      <c r="D100" s="11" t="s">
        <v>1247</v>
      </c>
      <c r="E100" s="85"/>
      <c r="F100" s="86"/>
      <c r="G100" s="86"/>
      <c r="H100" s="15">
        <v>141900</v>
      </c>
      <c r="I100" s="462"/>
      <c r="J100" s="85">
        <v>76</v>
      </c>
      <c r="K100" s="119">
        <v>0.0022009338561501746</v>
      </c>
      <c r="L100" s="40">
        <v>59.75093031742638</v>
      </c>
      <c r="M100" s="2"/>
    </row>
    <row r="101" spans="1:13" ht="12.75">
      <c r="A101" s="32"/>
      <c r="B101" s="32"/>
      <c r="C101" s="38" t="s">
        <v>255</v>
      </c>
      <c r="D101" s="11" t="s">
        <v>1247</v>
      </c>
      <c r="E101" s="85"/>
      <c r="F101" s="86"/>
      <c r="G101" s="86"/>
      <c r="H101" s="15">
        <v>141900</v>
      </c>
      <c r="I101" s="462"/>
      <c r="J101" s="85">
        <v>65.3</v>
      </c>
      <c r="K101" s="119">
        <v>0.0018910655369290313</v>
      </c>
      <c r="L101" s="40">
        <v>51.338628285893975</v>
      </c>
      <c r="M101" s="2"/>
    </row>
    <row r="102" spans="1:13" ht="25.5">
      <c r="A102" s="32"/>
      <c r="B102" s="32"/>
      <c r="C102" s="38" t="s">
        <v>256</v>
      </c>
      <c r="D102" s="11" t="s">
        <v>1386</v>
      </c>
      <c r="E102" s="86"/>
      <c r="F102" s="86"/>
      <c r="G102" s="86"/>
      <c r="H102" s="15">
        <v>142005</v>
      </c>
      <c r="I102" s="462"/>
      <c r="J102" s="40">
        <v>30.318279569892457</v>
      </c>
      <c r="K102" s="119">
        <v>0.0008780069469158218</v>
      </c>
      <c r="L102" s="40">
        <v>23.83612381480126</v>
      </c>
      <c r="M102" s="2"/>
    </row>
    <row r="103" spans="1:13" ht="25.5">
      <c r="A103" s="32"/>
      <c r="B103" s="32"/>
      <c r="C103" s="11" t="s">
        <v>1385</v>
      </c>
      <c r="D103" s="11" t="s">
        <v>1385</v>
      </c>
      <c r="E103" s="86"/>
      <c r="F103" s="86"/>
      <c r="G103" s="86"/>
      <c r="H103" s="15">
        <v>142002</v>
      </c>
      <c r="I103" s="462"/>
      <c r="J103" s="40">
        <v>6.781720430107524</v>
      </c>
      <c r="K103" s="119">
        <v>0.00019639629075748647</v>
      </c>
      <c r="L103" s="40">
        <v>5.331764537521336</v>
      </c>
      <c r="M103" s="2"/>
    </row>
    <row r="104" spans="1:13" ht="12.75">
      <c r="A104" s="32"/>
      <c r="B104" s="400" t="s">
        <v>88</v>
      </c>
      <c r="C104" s="400"/>
      <c r="D104" s="54"/>
      <c r="E104" s="60"/>
      <c r="F104" s="84"/>
      <c r="G104" s="84"/>
      <c r="H104" s="55"/>
      <c r="I104" s="460"/>
      <c r="J104" s="60">
        <v>103.3</v>
      </c>
      <c r="K104" s="118"/>
      <c r="L104" s="116"/>
      <c r="M104" s="2"/>
    </row>
    <row r="105" spans="1:13" ht="12.75">
      <c r="A105" s="32"/>
      <c r="B105" s="32"/>
      <c r="C105" s="38" t="s">
        <v>1249</v>
      </c>
      <c r="D105" s="11" t="s">
        <v>1249</v>
      </c>
      <c r="E105" s="39">
        <v>0</v>
      </c>
      <c r="F105" s="17">
        <v>0</v>
      </c>
      <c r="G105" s="17"/>
      <c r="H105" s="15">
        <v>142400</v>
      </c>
      <c r="I105" s="458"/>
      <c r="J105" s="59">
        <v>2.8</v>
      </c>
      <c r="K105" s="66">
        <v>8.108703680553273E-05</v>
      </c>
      <c r="L105" s="41">
        <v>2.2013500643262347</v>
      </c>
      <c r="M105" s="2"/>
    </row>
    <row r="106" spans="1:13" ht="12.75">
      <c r="A106" s="32"/>
      <c r="B106" s="32"/>
      <c r="C106" s="44" t="s">
        <v>1393</v>
      </c>
      <c r="D106" s="11" t="s">
        <v>1393</v>
      </c>
      <c r="E106" s="39">
        <v>0</v>
      </c>
      <c r="F106" s="17">
        <v>0</v>
      </c>
      <c r="G106" s="17"/>
      <c r="H106" s="15">
        <v>142500</v>
      </c>
      <c r="I106" s="458"/>
      <c r="J106" s="59">
        <v>70.4</v>
      </c>
      <c r="K106" s="66">
        <v>0.0020387597825391093</v>
      </c>
      <c r="L106" s="41">
        <v>55.34823018877392</v>
      </c>
      <c r="M106" s="2"/>
    </row>
    <row r="107" spans="1:13" ht="12.75">
      <c r="A107" s="32"/>
      <c r="B107" s="32"/>
      <c r="C107" s="44" t="s">
        <v>1394</v>
      </c>
      <c r="D107" s="11" t="s">
        <v>1394</v>
      </c>
      <c r="E107" s="39">
        <v>0</v>
      </c>
      <c r="F107" s="17">
        <v>0</v>
      </c>
      <c r="G107" s="17"/>
      <c r="H107" s="15">
        <v>142600</v>
      </c>
      <c r="I107" s="458"/>
      <c r="J107" s="59">
        <v>0.8</v>
      </c>
      <c r="K107" s="66">
        <v>2.3167724801580784E-05</v>
      </c>
      <c r="L107" s="41">
        <v>0.6289571612360672</v>
      </c>
      <c r="M107" s="2"/>
    </row>
    <row r="108" spans="1:13" ht="25.5">
      <c r="A108" s="32"/>
      <c r="B108" s="32"/>
      <c r="C108" s="44" t="s">
        <v>1395</v>
      </c>
      <c r="D108" s="11" t="s">
        <v>1395</v>
      </c>
      <c r="E108" s="39">
        <v>0</v>
      </c>
      <c r="F108" s="17">
        <v>0</v>
      </c>
      <c r="G108" s="17"/>
      <c r="H108" s="15">
        <v>142700</v>
      </c>
      <c r="I108" s="458"/>
      <c r="J108" s="59">
        <v>6.3</v>
      </c>
      <c r="K108" s="66">
        <v>0.00018244583281244866</v>
      </c>
      <c r="L108" s="41">
        <v>4.953037644734028</v>
      </c>
      <c r="M108" s="2"/>
    </row>
    <row r="109" spans="1:13" ht="25.5">
      <c r="A109" s="32"/>
      <c r="B109" s="32"/>
      <c r="C109" s="11" t="s">
        <v>257</v>
      </c>
      <c r="D109" s="11" t="s">
        <v>1397</v>
      </c>
      <c r="E109" s="85"/>
      <c r="F109" s="86"/>
      <c r="G109" s="86"/>
      <c r="H109" s="15">
        <v>142900</v>
      </c>
      <c r="I109" s="458"/>
      <c r="J109" s="59">
        <v>23</v>
      </c>
      <c r="K109" s="66">
        <v>0.0006660720880454475</v>
      </c>
      <c r="L109" s="41">
        <v>18.08251838553693</v>
      </c>
      <c r="M109" s="2"/>
    </row>
    <row r="110" spans="1:13" ht="12.75">
      <c r="A110" s="32"/>
      <c r="B110" s="392" t="s">
        <v>89</v>
      </c>
      <c r="C110" s="392"/>
      <c r="D110" s="54"/>
      <c r="E110" s="60"/>
      <c r="F110" s="84"/>
      <c r="G110" s="84"/>
      <c r="H110" s="55"/>
      <c r="I110" s="460"/>
      <c r="J110" s="60">
        <v>308.7</v>
      </c>
      <c r="K110" s="118"/>
      <c r="L110" s="116"/>
      <c r="M110" s="2"/>
    </row>
    <row r="111" spans="1:13" ht="12.75">
      <c r="A111" s="32"/>
      <c r="B111" s="32"/>
      <c r="C111" s="46" t="s">
        <v>1387</v>
      </c>
      <c r="D111" s="11" t="s">
        <v>1387</v>
      </c>
      <c r="E111" s="85">
        <v>0</v>
      </c>
      <c r="F111" s="86">
        <v>0</v>
      </c>
      <c r="G111" s="86"/>
      <c r="H111" s="15">
        <v>142101</v>
      </c>
      <c r="I111" s="462"/>
      <c r="J111" s="40">
        <v>242.70535714285714</v>
      </c>
      <c r="K111" s="119">
        <v>0.007028663652693866</v>
      </c>
      <c r="L111" s="40">
        <v>190.81409055669656</v>
      </c>
      <c r="M111" s="2"/>
    </row>
    <row r="112" spans="1:13" ht="12.75">
      <c r="A112" s="32"/>
      <c r="B112" s="32"/>
      <c r="C112" s="46" t="s">
        <v>1388</v>
      </c>
      <c r="D112" s="11" t="s">
        <v>1388</v>
      </c>
      <c r="E112" s="85">
        <v>0</v>
      </c>
      <c r="F112" s="86">
        <v>0</v>
      </c>
      <c r="G112" s="86"/>
      <c r="H112" s="15">
        <v>142102</v>
      </c>
      <c r="I112" s="462"/>
      <c r="J112" s="85">
        <v>19.5</v>
      </c>
      <c r="K112" s="119">
        <v>0.0005647132920385316</v>
      </c>
      <c r="L112" s="40">
        <v>15.330830805129136</v>
      </c>
      <c r="M112" s="2"/>
    </row>
    <row r="113" spans="1:13" ht="25.5">
      <c r="A113" s="32"/>
      <c r="B113" s="32"/>
      <c r="C113" s="46" t="s">
        <v>1389</v>
      </c>
      <c r="D113" s="11" t="s">
        <v>1389</v>
      </c>
      <c r="E113" s="85">
        <v>0</v>
      </c>
      <c r="F113" s="86">
        <v>0</v>
      </c>
      <c r="G113" s="86"/>
      <c r="H113" s="15">
        <v>142103</v>
      </c>
      <c r="I113" s="462"/>
      <c r="J113" s="85">
        <v>2.7</v>
      </c>
      <c r="K113" s="119">
        <v>7.819107120533515E-05</v>
      </c>
      <c r="L113" s="40">
        <v>2.122730419171727</v>
      </c>
      <c r="M113" s="2"/>
    </row>
    <row r="114" spans="1:13" ht="25.5">
      <c r="A114" s="32"/>
      <c r="B114" s="32"/>
      <c r="C114" s="46" t="s">
        <v>794</v>
      </c>
      <c r="D114" s="11" t="s">
        <v>1390</v>
      </c>
      <c r="E114" s="85">
        <v>0</v>
      </c>
      <c r="F114" s="86">
        <v>0</v>
      </c>
      <c r="G114" s="86"/>
      <c r="H114" s="15">
        <v>142104</v>
      </c>
      <c r="I114" s="462"/>
      <c r="J114" s="85">
        <v>17.2</v>
      </c>
      <c r="K114" s="119">
        <v>0.0004981060832339868</v>
      </c>
      <c r="L114" s="40">
        <v>13.522578966575441</v>
      </c>
      <c r="M114" s="2"/>
    </row>
    <row r="115" spans="1:13" ht="25.5">
      <c r="A115" s="32"/>
      <c r="B115" s="32"/>
      <c r="C115" s="46" t="s">
        <v>1391</v>
      </c>
      <c r="D115" s="11" t="s">
        <v>1391</v>
      </c>
      <c r="E115" s="85">
        <v>0</v>
      </c>
      <c r="F115" s="86">
        <v>0</v>
      </c>
      <c r="G115" s="86"/>
      <c r="H115" s="15">
        <v>142200</v>
      </c>
      <c r="I115" s="462"/>
      <c r="J115" s="85">
        <v>14.3</v>
      </c>
      <c r="K115" s="119">
        <v>0.00041412308082825654</v>
      </c>
      <c r="L115" s="40">
        <v>11.242609257094701</v>
      </c>
      <c r="M115" s="2"/>
    </row>
    <row r="116" spans="1:13" ht="25.5">
      <c r="A116" s="32"/>
      <c r="B116" s="32"/>
      <c r="C116" s="46" t="s">
        <v>795</v>
      </c>
      <c r="D116" s="11" t="s">
        <v>1392</v>
      </c>
      <c r="E116" s="85">
        <v>0</v>
      </c>
      <c r="F116" s="86">
        <v>0</v>
      </c>
      <c r="G116" s="86"/>
      <c r="H116" s="15">
        <v>142300</v>
      </c>
      <c r="I116" s="462"/>
      <c r="J116" s="40">
        <v>12.294642857142858</v>
      </c>
      <c r="K116" s="119">
        <v>0.0003560486278100083</v>
      </c>
      <c r="L116" s="40">
        <v>9.666004587299827</v>
      </c>
      <c r="M116" s="2"/>
    </row>
    <row r="117" spans="1:13" ht="12.75">
      <c r="A117" s="32"/>
      <c r="B117" s="400" t="s">
        <v>90</v>
      </c>
      <c r="C117" s="400"/>
      <c r="D117" s="54"/>
      <c r="E117" s="60"/>
      <c r="F117" s="84"/>
      <c r="G117" s="84"/>
      <c r="H117" s="55"/>
      <c r="I117" s="460"/>
      <c r="J117" s="60">
        <v>71.9</v>
      </c>
      <c r="K117" s="118"/>
      <c r="L117" s="116"/>
      <c r="M117" s="2"/>
    </row>
    <row r="118" spans="1:13" ht="25.5">
      <c r="A118" s="32"/>
      <c r="B118" s="32"/>
      <c r="C118" s="46" t="s">
        <v>787</v>
      </c>
      <c r="D118" s="11" t="s">
        <v>1368</v>
      </c>
      <c r="E118" s="85">
        <v>0</v>
      </c>
      <c r="F118" s="86">
        <v>0</v>
      </c>
      <c r="G118" s="86"/>
      <c r="H118" s="15">
        <v>140700</v>
      </c>
      <c r="I118" s="462"/>
      <c r="J118" s="40">
        <v>7.170212765957446</v>
      </c>
      <c r="K118" s="119">
        <v>0.00020764689516310434</v>
      </c>
      <c r="L118" s="40">
        <v>5.637195833419005</v>
      </c>
      <c r="M118" s="2"/>
    </row>
    <row r="119" spans="1:13" ht="25.5">
      <c r="A119" s="32"/>
      <c r="B119" s="32"/>
      <c r="C119" s="46" t="s">
        <v>789</v>
      </c>
      <c r="D119" s="11" t="s">
        <v>1373</v>
      </c>
      <c r="E119" s="85">
        <v>0</v>
      </c>
      <c r="F119" s="86">
        <v>0</v>
      </c>
      <c r="G119" s="86"/>
      <c r="H119" s="15">
        <v>141200</v>
      </c>
      <c r="I119" s="462"/>
      <c r="J119" s="85">
        <v>4.5</v>
      </c>
      <c r="K119" s="119">
        <v>0.0001303184520088919</v>
      </c>
      <c r="L119" s="40">
        <v>3.5378840319528777</v>
      </c>
      <c r="M119" s="2"/>
    </row>
    <row r="120" spans="1:13" ht="12.75">
      <c r="A120" s="32"/>
      <c r="B120" s="32"/>
      <c r="C120" s="11" t="s">
        <v>1396</v>
      </c>
      <c r="D120" s="11" t="s">
        <v>1396</v>
      </c>
      <c r="E120" s="86"/>
      <c r="F120" s="86"/>
      <c r="G120" s="86"/>
      <c r="H120" s="15">
        <v>142800</v>
      </c>
      <c r="I120" s="462"/>
      <c r="J120" s="40">
        <v>44.64087221280242</v>
      </c>
      <c r="K120" s="119">
        <v>0.0012927843029109263</v>
      </c>
      <c r="L120" s="40">
        <v>35.0964953275828</v>
      </c>
      <c r="M120" s="2"/>
    </row>
    <row r="121" spans="1:13" ht="12.75">
      <c r="A121" s="32"/>
      <c r="B121" s="32"/>
      <c r="C121" s="46" t="s">
        <v>0</v>
      </c>
      <c r="D121" s="11" t="s">
        <v>0</v>
      </c>
      <c r="E121" s="85">
        <v>0</v>
      </c>
      <c r="F121" s="86">
        <v>0</v>
      </c>
      <c r="G121" s="86"/>
      <c r="H121" s="15">
        <v>143000</v>
      </c>
      <c r="I121" s="462"/>
      <c r="J121" s="40">
        <v>2.8680851063829786</v>
      </c>
      <c r="K121" s="119">
        <v>8.305875806524174E-05</v>
      </c>
      <c r="L121" s="40">
        <v>2.254878333367602</v>
      </c>
      <c r="M121" s="2"/>
    </row>
    <row r="122" spans="1:13" ht="25.5">
      <c r="A122" s="32"/>
      <c r="B122" s="32"/>
      <c r="C122" s="46" t="s">
        <v>796</v>
      </c>
      <c r="D122" s="11" t="s">
        <v>1</v>
      </c>
      <c r="E122" s="85">
        <v>0</v>
      </c>
      <c r="F122" s="86">
        <v>0</v>
      </c>
      <c r="G122" s="86"/>
      <c r="H122" s="15">
        <v>143100</v>
      </c>
      <c r="I122" s="462"/>
      <c r="J122" s="40">
        <v>0.23900709219858157</v>
      </c>
      <c r="K122" s="119">
        <v>6.921563172103479E-06</v>
      </c>
      <c r="L122" s="40">
        <v>0.18790652778063355</v>
      </c>
      <c r="M122" s="2"/>
    </row>
    <row r="123" spans="1:13" ht="12.75">
      <c r="A123" s="32"/>
      <c r="B123" s="32"/>
      <c r="C123" s="191"/>
      <c r="D123" s="11" t="s">
        <v>2</v>
      </c>
      <c r="E123" s="85"/>
      <c r="F123" s="86"/>
      <c r="G123" s="154" t="s">
        <v>1061</v>
      </c>
      <c r="H123" s="15">
        <v>143201</v>
      </c>
      <c r="I123" s="462"/>
      <c r="J123" s="40">
        <v>6.402281431534001</v>
      </c>
      <c r="K123" s="119">
        <v>0.00018540786788506298</v>
      </c>
      <c r="L123" s="40">
        <v>5.033450943265011</v>
      </c>
      <c r="M123" s="2"/>
    </row>
    <row r="124" spans="1:13" ht="12.75">
      <c r="A124" s="32"/>
      <c r="B124" s="32"/>
      <c r="C124" s="159" t="s">
        <v>1250</v>
      </c>
      <c r="D124" s="11" t="s">
        <v>3</v>
      </c>
      <c r="E124" s="85"/>
      <c r="F124" s="86"/>
      <c r="G124" s="86"/>
      <c r="H124" s="15">
        <v>143202</v>
      </c>
      <c r="I124" s="462"/>
      <c r="J124" s="40">
        <v>12.481822822658573</v>
      </c>
      <c r="K124" s="119">
        <v>0.0003614692952218051</v>
      </c>
      <c r="L124" s="40">
        <v>9.813164811988614</v>
      </c>
      <c r="M124" s="2"/>
    </row>
    <row r="125" spans="1:13" ht="12.75">
      <c r="A125" s="444" t="s">
        <v>91</v>
      </c>
      <c r="B125" s="444"/>
      <c r="C125" s="444"/>
      <c r="D125" s="56"/>
      <c r="E125" s="61"/>
      <c r="F125" s="87"/>
      <c r="G125" s="87"/>
      <c r="H125" s="57"/>
      <c r="I125" s="461"/>
      <c r="J125" s="61">
        <v>33.9</v>
      </c>
      <c r="K125" s="238"/>
      <c r="L125" s="239"/>
      <c r="M125" s="2"/>
    </row>
    <row r="126" spans="1:13" ht="12.75">
      <c r="A126" s="32"/>
      <c r="B126" s="391" t="s">
        <v>4</v>
      </c>
      <c r="C126" s="391"/>
      <c r="D126" s="11" t="s">
        <v>4</v>
      </c>
      <c r="E126" s="86"/>
      <c r="F126" s="86"/>
      <c r="G126" s="86"/>
      <c r="H126" s="15">
        <v>150101</v>
      </c>
      <c r="I126" s="462"/>
      <c r="J126" s="40">
        <v>26.2725</v>
      </c>
      <c r="K126" s="119">
        <v>0.0007608425623119139</v>
      </c>
      <c r="L126" s="40">
        <v>20.655346273218218</v>
      </c>
      <c r="M126" s="2"/>
    </row>
    <row r="127" spans="1:13" ht="12.75">
      <c r="A127" s="32"/>
      <c r="B127" s="395" t="s">
        <v>5</v>
      </c>
      <c r="C127" s="397"/>
      <c r="D127" s="199" t="s">
        <v>5</v>
      </c>
      <c r="E127" s="265"/>
      <c r="F127" s="86"/>
      <c r="G127" s="154" t="s">
        <v>1064</v>
      </c>
      <c r="H127" s="214">
        <v>150102</v>
      </c>
      <c r="I127" s="462"/>
      <c r="J127" s="40">
        <v>0.41377691537305944</v>
      </c>
      <c r="K127" s="119">
        <v>1.1982837130762527E-05</v>
      </c>
      <c r="L127" s="40">
        <v>0.3253099425975698</v>
      </c>
      <c r="M127" s="2"/>
    </row>
    <row r="128" spans="1:13" ht="25.5">
      <c r="A128" s="32"/>
      <c r="B128" s="395" t="s">
        <v>6</v>
      </c>
      <c r="C128" s="397"/>
      <c r="D128" s="199" t="s">
        <v>6</v>
      </c>
      <c r="E128" s="265"/>
      <c r="F128" s="86"/>
      <c r="G128" s="154" t="s">
        <v>1064</v>
      </c>
      <c r="H128" s="214">
        <v>150103</v>
      </c>
      <c r="I128" s="462"/>
      <c r="J128" s="40">
        <v>1.9593928392588877</v>
      </c>
      <c r="K128" s="119">
        <v>5.67433425976724E-05</v>
      </c>
      <c r="L128" s="40">
        <v>1.5404676974081846</v>
      </c>
      <c r="M128" s="2"/>
    </row>
    <row r="129" spans="1:13" ht="12.75">
      <c r="A129" s="32"/>
      <c r="B129" s="395" t="s">
        <v>7</v>
      </c>
      <c r="C129" s="397"/>
      <c r="D129" s="199" t="s">
        <v>7</v>
      </c>
      <c r="E129" s="265"/>
      <c r="F129" s="86"/>
      <c r="G129" s="154" t="s">
        <v>1064</v>
      </c>
      <c r="H129" s="214">
        <v>150200</v>
      </c>
      <c r="I129" s="462"/>
      <c r="J129" s="40">
        <v>5.254330245368051</v>
      </c>
      <c r="K129" s="119">
        <v>0.00015216359642663678</v>
      </c>
      <c r="L129" s="40">
        <v>4.130935794154372</v>
      </c>
      <c r="M129" s="2"/>
    </row>
    <row r="130" spans="1:13" ht="12.75">
      <c r="A130" s="420" t="s">
        <v>92</v>
      </c>
      <c r="B130" s="420"/>
      <c r="C130" s="420"/>
      <c r="D130" s="56"/>
      <c r="E130" s="61"/>
      <c r="F130" s="87"/>
      <c r="G130" s="87"/>
      <c r="H130" s="57"/>
      <c r="I130" s="461"/>
      <c r="J130" s="61">
        <v>332.9</v>
      </c>
      <c r="K130" s="238"/>
      <c r="L130" s="239"/>
      <c r="M130" s="2"/>
    </row>
    <row r="131" spans="1:13" ht="25.5">
      <c r="A131" s="32"/>
      <c r="B131" s="391" t="s">
        <v>258</v>
      </c>
      <c r="C131" s="391"/>
      <c r="D131" s="11" t="s">
        <v>1251</v>
      </c>
      <c r="E131" s="85"/>
      <c r="F131" s="86"/>
      <c r="G131" s="86"/>
      <c r="H131" s="15">
        <v>160100</v>
      </c>
      <c r="I131" s="462"/>
      <c r="J131" s="85">
        <v>70.9</v>
      </c>
      <c r="K131" s="119">
        <v>0.002053239610540097</v>
      </c>
      <c r="L131" s="40">
        <v>55.74132841454645</v>
      </c>
      <c r="M131" s="2"/>
    </row>
    <row r="132" spans="1:13" ht="25.5">
      <c r="A132" s="32"/>
      <c r="B132" s="391" t="s">
        <v>259</v>
      </c>
      <c r="C132" s="391"/>
      <c r="D132" s="11" t="s">
        <v>1251</v>
      </c>
      <c r="E132" s="85"/>
      <c r="F132" s="86"/>
      <c r="G132" s="86"/>
      <c r="H132" s="15">
        <v>160100</v>
      </c>
      <c r="I132" s="462"/>
      <c r="J132" s="85">
        <v>67.7</v>
      </c>
      <c r="K132" s="119">
        <v>0.0019605687113337738</v>
      </c>
      <c r="L132" s="40">
        <v>53.22549976960218</v>
      </c>
      <c r="M132" s="2"/>
    </row>
    <row r="133" spans="1:13" ht="25.5">
      <c r="A133" s="32"/>
      <c r="B133" s="391" t="s">
        <v>260</v>
      </c>
      <c r="C133" s="391"/>
      <c r="D133" s="11" t="s">
        <v>1251</v>
      </c>
      <c r="E133" s="85"/>
      <c r="F133" s="86"/>
      <c r="G133" s="86"/>
      <c r="H133" s="15">
        <v>160100</v>
      </c>
      <c r="I133" s="462"/>
      <c r="J133" s="85">
        <v>2.9</v>
      </c>
      <c r="K133" s="119">
        <v>8.398300240573033E-05</v>
      </c>
      <c r="L133" s="40">
        <v>2.279969709480743</v>
      </c>
      <c r="M133" s="2"/>
    </row>
    <row r="134" spans="1:13" ht="12.75">
      <c r="A134" s="32"/>
      <c r="B134" s="419" t="s">
        <v>8</v>
      </c>
      <c r="C134" s="419"/>
      <c r="D134" s="11" t="s">
        <v>8</v>
      </c>
      <c r="E134" s="85">
        <v>0</v>
      </c>
      <c r="F134" s="86">
        <v>0</v>
      </c>
      <c r="G134" s="86"/>
      <c r="H134" s="15">
        <v>160200</v>
      </c>
      <c r="I134" s="462"/>
      <c r="J134" s="85">
        <v>0.5</v>
      </c>
      <c r="K134" s="119">
        <v>1.447982800098799E-05</v>
      </c>
      <c r="L134" s="40">
        <v>0.39309822577254194</v>
      </c>
      <c r="M134" s="2"/>
    </row>
    <row r="135" spans="1:13" ht="12.75">
      <c r="A135" s="32"/>
      <c r="B135" s="89" t="s">
        <v>93</v>
      </c>
      <c r="C135" s="90"/>
      <c r="D135" s="54"/>
      <c r="E135" s="60"/>
      <c r="F135" s="84"/>
      <c r="G135" s="84"/>
      <c r="H135" s="55"/>
      <c r="I135" s="460"/>
      <c r="J135" s="60">
        <v>48.2</v>
      </c>
      <c r="K135" s="118"/>
      <c r="L135" s="116"/>
      <c r="M135" s="2"/>
    </row>
    <row r="136" spans="1:13" ht="25.5">
      <c r="A136" s="32"/>
      <c r="B136" s="91"/>
      <c r="C136" s="46" t="s">
        <v>800</v>
      </c>
      <c r="D136" s="11" t="s">
        <v>15</v>
      </c>
      <c r="E136" s="85">
        <v>0</v>
      </c>
      <c r="F136" s="86">
        <v>0</v>
      </c>
      <c r="G136" s="86"/>
      <c r="H136" s="15">
        <v>180101</v>
      </c>
      <c r="I136" s="462"/>
      <c r="J136" s="40">
        <v>1.6840579710144934</v>
      </c>
      <c r="K136" s="119">
        <v>4.876973952796536E-05</v>
      </c>
      <c r="L136" s="40">
        <v>1.3240004010078084</v>
      </c>
      <c r="M136" s="2"/>
    </row>
    <row r="137" spans="1:13" ht="12.75">
      <c r="A137" s="32"/>
      <c r="B137" s="91"/>
      <c r="C137" s="46" t="s">
        <v>16</v>
      </c>
      <c r="D137" s="11" t="s">
        <v>16</v>
      </c>
      <c r="E137" s="85">
        <v>0</v>
      </c>
      <c r="F137" s="86">
        <v>0</v>
      </c>
      <c r="G137" s="86"/>
      <c r="H137" s="15">
        <v>180102</v>
      </c>
      <c r="I137" s="462"/>
      <c r="J137" s="85">
        <v>2.8</v>
      </c>
      <c r="K137" s="119">
        <v>8.108703680553273E-05</v>
      </c>
      <c r="L137" s="40">
        <v>2.2013500643262347</v>
      </c>
      <c r="M137" s="2"/>
    </row>
    <row r="138" spans="1:13" ht="12.75">
      <c r="A138" s="32"/>
      <c r="B138" s="91"/>
      <c r="C138" s="38" t="s">
        <v>261</v>
      </c>
      <c r="D138" s="11" t="s">
        <v>1254</v>
      </c>
      <c r="E138" s="85"/>
      <c r="F138" s="86"/>
      <c r="G138" s="86"/>
      <c r="H138" s="15">
        <v>180300</v>
      </c>
      <c r="I138" s="462"/>
      <c r="J138" s="85">
        <v>2.6</v>
      </c>
      <c r="K138" s="119">
        <v>7.529510560513755E-05</v>
      </c>
      <c r="L138" s="40">
        <v>2.044110774017218</v>
      </c>
      <c r="M138" s="2"/>
    </row>
    <row r="139" spans="1:13" ht="12.75">
      <c r="A139" s="32"/>
      <c r="B139" s="91"/>
      <c r="C139" s="38" t="s">
        <v>262</v>
      </c>
      <c r="D139" s="11" t="s">
        <v>1254</v>
      </c>
      <c r="E139" s="85"/>
      <c r="F139" s="86"/>
      <c r="G139" s="86"/>
      <c r="H139" s="15">
        <v>180300</v>
      </c>
      <c r="I139" s="462"/>
      <c r="J139" s="40">
        <v>1.4434782608695655</v>
      </c>
      <c r="K139" s="119">
        <v>4.1802633881113164E-05</v>
      </c>
      <c r="L139" s="40">
        <v>1.1348574865781214</v>
      </c>
      <c r="M139" s="2"/>
    </row>
    <row r="140" spans="1:13" ht="12.75">
      <c r="A140" s="32"/>
      <c r="B140" s="91"/>
      <c r="C140" s="38" t="s">
        <v>263</v>
      </c>
      <c r="D140" s="11" t="s">
        <v>1254</v>
      </c>
      <c r="E140" s="85"/>
      <c r="F140" s="86"/>
      <c r="G140" s="86"/>
      <c r="H140" s="15">
        <v>180300</v>
      </c>
      <c r="I140" s="462"/>
      <c r="J140" s="85">
        <v>26.2</v>
      </c>
      <c r="K140" s="119">
        <v>0.0007587429872517706</v>
      </c>
      <c r="L140" s="40">
        <v>20.598347030481197</v>
      </c>
      <c r="M140" s="2"/>
    </row>
    <row r="141" spans="1:13" ht="12.75">
      <c r="A141" s="32"/>
      <c r="B141" s="91"/>
      <c r="C141" s="38" t="s">
        <v>264</v>
      </c>
      <c r="D141" s="11" t="s">
        <v>1254</v>
      </c>
      <c r="E141" s="85"/>
      <c r="F141" s="86"/>
      <c r="G141" s="86"/>
      <c r="H141" s="15">
        <v>180300</v>
      </c>
      <c r="I141" s="462"/>
      <c r="J141" s="40">
        <v>13.472463768115947</v>
      </c>
      <c r="K141" s="119">
        <v>0.0003901579162237229</v>
      </c>
      <c r="L141" s="40">
        <v>10.592003208062467</v>
      </c>
      <c r="M141" s="2"/>
    </row>
    <row r="142" spans="1:13" ht="12.75">
      <c r="A142" s="32"/>
      <c r="B142" s="89" t="s">
        <v>94</v>
      </c>
      <c r="C142" s="90"/>
      <c r="D142" s="54"/>
      <c r="E142" s="60"/>
      <c r="F142" s="84"/>
      <c r="G142" s="84"/>
      <c r="H142" s="55"/>
      <c r="I142" s="460"/>
      <c r="J142" s="60">
        <v>62.3</v>
      </c>
      <c r="K142" s="118"/>
      <c r="L142" s="116"/>
      <c r="M142" s="2"/>
    </row>
    <row r="143" spans="1:13" ht="25.5">
      <c r="A143" s="32"/>
      <c r="B143" s="91"/>
      <c r="C143" s="38" t="s">
        <v>265</v>
      </c>
      <c r="D143" s="11" t="s">
        <v>1251</v>
      </c>
      <c r="E143" s="85"/>
      <c r="F143" s="86"/>
      <c r="G143" s="86"/>
      <c r="H143" s="15">
        <v>160100</v>
      </c>
      <c r="I143" s="462"/>
      <c r="J143" s="85">
        <v>8.9</v>
      </c>
      <c r="K143" s="119">
        <v>0.0002577409384175862</v>
      </c>
      <c r="L143" s="40">
        <v>6.997148418751247</v>
      </c>
      <c r="M143" s="2"/>
    </row>
    <row r="144" spans="1:13" ht="25.5">
      <c r="A144" s="32"/>
      <c r="B144" s="91"/>
      <c r="C144" s="38" t="s">
        <v>266</v>
      </c>
      <c r="D144" s="11" t="s">
        <v>1251</v>
      </c>
      <c r="E144" s="85"/>
      <c r="F144" s="86"/>
      <c r="G144" s="86"/>
      <c r="H144" s="15">
        <v>160100</v>
      </c>
      <c r="I144" s="462"/>
      <c r="J144" s="85">
        <v>45.4</v>
      </c>
      <c r="K144" s="119">
        <v>0.0013147683824897094</v>
      </c>
      <c r="L144" s="40">
        <v>35.69331890014681</v>
      </c>
      <c r="M144" s="2"/>
    </row>
    <row r="145" spans="1:13" ht="25.5">
      <c r="A145" s="32"/>
      <c r="B145" s="91"/>
      <c r="C145" s="38" t="s">
        <v>267</v>
      </c>
      <c r="D145" s="11" t="s">
        <v>9</v>
      </c>
      <c r="E145" s="85"/>
      <c r="F145" s="86"/>
      <c r="G145" s="86"/>
      <c r="H145" s="15">
        <v>160300</v>
      </c>
      <c r="I145" s="462"/>
      <c r="J145" s="85">
        <v>8.1</v>
      </c>
      <c r="K145" s="119">
        <v>0.0002345732136160054</v>
      </c>
      <c r="L145" s="40">
        <v>6.368191257515179</v>
      </c>
      <c r="M145" s="2"/>
    </row>
    <row r="146" spans="1:13" ht="12.75">
      <c r="A146" s="32"/>
      <c r="B146" s="89" t="s">
        <v>95</v>
      </c>
      <c r="C146" s="90"/>
      <c r="D146" s="54"/>
      <c r="E146" s="60"/>
      <c r="F146" s="84"/>
      <c r="G146" s="84"/>
      <c r="H146" s="55"/>
      <c r="I146" s="460"/>
      <c r="J146" s="60">
        <v>14.1</v>
      </c>
      <c r="K146" s="118"/>
      <c r="L146" s="116"/>
      <c r="M146" s="2"/>
    </row>
    <row r="147" spans="1:13" ht="12.75">
      <c r="A147" s="32"/>
      <c r="B147" s="91"/>
      <c r="C147" s="46" t="s">
        <v>798</v>
      </c>
      <c r="D147" s="11" t="s">
        <v>1252</v>
      </c>
      <c r="E147" s="85">
        <v>0</v>
      </c>
      <c r="F147" s="86">
        <v>0</v>
      </c>
      <c r="G147" s="86"/>
      <c r="H147" s="15">
        <v>170100</v>
      </c>
      <c r="I147" s="462"/>
      <c r="J147" s="473">
        <v>12.86315789473684</v>
      </c>
      <c r="K147" s="119">
        <v>0.00037251262773068045</v>
      </c>
      <c r="L147" s="40">
        <v>10.112969092506237</v>
      </c>
      <c r="M147" s="2"/>
    </row>
    <row r="148" spans="1:13" ht="12.75">
      <c r="A148" s="32"/>
      <c r="B148" s="91"/>
      <c r="C148" s="46" t="s">
        <v>799</v>
      </c>
      <c r="D148" s="11" t="s">
        <v>1252</v>
      </c>
      <c r="E148" s="85">
        <v>0</v>
      </c>
      <c r="F148" s="86">
        <v>0</v>
      </c>
      <c r="G148" s="86"/>
      <c r="H148" s="15">
        <v>170100</v>
      </c>
      <c r="I148" s="462"/>
      <c r="J148" s="473">
        <v>1.2368421052631577</v>
      </c>
      <c r="K148" s="119">
        <v>3.5818521897180815E-05</v>
      </c>
      <c r="L148" s="40">
        <v>0.9724008742794459</v>
      </c>
      <c r="M148" s="2"/>
    </row>
    <row r="149" spans="1:13" ht="12.75">
      <c r="A149" s="32"/>
      <c r="B149" s="89" t="s">
        <v>96</v>
      </c>
      <c r="C149" s="90"/>
      <c r="D149" s="54"/>
      <c r="E149" s="60"/>
      <c r="F149" s="84"/>
      <c r="G149" s="84"/>
      <c r="H149" s="55"/>
      <c r="I149" s="460"/>
      <c r="J149" s="60">
        <v>40.5</v>
      </c>
      <c r="K149" s="118"/>
      <c r="L149" s="116"/>
      <c r="M149" s="2"/>
    </row>
    <row r="150" spans="1:13" ht="25.5">
      <c r="A150" s="32"/>
      <c r="B150" s="91"/>
      <c r="C150" s="46" t="s">
        <v>797</v>
      </c>
      <c r="D150" s="11" t="s">
        <v>9</v>
      </c>
      <c r="E150" s="85">
        <v>0</v>
      </c>
      <c r="F150" s="86">
        <v>0</v>
      </c>
      <c r="G150" s="86"/>
      <c r="H150" s="15">
        <v>160300</v>
      </c>
      <c r="I150" s="462"/>
      <c r="J150" s="85">
        <v>30.2</v>
      </c>
      <c r="K150" s="119">
        <v>0.0008745816112596745</v>
      </c>
      <c r="L150" s="40">
        <v>23.743132836661534</v>
      </c>
      <c r="M150" s="2"/>
    </row>
    <row r="151" spans="1:13" ht="25.5">
      <c r="A151" s="32"/>
      <c r="B151" s="91"/>
      <c r="C151" s="46" t="s">
        <v>268</v>
      </c>
      <c r="D151" s="11" t="s">
        <v>9</v>
      </c>
      <c r="E151" s="85"/>
      <c r="F151" s="86"/>
      <c r="G151" s="86"/>
      <c r="H151" s="15">
        <v>160300</v>
      </c>
      <c r="I151" s="462"/>
      <c r="J151" s="40">
        <v>5.297142857142858</v>
      </c>
      <c r="K151" s="119">
        <v>0.00015340343493618134</v>
      </c>
      <c r="L151" s="40">
        <v>4.164594917613102</v>
      </c>
      <c r="M151" s="2"/>
    </row>
    <row r="152" spans="1:13" ht="12.75">
      <c r="A152" s="32"/>
      <c r="B152" s="91"/>
      <c r="C152" s="38" t="s">
        <v>10</v>
      </c>
      <c r="D152" s="11" t="s">
        <v>10</v>
      </c>
      <c r="E152" s="86"/>
      <c r="F152" s="86"/>
      <c r="G152" s="86"/>
      <c r="H152" s="15">
        <v>160400</v>
      </c>
      <c r="I152" s="462"/>
      <c r="J152" s="40">
        <v>5.002857142857144</v>
      </c>
      <c r="K152" s="119">
        <v>0.00014488102188417128</v>
      </c>
      <c r="L152" s="40">
        <v>3.9332285333012633</v>
      </c>
      <c r="M152" s="2"/>
    </row>
    <row r="153" spans="1:13" ht="12.75">
      <c r="A153" s="32"/>
      <c r="B153" s="89" t="s">
        <v>97</v>
      </c>
      <c r="C153" s="90"/>
      <c r="D153" s="54"/>
      <c r="E153" s="60"/>
      <c r="F153" s="84"/>
      <c r="G153" s="84"/>
      <c r="H153" s="55"/>
      <c r="I153" s="460"/>
      <c r="J153" s="60">
        <v>25.7</v>
      </c>
      <c r="K153" s="118"/>
      <c r="L153" s="116"/>
      <c r="M153" s="2"/>
    </row>
    <row r="154" spans="1:13" ht="25.5">
      <c r="A154" s="32"/>
      <c r="B154" s="91"/>
      <c r="C154" s="38" t="s">
        <v>269</v>
      </c>
      <c r="D154" s="11" t="s">
        <v>14</v>
      </c>
      <c r="E154" s="86"/>
      <c r="F154" s="86"/>
      <c r="G154" s="86"/>
      <c r="H154" s="15">
        <v>171100</v>
      </c>
      <c r="I154" s="462"/>
      <c r="J154" s="40">
        <v>7.4375</v>
      </c>
      <c r="K154" s="119">
        <v>0.00021538744151469632</v>
      </c>
      <c r="L154" s="40">
        <v>5.8473361083665605</v>
      </c>
      <c r="M154" s="2"/>
    </row>
    <row r="155" spans="1:13" ht="12.75">
      <c r="A155" s="32"/>
      <c r="B155" s="91"/>
      <c r="C155" s="38" t="s">
        <v>270</v>
      </c>
      <c r="D155" s="11" t="s">
        <v>14</v>
      </c>
      <c r="E155" s="86"/>
      <c r="F155" s="86"/>
      <c r="G155" s="86"/>
      <c r="H155" s="15">
        <v>171100</v>
      </c>
      <c r="I155" s="462"/>
      <c r="J155" s="85">
        <v>0.2</v>
      </c>
      <c r="K155" s="119">
        <v>5.791931200395196E-06</v>
      </c>
      <c r="L155" s="40">
        <v>0.1572392903090168</v>
      </c>
      <c r="M155" s="2"/>
    </row>
    <row r="156" spans="1:13" ht="25.5">
      <c r="A156" s="32"/>
      <c r="B156" s="91"/>
      <c r="C156" s="46" t="s">
        <v>11</v>
      </c>
      <c r="D156" s="11" t="s">
        <v>11</v>
      </c>
      <c r="E156" s="85">
        <v>0</v>
      </c>
      <c r="F156" s="86">
        <v>0</v>
      </c>
      <c r="G156" s="86"/>
      <c r="H156" s="15">
        <v>170600</v>
      </c>
      <c r="I156" s="462"/>
      <c r="J156" s="40">
        <v>3.1875</v>
      </c>
      <c r="K156" s="119">
        <v>9.230890350629841E-05</v>
      </c>
      <c r="L156" s="40">
        <v>2.5060011892999543</v>
      </c>
      <c r="M156" s="2"/>
    </row>
    <row r="157" spans="1:13" ht="12.75">
      <c r="A157" s="32"/>
      <c r="B157" s="91"/>
      <c r="C157" s="38" t="s">
        <v>813</v>
      </c>
      <c r="D157" s="11" t="s">
        <v>12</v>
      </c>
      <c r="E157" s="85">
        <v>0</v>
      </c>
      <c r="F157" s="86">
        <v>0</v>
      </c>
      <c r="G157" s="86"/>
      <c r="H157" s="15">
        <v>170700</v>
      </c>
      <c r="I157" s="462"/>
      <c r="J157" s="40">
        <v>1.59375</v>
      </c>
      <c r="K157" s="119">
        <v>4.6154451753149204E-05</v>
      </c>
      <c r="L157" s="40">
        <v>1.2530005946499772</v>
      </c>
      <c r="M157" s="2"/>
    </row>
    <row r="158" spans="1:13" ht="12.75">
      <c r="A158" s="32"/>
      <c r="B158" s="91"/>
      <c r="C158" s="38"/>
      <c r="D158" s="11" t="s">
        <v>13</v>
      </c>
      <c r="E158" s="86"/>
      <c r="F158" s="86"/>
      <c r="G158" s="154" t="s">
        <v>1061</v>
      </c>
      <c r="H158" s="15">
        <v>170900</v>
      </c>
      <c r="I158" s="462"/>
      <c r="J158" s="40">
        <v>1.5046187491839667</v>
      </c>
      <c r="K158" s="119">
        <v>4.357324139049105E-05</v>
      </c>
      <c r="L158" s="40">
        <v>1.1829259215366372</v>
      </c>
      <c r="M158" s="2"/>
    </row>
    <row r="159" spans="1:13" ht="12.75">
      <c r="A159" s="32"/>
      <c r="B159" s="91"/>
      <c r="C159" s="38" t="s">
        <v>1253</v>
      </c>
      <c r="D159" s="11" t="s">
        <v>1253</v>
      </c>
      <c r="E159" s="85">
        <v>0</v>
      </c>
      <c r="F159" s="86">
        <v>0</v>
      </c>
      <c r="G159" s="86"/>
      <c r="H159" s="15">
        <v>171001</v>
      </c>
      <c r="I159" s="462"/>
      <c r="J159" s="40">
        <v>7.96875</v>
      </c>
      <c r="K159" s="119">
        <v>0.00023077225876574602</v>
      </c>
      <c r="L159" s="40">
        <v>6.265002973249886</v>
      </c>
      <c r="M159" s="2"/>
    </row>
    <row r="160" spans="1:13" ht="12.75">
      <c r="A160" s="32"/>
      <c r="B160" s="91"/>
      <c r="C160" s="189" t="s">
        <v>14</v>
      </c>
      <c r="D160" s="11" t="s">
        <v>14</v>
      </c>
      <c r="E160" s="86"/>
      <c r="F160" s="86"/>
      <c r="G160" s="86"/>
      <c r="H160" s="15">
        <v>171100</v>
      </c>
      <c r="I160" s="462"/>
      <c r="J160" s="474">
        <v>5.3125</v>
      </c>
      <c r="K160" s="119">
        <v>0.00015384817251049745</v>
      </c>
      <c r="L160" s="40">
        <v>4.176668648833259</v>
      </c>
      <c r="M160" s="2"/>
    </row>
    <row r="161" spans="1:13" ht="12.75">
      <c r="A161" s="32"/>
      <c r="B161" s="89" t="s">
        <v>1055</v>
      </c>
      <c r="C161" s="90"/>
      <c r="D161" s="54"/>
      <c r="E161" s="60"/>
      <c r="F161" s="84"/>
      <c r="G161" s="84"/>
      <c r="H161" s="55"/>
      <c r="I161" s="460"/>
      <c r="J161" s="60">
        <v>25.7</v>
      </c>
      <c r="K161" s="118"/>
      <c r="L161" s="116"/>
      <c r="M161" s="2"/>
    </row>
    <row r="162" spans="1:13" ht="25.5">
      <c r="A162" s="32"/>
      <c r="B162" s="426" t="s">
        <v>749</v>
      </c>
      <c r="C162" s="427"/>
      <c r="D162" s="11" t="s">
        <v>1255</v>
      </c>
      <c r="E162" s="86"/>
      <c r="F162" s="86"/>
      <c r="G162" s="154" t="s">
        <v>1061</v>
      </c>
      <c r="H162" s="15">
        <v>180400</v>
      </c>
      <c r="I162" s="462"/>
      <c r="J162" s="472">
        <v>41.92293907639939</v>
      </c>
      <c r="K162" s="119">
        <v>0.0012140738942443229</v>
      </c>
      <c r="L162" s="40">
        <v>32.95966594020594</v>
      </c>
      <c r="M162" s="2"/>
    </row>
    <row r="163" spans="1:13" ht="38.25" customHeight="1">
      <c r="A163" s="32"/>
      <c r="B163" s="428"/>
      <c r="C163" s="429"/>
      <c r="D163" s="11" t="s">
        <v>17</v>
      </c>
      <c r="E163" s="86"/>
      <c r="F163" s="86"/>
      <c r="G163" s="154" t="s">
        <v>1061</v>
      </c>
      <c r="H163" s="15">
        <v>190100</v>
      </c>
      <c r="I163" s="462"/>
      <c r="J163" s="472">
        <v>1.953244217534956</v>
      </c>
      <c r="K163" s="119">
        <v>5.656528062766106E-05</v>
      </c>
      <c r="L163" s="40">
        <v>1.5356336728269362</v>
      </c>
      <c r="M163" s="2"/>
    </row>
    <row r="164" spans="1:13" ht="25.5" customHeight="1">
      <c r="A164" s="32"/>
      <c r="B164" s="428"/>
      <c r="C164" s="429"/>
      <c r="D164" s="11" t="s">
        <v>18</v>
      </c>
      <c r="E164" s="86"/>
      <c r="F164" s="86"/>
      <c r="G164" s="154" t="s">
        <v>1061</v>
      </c>
      <c r="H164" s="15">
        <v>190200</v>
      </c>
      <c r="I164" s="462"/>
      <c r="J164" s="472">
        <v>3.764750351070492</v>
      </c>
      <c r="K164" s="119">
        <v>0.00010902587510031974</v>
      </c>
      <c r="L164" s="40">
        <v>2.9598333669647294</v>
      </c>
      <c r="M164" s="2"/>
    </row>
    <row r="165" spans="1:13" ht="38.25" customHeight="1">
      <c r="A165" s="32"/>
      <c r="B165" s="428"/>
      <c r="C165" s="429"/>
      <c r="D165" s="11" t="s">
        <v>19</v>
      </c>
      <c r="E165" s="86"/>
      <c r="F165" s="86"/>
      <c r="G165" s="154" t="s">
        <v>1061</v>
      </c>
      <c r="H165" s="15">
        <v>190301</v>
      </c>
      <c r="I165" s="462"/>
      <c r="J165" s="472">
        <v>1.0717267550815135</v>
      </c>
      <c r="K165" s="119">
        <v>3.1036838155274595E-05</v>
      </c>
      <c r="L165" s="40">
        <v>0.8425877718710132</v>
      </c>
      <c r="M165" s="2"/>
    </row>
    <row r="166" spans="1:13" ht="12.75">
      <c r="A166" s="32"/>
      <c r="B166" s="428"/>
      <c r="C166" s="429"/>
      <c r="D166" s="11" t="s">
        <v>20</v>
      </c>
      <c r="E166" s="86"/>
      <c r="F166" s="86"/>
      <c r="G166" s="154" t="s">
        <v>1061</v>
      </c>
      <c r="H166" s="15">
        <v>190302</v>
      </c>
      <c r="I166" s="462"/>
      <c r="J166" s="472">
        <v>1.4356819756375603</v>
      </c>
      <c r="K166" s="119">
        <v>4.1576856142701E-05</v>
      </c>
      <c r="L166" s="40">
        <v>1.1287280747934854</v>
      </c>
      <c r="M166" s="2"/>
    </row>
    <row r="167" spans="1:13" ht="25.5" customHeight="1">
      <c r="A167" s="32"/>
      <c r="B167" s="428"/>
      <c r="C167" s="429"/>
      <c r="D167" s="11" t="s">
        <v>21</v>
      </c>
      <c r="E167" s="86"/>
      <c r="F167" s="86"/>
      <c r="G167" s="154" t="s">
        <v>1061</v>
      </c>
      <c r="H167" s="15">
        <v>190303</v>
      </c>
      <c r="I167" s="462"/>
      <c r="J167" s="472">
        <v>0.62662984640604</v>
      </c>
      <c r="K167" s="119">
        <v>1.8146984792489962E-05</v>
      </c>
      <c r="L167" s="40">
        <v>0.4926541616766696</v>
      </c>
      <c r="M167" s="2"/>
    </row>
    <row r="168" spans="1:13" ht="12.75">
      <c r="A168" s="32"/>
      <c r="B168" s="428"/>
      <c r="C168" s="429"/>
      <c r="D168" s="11" t="s">
        <v>22</v>
      </c>
      <c r="E168" s="86"/>
      <c r="F168" s="86"/>
      <c r="G168" s="154" t="s">
        <v>1061</v>
      </c>
      <c r="H168" s="15">
        <v>190304</v>
      </c>
      <c r="I168" s="462"/>
      <c r="J168" s="472">
        <v>3.2319314503130947</v>
      </c>
      <c r="K168" s="119">
        <v>9.359562302303454E-05</v>
      </c>
      <c r="L168" s="40">
        <v>2.5409330378731116</v>
      </c>
      <c r="M168" s="2"/>
    </row>
    <row r="169" spans="1:13" ht="25.5" customHeight="1">
      <c r="A169" s="32"/>
      <c r="B169" s="428"/>
      <c r="C169" s="429"/>
      <c r="D169" s="11" t="s">
        <v>23</v>
      </c>
      <c r="E169" s="86"/>
      <c r="F169" s="86"/>
      <c r="G169" s="154" t="s">
        <v>1061</v>
      </c>
      <c r="H169" s="15">
        <v>190305</v>
      </c>
      <c r="I169" s="462"/>
      <c r="J169" s="472">
        <v>0.3009349919598705</v>
      </c>
      <c r="K169" s="119">
        <v>8.714973846115256E-06</v>
      </c>
      <c r="L169" s="40">
        <v>0.23659402282459854</v>
      </c>
      <c r="M169" s="2"/>
    </row>
    <row r="170" spans="1:13" ht="25.5" customHeight="1">
      <c r="A170" s="32"/>
      <c r="B170" s="430"/>
      <c r="C170" s="431"/>
      <c r="D170" s="11" t="s">
        <v>24</v>
      </c>
      <c r="E170" s="86"/>
      <c r="F170" s="86"/>
      <c r="G170" s="154" t="s">
        <v>1061</v>
      </c>
      <c r="H170" s="15">
        <v>190306</v>
      </c>
      <c r="I170" s="462"/>
      <c r="J170" s="472">
        <v>1.6843355442923933</v>
      </c>
      <c r="K170" s="119">
        <v>4.877777795460868E-05</v>
      </c>
      <c r="L170" s="40">
        <v>1.324218628133937</v>
      </c>
      <c r="M170" s="2"/>
    </row>
    <row r="171" spans="1:13" ht="12.75">
      <c r="A171" s="92" t="s">
        <v>100</v>
      </c>
      <c r="B171" s="93"/>
      <c r="C171" s="94"/>
      <c r="D171" s="56"/>
      <c r="E171" s="61"/>
      <c r="F171" s="87"/>
      <c r="G171" s="87"/>
      <c r="H171" s="57"/>
      <c r="I171" s="461"/>
      <c r="J171" s="61">
        <v>218.2</v>
      </c>
      <c r="K171" s="238"/>
      <c r="L171" s="239"/>
      <c r="M171" s="2"/>
    </row>
    <row r="172" spans="1:13" ht="12.75">
      <c r="A172" s="32"/>
      <c r="B172" s="391" t="s">
        <v>1053</v>
      </c>
      <c r="C172" s="391"/>
      <c r="D172" s="11" t="s">
        <v>1256</v>
      </c>
      <c r="E172" s="85">
        <v>0</v>
      </c>
      <c r="F172" s="86">
        <v>0</v>
      </c>
      <c r="G172" s="86"/>
      <c r="H172" s="15">
        <v>200100</v>
      </c>
      <c r="I172" s="462"/>
      <c r="J172" s="85">
        <v>49.7</v>
      </c>
      <c r="K172" s="119">
        <v>0.0014392949032982058</v>
      </c>
      <c r="L172" s="40">
        <v>39.07396364179066</v>
      </c>
      <c r="M172" s="2"/>
    </row>
    <row r="173" spans="1:13" ht="25.5">
      <c r="A173" s="32"/>
      <c r="B173" s="391" t="s">
        <v>271</v>
      </c>
      <c r="C173" s="391"/>
      <c r="D173" s="11" t="s">
        <v>1257</v>
      </c>
      <c r="E173" s="85">
        <v>0</v>
      </c>
      <c r="F173" s="86">
        <v>0</v>
      </c>
      <c r="G173" s="86"/>
      <c r="H173" s="15">
        <v>200200</v>
      </c>
      <c r="I173" s="462"/>
      <c r="J173" s="85">
        <v>168.5</v>
      </c>
      <c r="K173" s="119">
        <v>0.004879702036332953</v>
      </c>
      <c r="L173" s="40">
        <v>132.47410208534666</v>
      </c>
      <c r="M173" s="2"/>
    </row>
    <row r="174" spans="1:13" ht="12.75">
      <c r="A174" s="32"/>
      <c r="B174" s="89" t="s">
        <v>101</v>
      </c>
      <c r="C174" s="95"/>
      <c r="D174" s="54"/>
      <c r="E174" s="60"/>
      <c r="F174" s="84"/>
      <c r="G174" s="84"/>
      <c r="H174" s="55"/>
      <c r="I174" s="460"/>
      <c r="J174" s="60">
        <v>25.9</v>
      </c>
      <c r="K174" s="118"/>
      <c r="L174" s="116"/>
      <c r="M174" s="2"/>
    </row>
    <row r="175" spans="1:13" ht="12.75">
      <c r="A175" s="32"/>
      <c r="B175" s="91"/>
      <c r="C175" s="191" t="s">
        <v>27</v>
      </c>
      <c r="D175" s="11" t="s">
        <v>27</v>
      </c>
      <c r="E175" s="85">
        <v>0</v>
      </c>
      <c r="F175" s="86">
        <v>0</v>
      </c>
      <c r="G175" s="86"/>
      <c r="H175" s="15">
        <v>200501</v>
      </c>
      <c r="I175" s="462"/>
      <c r="J175" s="475">
        <v>1.3972602739726026</v>
      </c>
      <c r="K175" s="119">
        <v>4.046417687947328E-05</v>
      </c>
      <c r="L175" s="40">
        <v>1.0985210692821719</v>
      </c>
      <c r="M175" s="2"/>
    </row>
    <row r="176" spans="1:13" ht="12.75">
      <c r="A176" s="32"/>
      <c r="B176" s="91"/>
      <c r="C176" s="46"/>
      <c r="D176" s="11" t="s">
        <v>28</v>
      </c>
      <c r="E176" s="86"/>
      <c r="F176" s="86"/>
      <c r="G176" s="154" t="s">
        <v>1061</v>
      </c>
      <c r="H176" s="15">
        <v>200502</v>
      </c>
      <c r="I176" s="462"/>
      <c r="J176" s="40">
        <v>0.7366707308326759</v>
      </c>
      <c r="K176" s="119">
        <v>2.1333730951638532E-05</v>
      </c>
      <c r="L176" s="40">
        <v>0.5791679145377734</v>
      </c>
      <c r="M176" s="2"/>
    </row>
    <row r="177" spans="1:13" ht="25.5">
      <c r="A177" s="32"/>
      <c r="B177" s="91"/>
      <c r="C177" s="46"/>
      <c r="D177" s="11" t="s">
        <v>25</v>
      </c>
      <c r="E177" s="86"/>
      <c r="F177" s="86"/>
      <c r="G177" s="154" t="s">
        <v>1061</v>
      </c>
      <c r="H177" s="15">
        <v>200300</v>
      </c>
      <c r="I177" s="462"/>
      <c r="J177" s="40">
        <v>0.3000817614573621</v>
      </c>
      <c r="K177" s="119">
        <v>8.69026458427222E-06</v>
      </c>
      <c r="L177" s="40">
        <v>0.23592321603117639</v>
      </c>
      <c r="M177" s="2"/>
    </row>
    <row r="178" spans="1:13" ht="12.75">
      <c r="A178" s="32"/>
      <c r="B178" s="91"/>
      <c r="C178" s="46"/>
      <c r="D178" s="11" t="s">
        <v>26</v>
      </c>
      <c r="E178" s="86"/>
      <c r="F178" s="86"/>
      <c r="G178" s="154" t="s">
        <v>1061</v>
      </c>
      <c r="H178" s="15">
        <v>200400</v>
      </c>
      <c r="I178" s="462"/>
      <c r="J178" s="40">
        <v>0.02326328623682134</v>
      </c>
      <c r="K178" s="119">
        <v>6.736967668938484E-07</v>
      </c>
      <c r="L178" s="40">
        <v>0.018289513090666527</v>
      </c>
      <c r="M178" s="2"/>
    </row>
    <row r="179" spans="1:13" ht="25.5">
      <c r="A179" s="32"/>
      <c r="B179" s="91"/>
      <c r="C179" s="46" t="s">
        <v>801</v>
      </c>
      <c r="D179" s="11" t="s">
        <v>29</v>
      </c>
      <c r="E179" s="85">
        <v>0</v>
      </c>
      <c r="F179" s="86">
        <v>0</v>
      </c>
      <c r="G179" s="86"/>
      <c r="H179" s="15">
        <v>200600</v>
      </c>
      <c r="I179" s="462"/>
      <c r="J179" s="85">
        <v>0.4</v>
      </c>
      <c r="K179" s="119">
        <v>1.1583862400790392E-05</v>
      </c>
      <c r="L179" s="40">
        <v>0.3144785806180336</v>
      </c>
      <c r="M179" s="2"/>
    </row>
    <row r="180" spans="1:13" ht="25.5">
      <c r="A180" s="32"/>
      <c r="B180" s="91"/>
      <c r="C180" s="46" t="s">
        <v>802</v>
      </c>
      <c r="D180" s="11" t="s">
        <v>29</v>
      </c>
      <c r="E180" s="85">
        <v>0</v>
      </c>
      <c r="F180" s="86">
        <v>0</v>
      </c>
      <c r="G180" s="86"/>
      <c r="H180" s="15">
        <v>200600</v>
      </c>
      <c r="I180" s="462"/>
      <c r="J180" s="40">
        <v>24.102739726027398</v>
      </c>
      <c r="K180" s="119">
        <v>0.0006980070511709142</v>
      </c>
      <c r="L180" s="40">
        <v>18.94948844511747</v>
      </c>
      <c r="M180" s="2"/>
    </row>
    <row r="181" spans="1:13" ht="12.75">
      <c r="A181" s="32"/>
      <c r="B181" s="91"/>
      <c r="C181" s="46"/>
      <c r="D181" s="11" t="s">
        <v>30</v>
      </c>
      <c r="E181" s="86"/>
      <c r="F181" s="86"/>
      <c r="G181" s="154" t="s">
        <v>1061</v>
      </c>
      <c r="H181" s="15">
        <v>200701</v>
      </c>
      <c r="I181" s="462"/>
      <c r="J181" s="40">
        <v>0.3504123933156422</v>
      </c>
      <c r="K181" s="119">
        <v>1.0147822369250105E-05</v>
      </c>
      <c r="L181" s="40">
        <v>0.27549298020217816</v>
      </c>
      <c r="M181" s="2"/>
    </row>
    <row r="182" spans="1:13" ht="12.75">
      <c r="A182" s="32"/>
      <c r="B182" s="409" t="s">
        <v>1056</v>
      </c>
      <c r="C182" s="410"/>
      <c r="D182" s="104"/>
      <c r="E182" s="104"/>
      <c r="F182" s="104"/>
      <c r="G182" s="111" t="s">
        <v>1061</v>
      </c>
      <c r="H182" s="104"/>
      <c r="I182" s="460"/>
      <c r="J182" s="116"/>
      <c r="K182" s="118"/>
      <c r="L182" s="116"/>
      <c r="M182" s="2"/>
    </row>
    <row r="183" spans="1:13" ht="12.75">
      <c r="A183" s="32"/>
      <c r="B183" s="415" t="s">
        <v>749</v>
      </c>
      <c r="C183" s="416"/>
      <c r="D183" s="11" t="s">
        <v>34</v>
      </c>
      <c r="E183" s="86"/>
      <c r="F183" s="86"/>
      <c r="G183" s="154" t="s">
        <v>1061</v>
      </c>
      <c r="H183" s="15">
        <v>200901</v>
      </c>
      <c r="I183" s="462"/>
      <c r="J183" s="472">
        <v>5.429858365276023</v>
      </c>
      <c r="K183" s="119">
        <v>0.00015724683039784526</v>
      </c>
      <c r="L183" s="40">
        <v>4.268935379172399</v>
      </c>
      <c r="M183" s="2"/>
    </row>
    <row r="184" spans="1:13" ht="12.75">
      <c r="A184" s="32"/>
      <c r="B184" s="417"/>
      <c r="C184" s="418"/>
      <c r="D184" s="11" t="s">
        <v>37</v>
      </c>
      <c r="E184" s="86"/>
      <c r="F184" s="86"/>
      <c r="G184" s="154" t="s">
        <v>1061</v>
      </c>
      <c r="H184" s="15">
        <v>210000</v>
      </c>
      <c r="I184" s="462"/>
      <c r="J184" s="472">
        <v>1.9882186379922102</v>
      </c>
      <c r="K184" s="119">
        <v>5.7578127812971615E-05</v>
      </c>
      <c r="L184" s="40">
        <v>1.5631304380852753</v>
      </c>
      <c r="M184" s="2"/>
    </row>
    <row r="185" spans="1:13" ht="12.75" customHeight="1">
      <c r="A185" s="32"/>
      <c r="B185" s="409" t="s">
        <v>1057</v>
      </c>
      <c r="C185" s="410"/>
      <c r="D185" s="54"/>
      <c r="E185" s="60"/>
      <c r="F185" s="84"/>
      <c r="G185" s="176" t="s">
        <v>1061</v>
      </c>
      <c r="H185" s="55"/>
      <c r="I185" s="460"/>
      <c r="J185" s="116"/>
      <c r="K185" s="118"/>
      <c r="L185" s="116"/>
      <c r="M185" s="2"/>
    </row>
    <row r="186" spans="1:13" ht="25.5">
      <c r="A186" s="32"/>
      <c r="B186" s="415" t="s">
        <v>749</v>
      </c>
      <c r="C186" s="416"/>
      <c r="D186" s="11" t="s">
        <v>31</v>
      </c>
      <c r="E186" s="86"/>
      <c r="F186" s="86"/>
      <c r="G186" s="154" t="s">
        <v>1061</v>
      </c>
      <c r="H186" s="15">
        <v>200702</v>
      </c>
      <c r="I186" s="462"/>
      <c r="J186" s="472">
        <v>3.320622373114449</v>
      </c>
      <c r="K186" s="119">
        <v>9.616408163785957E-05</v>
      </c>
      <c r="L186" s="40">
        <v>2.610661526663795</v>
      </c>
      <c r="M186" s="2"/>
    </row>
    <row r="187" spans="1:13" ht="12.75">
      <c r="A187" s="32"/>
      <c r="B187" s="417"/>
      <c r="C187" s="418"/>
      <c r="D187" s="11" t="s">
        <v>32</v>
      </c>
      <c r="E187" s="86"/>
      <c r="F187" s="86"/>
      <c r="G187" s="154" t="s">
        <v>1061</v>
      </c>
      <c r="H187" s="15">
        <v>200703</v>
      </c>
      <c r="I187" s="462"/>
      <c r="J187" s="472">
        <v>9.79114585609283</v>
      </c>
      <c r="K187" s="119">
        <v>0.00028354821585762095</v>
      </c>
      <c r="L187" s="40">
        <v>7.697764128620536</v>
      </c>
      <c r="M187" s="2"/>
    </row>
    <row r="188" spans="1:13" ht="12.75">
      <c r="A188" s="32"/>
      <c r="B188" s="89" t="s">
        <v>102</v>
      </c>
      <c r="C188" s="95"/>
      <c r="D188" s="54"/>
      <c r="E188" s="60"/>
      <c r="F188" s="84"/>
      <c r="G188" s="84"/>
      <c r="H188" s="55"/>
      <c r="I188" s="460"/>
      <c r="J188" s="116">
        <v>23.943529411764704</v>
      </c>
      <c r="K188" s="118"/>
      <c r="L188" s="116"/>
      <c r="M188" s="2"/>
    </row>
    <row r="189" spans="1:13" ht="12.75">
      <c r="A189" s="32"/>
      <c r="B189" s="91"/>
      <c r="C189" s="38" t="s">
        <v>33</v>
      </c>
      <c r="D189" s="11" t="s">
        <v>33</v>
      </c>
      <c r="E189" s="86"/>
      <c r="F189" s="86"/>
      <c r="G189" s="86"/>
      <c r="H189" s="15">
        <v>200800</v>
      </c>
      <c r="I189" s="462"/>
      <c r="J189" s="86">
        <v>0.4</v>
      </c>
      <c r="K189" s="119">
        <v>1.1583862400790392E-05</v>
      </c>
      <c r="L189" s="40">
        <v>0.3144785806180336</v>
      </c>
      <c r="M189" s="2"/>
    </row>
    <row r="190" spans="1:13" ht="12.75">
      <c r="A190" s="32"/>
      <c r="B190" s="91"/>
      <c r="C190" s="38" t="s">
        <v>272</v>
      </c>
      <c r="D190" s="11" t="s">
        <v>36</v>
      </c>
      <c r="E190" s="86"/>
      <c r="F190" s="86"/>
      <c r="G190" s="86"/>
      <c r="H190" s="15">
        <v>200904</v>
      </c>
      <c r="I190" s="462"/>
      <c r="J190" s="40">
        <v>2.343529411764706</v>
      </c>
      <c r="K190" s="119">
        <v>6.786780559521901E-05</v>
      </c>
      <c r="L190" s="40">
        <v>1.8424745076209499</v>
      </c>
      <c r="M190" s="2"/>
    </row>
    <row r="191" spans="1:13" ht="12.75">
      <c r="A191" s="32"/>
      <c r="B191" s="91"/>
      <c r="C191" s="46" t="s">
        <v>35</v>
      </c>
      <c r="D191" s="11" t="s">
        <v>35</v>
      </c>
      <c r="E191" s="85">
        <v>0</v>
      </c>
      <c r="F191" s="86">
        <v>0</v>
      </c>
      <c r="G191" s="86"/>
      <c r="H191" s="15">
        <v>200903</v>
      </c>
      <c r="I191" s="462"/>
      <c r="J191" s="85">
        <v>21.2</v>
      </c>
      <c r="K191" s="119">
        <v>0.0006139447072418908</v>
      </c>
      <c r="L191" s="40">
        <v>16.66736477275578</v>
      </c>
      <c r="M191" s="2"/>
    </row>
    <row r="192" spans="1:13" ht="12.75">
      <c r="A192" s="92" t="s">
        <v>103</v>
      </c>
      <c r="B192" s="93"/>
      <c r="C192" s="96"/>
      <c r="D192" s="56"/>
      <c r="E192" s="61"/>
      <c r="F192" s="87"/>
      <c r="G192" s="87"/>
      <c r="H192" s="57"/>
      <c r="I192" s="461"/>
      <c r="J192" s="61">
        <v>6.8</v>
      </c>
      <c r="K192" s="238"/>
      <c r="L192" s="239"/>
      <c r="M192" s="2"/>
    </row>
    <row r="193" spans="1:13" ht="12.75">
      <c r="A193" s="32"/>
      <c r="B193" s="89" t="s">
        <v>104</v>
      </c>
      <c r="C193" s="90"/>
      <c r="D193" s="54"/>
      <c r="E193" s="60"/>
      <c r="F193" s="84"/>
      <c r="G193" s="84"/>
      <c r="H193" s="55"/>
      <c r="I193" s="460"/>
      <c r="J193" s="60">
        <v>3.6</v>
      </c>
      <c r="K193" s="118"/>
      <c r="L193" s="116"/>
      <c r="M193" s="2"/>
    </row>
    <row r="194" spans="1:13" ht="25.5">
      <c r="A194" s="32"/>
      <c r="B194" s="91"/>
      <c r="C194" s="46" t="s">
        <v>803</v>
      </c>
      <c r="D194" s="11" t="s">
        <v>38</v>
      </c>
      <c r="E194" s="85">
        <v>0</v>
      </c>
      <c r="F194" s="86">
        <v>0</v>
      </c>
      <c r="G194" s="86"/>
      <c r="H194" s="15">
        <v>220101</v>
      </c>
      <c r="I194" s="462"/>
      <c r="J194" s="85">
        <v>1.7</v>
      </c>
      <c r="K194" s="119">
        <v>4.9231415203359165E-05</v>
      </c>
      <c r="L194" s="40">
        <v>1.3365339676266426</v>
      </c>
      <c r="M194" s="2"/>
    </row>
    <row r="195" spans="1:13" ht="12.75">
      <c r="A195" s="32"/>
      <c r="B195" s="91"/>
      <c r="C195" s="46" t="s">
        <v>42</v>
      </c>
      <c r="D195" s="11" t="s">
        <v>42</v>
      </c>
      <c r="E195" s="85">
        <v>0</v>
      </c>
      <c r="F195" s="86">
        <v>0</v>
      </c>
      <c r="G195" s="86"/>
      <c r="H195" s="15">
        <v>220300</v>
      </c>
      <c r="I195" s="462"/>
      <c r="J195" s="473">
        <v>1.9</v>
      </c>
      <c r="K195" s="119">
        <v>5.5023346403754366E-05</v>
      </c>
      <c r="L195" s="40">
        <v>1.4937732579356595</v>
      </c>
      <c r="M195" s="2"/>
    </row>
    <row r="196" spans="1:13" ht="12.75">
      <c r="A196" s="32"/>
      <c r="B196" s="91"/>
      <c r="C196" s="46"/>
      <c r="D196" s="11" t="s">
        <v>39</v>
      </c>
      <c r="E196" s="86"/>
      <c r="F196" s="86"/>
      <c r="G196" s="154" t="s">
        <v>1061</v>
      </c>
      <c r="H196" s="15">
        <v>220102</v>
      </c>
      <c r="I196" s="462"/>
      <c r="J196" s="40">
        <v>0.10177153329260843</v>
      </c>
      <c r="K196" s="119">
        <v>2.947268594947586E-06</v>
      </c>
      <c r="L196" s="40">
        <v>0.08001241834295111</v>
      </c>
      <c r="M196" s="2"/>
    </row>
    <row r="197" spans="1:13" ht="25.5">
      <c r="A197" s="32"/>
      <c r="B197" s="91"/>
      <c r="C197" s="46"/>
      <c r="D197" s="11" t="s">
        <v>40</v>
      </c>
      <c r="E197" s="86"/>
      <c r="F197" s="86"/>
      <c r="G197" s="154" t="s">
        <v>1061</v>
      </c>
      <c r="H197" s="15">
        <v>220103</v>
      </c>
      <c r="I197" s="462"/>
      <c r="J197" s="40">
        <v>0.08058643860720831</v>
      </c>
      <c r="K197" s="119">
        <v>2.3337555404891087E-06</v>
      </c>
      <c r="L197" s="40">
        <v>0.06335677207564291</v>
      </c>
      <c r="M197" s="2"/>
    </row>
    <row r="198" spans="1:13" ht="12.75">
      <c r="A198" s="32"/>
      <c r="B198" s="91"/>
      <c r="C198" s="46"/>
      <c r="D198" s="11" t="s">
        <v>41</v>
      </c>
      <c r="E198" s="86"/>
      <c r="F198" s="86"/>
      <c r="G198" s="154" t="s">
        <v>1061</v>
      </c>
      <c r="H198" s="15">
        <v>220200</v>
      </c>
      <c r="I198" s="462"/>
      <c r="J198" s="40">
        <v>1.2247892486255345</v>
      </c>
      <c r="K198" s="119">
        <v>3.5469475315114107E-05</v>
      </c>
      <c r="L198" s="40">
        <v>0.9629249611599646</v>
      </c>
      <c r="M198" s="2"/>
    </row>
    <row r="199" spans="1:13" ht="12.75">
      <c r="A199" s="32"/>
      <c r="B199" s="91"/>
      <c r="C199" s="46"/>
      <c r="D199" s="11" t="s">
        <v>43</v>
      </c>
      <c r="E199" s="86"/>
      <c r="F199" s="86"/>
      <c r="G199" s="154" t="s">
        <v>1061</v>
      </c>
      <c r="H199" s="15">
        <v>220400</v>
      </c>
      <c r="I199" s="462"/>
      <c r="J199" s="40">
        <v>1.125557427410564</v>
      </c>
      <c r="K199" s="119">
        <v>3.259575590827898E-05</v>
      </c>
      <c r="L199" s="40">
        <v>0.8849092554403987</v>
      </c>
      <c r="M199" s="2"/>
    </row>
    <row r="200" spans="1:13" ht="12.75">
      <c r="A200" s="32"/>
      <c r="B200" s="89" t="s">
        <v>105</v>
      </c>
      <c r="C200" s="90"/>
      <c r="D200" s="54"/>
      <c r="E200" s="60"/>
      <c r="F200" s="84"/>
      <c r="G200" s="84"/>
      <c r="H200" s="55"/>
      <c r="I200" s="460"/>
      <c r="J200" s="60">
        <v>0.6</v>
      </c>
      <c r="K200" s="118"/>
      <c r="L200" s="116"/>
      <c r="M200" s="2"/>
    </row>
    <row r="201" spans="1:13" ht="12.75">
      <c r="A201" s="32"/>
      <c r="B201" s="193"/>
      <c r="C201" s="194"/>
      <c r="D201" s="45" t="s">
        <v>44</v>
      </c>
      <c r="E201" s="85"/>
      <c r="F201" s="86"/>
      <c r="G201" s="86"/>
      <c r="H201" s="15">
        <v>230100</v>
      </c>
      <c r="I201" s="462"/>
      <c r="J201" s="40">
        <v>0.41871716554673183</v>
      </c>
      <c r="K201" s="119">
        <v>1.2125905076355782E-05</v>
      </c>
      <c r="L201" s="40">
        <v>0.329193949753856</v>
      </c>
      <c r="M201" s="2"/>
    </row>
    <row r="202" spans="1:13" ht="12.75">
      <c r="A202" s="32"/>
      <c r="B202" s="193"/>
      <c r="C202" s="46" t="s">
        <v>804</v>
      </c>
      <c r="D202" s="11" t="s">
        <v>45</v>
      </c>
      <c r="E202" s="85">
        <v>0</v>
      </c>
      <c r="F202" s="86">
        <v>0</v>
      </c>
      <c r="G202" s="86"/>
      <c r="H202" s="15">
        <v>230200</v>
      </c>
      <c r="I202" s="462"/>
      <c r="J202" s="85">
        <v>0.6</v>
      </c>
      <c r="K202" s="119">
        <v>1.7375793601185586E-05</v>
      </c>
      <c r="L202" s="40">
        <v>0.4717178709270503</v>
      </c>
      <c r="M202" s="2"/>
    </row>
    <row r="203" spans="1:13" ht="25.5">
      <c r="A203" s="32"/>
      <c r="B203" s="476" t="s">
        <v>46</v>
      </c>
      <c r="C203" s="477"/>
      <c r="D203" s="11" t="s">
        <v>46</v>
      </c>
      <c r="E203" s="86"/>
      <c r="F203" s="86"/>
      <c r="G203" s="154" t="s">
        <v>1061</v>
      </c>
      <c r="H203" s="15">
        <v>230300</v>
      </c>
      <c r="I203" s="462"/>
      <c r="J203" s="40">
        <v>0.57462749394371</v>
      </c>
      <c r="K203" s="119">
        <v>1.6641014553887377E-05</v>
      </c>
      <c r="L203" s="40">
        <v>0.451770096698789</v>
      </c>
      <c r="M203" s="2"/>
    </row>
    <row r="204" spans="1:13" ht="12.75">
      <c r="A204" s="32"/>
      <c r="B204" s="89" t="s">
        <v>106</v>
      </c>
      <c r="C204" s="90"/>
      <c r="D204" s="54"/>
      <c r="E204" s="60"/>
      <c r="F204" s="84"/>
      <c r="G204" s="84"/>
      <c r="H204" s="55"/>
      <c r="I204" s="460"/>
      <c r="J204" s="60">
        <v>0.5</v>
      </c>
      <c r="K204" s="118"/>
      <c r="L204" s="116"/>
      <c r="M204" s="2"/>
    </row>
    <row r="205" spans="1:13" ht="25.5">
      <c r="A205" s="32"/>
      <c r="B205" s="91"/>
      <c r="C205" s="46" t="s">
        <v>273</v>
      </c>
      <c r="D205" s="11" t="s">
        <v>48</v>
      </c>
      <c r="E205" s="39"/>
      <c r="F205" s="17"/>
      <c r="G205" s="17"/>
      <c r="H205" s="15">
        <v>230500</v>
      </c>
      <c r="I205" s="462"/>
      <c r="J205" s="85">
        <v>0.5</v>
      </c>
      <c r="K205" s="66">
        <v>1.447982800098799E-05</v>
      </c>
      <c r="L205" s="41">
        <v>0.39309822577254194</v>
      </c>
      <c r="M205" s="2"/>
    </row>
    <row r="206" spans="1:13" ht="12.75">
      <c r="A206" s="32"/>
      <c r="B206" s="89" t="s">
        <v>107</v>
      </c>
      <c r="C206" s="90"/>
      <c r="D206" s="54"/>
      <c r="E206" s="60"/>
      <c r="F206" s="84"/>
      <c r="G206" s="84"/>
      <c r="H206" s="55"/>
      <c r="I206" s="460"/>
      <c r="J206" s="60">
        <v>2.1</v>
      </c>
      <c r="K206" s="118"/>
      <c r="L206" s="116"/>
      <c r="M206" s="2"/>
    </row>
    <row r="207" spans="1:13" ht="25.5">
      <c r="A207" s="32"/>
      <c r="B207" s="91"/>
      <c r="C207" s="38" t="s">
        <v>274</v>
      </c>
      <c r="D207" s="11" t="s">
        <v>49</v>
      </c>
      <c r="E207" s="17"/>
      <c r="F207" s="17"/>
      <c r="G207" s="17"/>
      <c r="H207" s="15">
        <v>230600</v>
      </c>
      <c r="I207" s="458"/>
      <c r="J207" s="85">
        <v>2.1</v>
      </c>
      <c r="K207" s="66">
        <v>6.081527760414955E-05</v>
      </c>
      <c r="L207" s="41">
        <v>1.651012548244676</v>
      </c>
      <c r="M207" s="2"/>
    </row>
    <row r="208" spans="1:13" ht="12.75">
      <c r="A208" s="92" t="s">
        <v>108</v>
      </c>
      <c r="B208" s="93"/>
      <c r="C208" s="96"/>
      <c r="D208" s="56"/>
      <c r="E208" s="61"/>
      <c r="F208" s="87"/>
      <c r="G208" s="87"/>
      <c r="H208" s="57"/>
      <c r="I208" s="461"/>
      <c r="J208" s="61">
        <v>7435.8</v>
      </c>
      <c r="K208" s="238"/>
      <c r="L208" s="239"/>
      <c r="M208" s="2"/>
    </row>
    <row r="209" spans="1:13" ht="12.75">
      <c r="A209" s="32"/>
      <c r="B209" s="391" t="s">
        <v>1258</v>
      </c>
      <c r="C209" s="391"/>
      <c r="D209" s="11" t="s">
        <v>1258</v>
      </c>
      <c r="E209" s="39">
        <v>0</v>
      </c>
      <c r="F209" s="17">
        <v>0</v>
      </c>
      <c r="G209" s="17"/>
      <c r="H209" s="15">
        <v>240100</v>
      </c>
      <c r="I209" s="458"/>
      <c r="J209" s="62">
        <v>1020</v>
      </c>
      <c r="K209" s="66">
        <v>0.029538849122015497</v>
      </c>
      <c r="L209" s="41">
        <v>801.9203805759855</v>
      </c>
      <c r="M209" s="2"/>
    </row>
    <row r="210" spans="1:13" ht="12.75">
      <c r="A210" s="32"/>
      <c r="B210" s="391" t="s">
        <v>807</v>
      </c>
      <c r="C210" s="391"/>
      <c r="D210" s="11" t="s">
        <v>1259</v>
      </c>
      <c r="E210" s="39">
        <v>0</v>
      </c>
      <c r="F210" s="17">
        <v>0</v>
      </c>
      <c r="G210" s="17"/>
      <c r="H210" s="15">
        <v>240800</v>
      </c>
      <c r="I210" s="458"/>
      <c r="J210" s="62">
        <v>3908.6</v>
      </c>
      <c r="K210" s="66">
        <v>0.1131917114493233</v>
      </c>
      <c r="L210" s="41">
        <v>3072.927450509115</v>
      </c>
      <c r="M210" s="2"/>
    </row>
    <row r="211" spans="1:13" ht="12.75">
      <c r="A211" s="32"/>
      <c r="B211" s="419" t="s">
        <v>806</v>
      </c>
      <c r="C211" s="419"/>
      <c r="D211" s="11" t="s">
        <v>1259</v>
      </c>
      <c r="E211" s="39">
        <v>0</v>
      </c>
      <c r="F211" s="17">
        <v>0</v>
      </c>
      <c r="G211" s="17"/>
      <c r="H211" s="15">
        <v>240800</v>
      </c>
      <c r="I211" s="458"/>
      <c r="J211" s="62">
        <v>2353.9</v>
      </c>
      <c r="K211" s="66">
        <v>0.06816813426305125</v>
      </c>
      <c r="L211" s="41">
        <v>1850.6278272919728</v>
      </c>
      <c r="M211" s="2"/>
    </row>
    <row r="212" spans="1:13" ht="12.75">
      <c r="A212" s="32"/>
      <c r="B212" s="89" t="s">
        <v>109</v>
      </c>
      <c r="C212" s="90"/>
      <c r="D212" s="54"/>
      <c r="E212" s="60"/>
      <c r="F212" s="84"/>
      <c r="G212" s="84"/>
      <c r="H212" s="55"/>
      <c r="I212" s="460"/>
      <c r="J212" s="60">
        <v>125.2</v>
      </c>
      <c r="K212" s="118"/>
      <c r="L212" s="116"/>
      <c r="M212" s="2"/>
    </row>
    <row r="213" spans="1:13" ht="12.75">
      <c r="A213" s="32"/>
      <c r="B213" s="91"/>
      <c r="C213" s="44" t="s">
        <v>53</v>
      </c>
      <c r="D213" s="11" t="s">
        <v>53</v>
      </c>
      <c r="E213" s="39">
        <v>0</v>
      </c>
      <c r="F213" s="17">
        <v>0</v>
      </c>
      <c r="G213" s="17"/>
      <c r="H213" s="15">
        <v>240701</v>
      </c>
      <c r="I213" s="458"/>
      <c r="J213" s="59">
        <v>16</v>
      </c>
      <c r="K213" s="66">
        <v>0.00046335449603161565</v>
      </c>
      <c r="L213" s="41">
        <v>12.579143224721342</v>
      </c>
      <c r="M213" s="2"/>
    </row>
    <row r="214" spans="1:13" ht="12.75">
      <c r="A214" s="32"/>
      <c r="B214" s="91"/>
      <c r="C214" s="44" t="s">
        <v>805</v>
      </c>
      <c r="D214" s="11" t="s">
        <v>54</v>
      </c>
      <c r="E214" s="39">
        <v>0</v>
      </c>
      <c r="F214" s="17">
        <v>0</v>
      </c>
      <c r="G214" s="17"/>
      <c r="H214" s="15">
        <v>240702</v>
      </c>
      <c r="I214" s="458"/>
      <c r="J214" s="85">
        <v>26.2</v>
      </c>
      <c r="K214" s="66">
        <v>0.0007587429872517706</v>
      </c>
      <c r="L214" s="41">
        <v>20.598347030481197</v>
      </c>
      <c r="M214" s="2"/>
    </row>
    <row r="215" spans="1:13" ht="25.5">
      <c r="A215" s="32"/>
      <c r="B215" s="91"/>
      <c r="C215" s="38" t="s">
        <v>275</v>
      </c>
      <c r="D215" s="11" t="s">
        <v>57</v>
      </c>
      <c r="E215" s="17"/>
      <c r="F215" s="17"/>
      <c r="G215" s="17"/>
      <c r="H215" s="15"/>
      <c r="I215" s="458"/>
      <c r="J215" s="40">
        <v>60.14221218961626</v>
      </c>
      <c r="K215" s="66">
        <v>0.0017416977762091334</v>
      </c>
      <c r="L215" s="41">
        <v>47.283593811547796</v>
      </c>
      <c r="M215" s="2"/>
    </row>
    <row r="216" spans="1:13" ht="12.75">
      <c r="A216" s="32"/>
      <c r="B216" s="91"/>
      <c r="C216" s="44" t="s">
        <v>52</v>
      </c>
      <c r="D216" s="11" t="s">
        <v>52</v>
      </c>
      <c r="E216" s="39">
        <v>0</v>
      </c>
      <c r="F216" s="17">
        <v>0</v>
      </c>
      <c r="G216" s="17"/>
      <c r="H216" s="15">
        <v>240500</v>
      </c>
      <c r="I216" s="458"/>
      <c r="J216" s="40">
        <v>16.674943566591423</v>
      </c>
      <c r="K216" s="66">
        <v>0.00048290062954085003</v>
      </c>
      <c r="L216" s="41">
        <v>13.109781461768701</v>
      </c>
      <c r="M216" s="2"/>
    </row>
    <row r="217" spans="1:13" ht="25.5">
      <c r="A217" s="32"/>
      <c r="B217" s="91"/>
      <c r="C217" s="11" t="s">
        <v>57</v>
      </c>
      <c r="D217" s="11" t="s">
        <v>57</v>
      </c>
      <c r="E217" s="39"/>
      <c r="F217" s="17"/>
      <c r="G217" s="17"/>
      <c r="H217" s="15">
        <v>240706</v>
      </c>
      <c r="I217" s="458"/>
      <c r="J217" s="40">
        <v>6.182844243792325</v>
      </c>
      <c r="K217" s="66">
        <v>0.00017905304241402304</v>
      </c>
      <c r="L217" s="41">
        <v>4.860930204925474</v>
      </c>
      <c r="M217" s="2"/>
    </row>
    <row r="218" spans="1:13" ht="12.75">
      <c r="A218" s="32"/>
      <c r="B218" s="91"/>
      <c r="C218" s="38"/>
      <c r="D218" s="179" t="s">
        <v>51</v>
      </c>
      <c r="E218" s="86"/>
      <c r="F218" s="86"/>
      <c r="G218" s="25" t="s">
        <v>1061</v>
      </c>
      <c r="H218" s="15">
        <v>240400</v>
      </c>
      <c r="I218" s="458"/>
      <c r="J218" s="40">
        <v>3.8622945847622687</v>
      </c>
      <c r="K218" s="66">
        <v>0.00011185072255300996</v>
      </c>
      <c r="L218" s="41">
        <v>3.036522297361889</v>
      </c>
      <c r="M218" s="2"/>
    </row>
    <row r="219" spans="1:13" ht="12.75">
      <c r="A219" s="32"/>
      <c r="B219" s="91"/>
      <c r="C219" s="11"/>
      <c r="D219" s="179" t="s">
        <v>56</v>
      </c>
      <c r="E219" s="86"/>
      <c r="F219" s="86"/>
      <c r="G219" s="25" t="s">
        <v>1061</v>
      </c>
      <c r="H219" s="15">
        <v>240705</v>
      </c>
      <c r="I219" s="458"/>
      <c r="J219" s="40">
        <v>1.8604779739892932</v>
      </c>
      <c r="K219" s="66">
        <v>5.387880212598314E-05</v>
      </c>
      <c r="L219" s="41">
        <v>1.4627011813281692</v>
      </c>
      <c r="M219" s="2"/>
    </row>
    <row r="220" spans="1:13" ht="12.75">
      <c r="A220" s="32"/>
      <c r="B220" s="91"/>
      <c r="C220" s="412" t="s">
        <v>1062</v>
      </c>
      <c r="D220" s="179" t="s">
        <v>58</v>
      </c>
      <c r="E220" s="86"/>
      <c r="F220" s="86"/>
      <c r="G220" s="25" t="s">
        <v>1061</v>
      </c>
      <c r="H220" s="15">
        <v>260100</v>
      </c>
      <c r="I220" s="458"/>
      <c r="J220" s="472">
        <v>7.435787517338108</v>
      </c>
      <c r="K220" s="66">
        <v>0.0002153378486058986</v>
      </c>
      <c r="L220" s="41">
        <v>5.845989760574449</v>
      </c>
      <c r="M220" s="2"/>
    </row>
    <row r="221" spans="1:13" ht="12.75">
      <c r="A221" s="32"/>
      <c r="B221" s="91"/>
      <c r="C221" s="413"/>
      <c r="D221" s="179" t="s">
        <v>59</v>
      </c>
      <c r="E221" s="86"/>
      <c r="F221" s="86"/>
      <c r="G221" s="25" t="s">
        <v>1061</v>
      </c>
      <c r="H221" s="15">
        <v>260200</v>
      </c>
      <c r="I221" s="458"/>
      <c r="J221" s="472">
        <v>9.884782984645462</v>
      </c>
      <c r="K221" s="66">
        <v>0.00028625991488951796</v>
      </c>
      <c r="L221" s="41">
        <v>7.771381306821485</v>
      </c>
      <c r="M221" s="2"/>
    </row>
    <row r="222" spans="1:13" ht="12.75">
      <c r="A222" s="32"/>
      <c r="B222" s="91"/>
      <c r="C222" s="413"/>
      <c r="D222" s="179" t="s">
        <v>60</v>
      </c>
      <c r="E222" s="86"/>
      <c r="F222" s="86"/>
      <c r="G222" s="25" t="s">
        <v>1061</v>
      </c>
      <c r="H222" s="15">
        <v>260301</v>
      </c>
      <c r="I222" s="458"/>
      <c r="J222" s="472">
        <v>13.82076183558629</v>
      </c>
      <c r="K222" s="66">
        <v>0.000400244508443817</v>
      </c>
      <c r="L222" s="41">
        <v>10.86583391278766</v>
      </c>
      <c r="M222" s="2"/>
    </row>
    <row r="223" spans="1:13" ht="12.75">
      <c r="A223" s="32"/>
      <c r="B223" s="91"/>
      <c r="C223" s="413"/>
      <c r="D223" s="179" t="s">
        <v>61</v>
      </c>
      <c r="E223" s="86"/>
      <c r="F223" s="86"/>
      <c r="G223" s="25" t="s">
        <v>1061</v>
      </c>
      <c r="H223" s="15">
        <v>260302</v>
      </c>
      <c r="I223" s="458"/>
      <c r="J223" s="472">
        <v>5.344343928265374</v>
      </c>
      <c r="K223" s="66">
        <v>0.00015477036171881423</v>
      </c>
      <c r="L223" s="41">
        <v>4.201704232238752</v>
      </c>
      <c r="M223" s="2"/>
    </row>
    <row r="224" spans="1:13" ht="12.75">
      <c r="A224" s="32"/>
      <c r="B224" s="91"/>
      <c r="C224" s="413"/>
      <c r="D224" s="179" t="s">
        <v>62</v>
      </c>
      <c r="E224" s="86"/>
      <c r="F224" s="86"/>
      <c r="G224" s="25" t="s">
        <v>1061</v>
      </c>
      <c r="H224" s="15">
        <v>260400</v>
      </c>
      <c r="I224" s="458"/>
      <c r="J224" s="472">
        <v>4.72909469549006</v>
      </c>
      <c r="K224" s="66">
        <v>0.0001369529555821615</v>
      </c>
      <c r="L224" s="41">
        <v>3.7179974686149646</v>
      </c>
      <c r="M224" s="2"/>
    </row>
    <row r="225" spans="1:13" ht="12.75">
      <c r="A225" s="32"/>
      <c r="B225" s="91"/>
      <c r="C225" s="413"/>
      <c r="D225" s="179" t="s">
        <v>63</v>
      </c>
      <c r="E225" s="86"/>
      <c r="F225" s="86"/>
      <c r="G225" s="25" t="s">
        <v>1061</v>
      </c>
      <c r="H225" s="15">
        <v>260501</v>
      </c>
      <c r="I225" s="458"/>
      <c r="J225" s="472">
        <v>30.122731307797512</v>
      </c>
      <c r="K225" s="66">
        <v>0.0008723439365137679</v>
      </c>
      <c r="L225" s="41">
        <v>23.682384465036407</v>
      </c>
      <c r="M225" s="2"/>
    </row>
    <row r="226" spans="1:13" ht="12.75">
      <c r="A226" s="32"/>
      <c r="B226" s="91"/>
      <c r="C226" s="413"/>
      <c r="D226" s="179" t="s">
        <v>64</v>
      </c>
      <c r="E226" s="86"/>
      <c r="F226" s="86"/>
      <c r="G226" s="25" t="s">
        <v>1061</v>
      </c>
      <c r="H226" s="15">
        <v>260601</v>
      </c>
      <c r="I226" s="458"/>
      <c r="J226" s="472">
        <v>6.149308217436248</v>
      </c>
      <c r="K226" s="66">
        <v>0.00017808185062707785</v>
      </c>
      <c r="L226" s="41">
        <v>4.834564300005404</v>
      </c>
      <c r="M226" s="2"/>
    </row>
    <row r="227" spans="1:13" ht="12.75">
      <c r="A227" s="32"/>
      <c r="B227" s="91"/>
      <c r="C227" s="413"/>
      <c r="D227" s="179" t="s">
        <v>65</v>
      </c>
      <c r="E227" s="86"/>
      <c r="F227" s="86"/>
      <c r="G227" s="25" t="s">
        <v>1061</v>
      </c>
      <c r="H227" s="15">
        <v>260602</v>
      </c>
      <c r="I227" s="458"/>
      <c r="J227" s="472">
        <v>1.9394550451689734</v>
      </c>
      <c r="K227" s="66">
        <v>5.6165950939390256E-05</v>
      </c>
      <c r="L227" s="41">
        <v>1.5247926744430573</v>
      </c>
      <c r="M227" s="2"/>
    </row>
    <row r="228" spans="1:13" ht="12.75">
      <c r="A228" s="32"/>
      <c r="B228" s="91"/>
      <c r="C228" s="413"/>
      <c r="D228" s="179" t="s">
        <v>66</v>
      </c>
      <c r="E228" s="86"/>
      <c r="F228" s="86"/>
      <c r="G228" s="25" t="s">
        <v>1061</v>
      </c>
      <c r="H228" s="15">
        <v>260700</v>
      </c>
      <c r="I228" s="458"/>
      <c r="J228" s="472">
        <v>2.7972351356055896</v>
      </c>
      <c r="K228" s="66">
        <v>8.100696728377851E-05</v>
      </c>
      <c r="L228" s="41">
        <v>2.1991763377503464</v>
      </c>
      <c r="M228" s="2"/>
    </row>
    <row r="229" spans="1:13" ht="12.75">
      <c r="A229" s="32"/>
      <c r="B229" s="91"/>
      <c r="C229" s="413"/>
      <c r="D229" s="179" t="s">
        <v>67</v>
      </c>
      <c r="E229" s="86"/>
      <c r="F229" s="86"/>
      <c r="G229" s="25" t="s">
        <v>1061</v>
      </c>
      <c r="H229" s="15">
        <v>260802</v>
      </c>
      <c r="I229" s="458"/>
      <c r="J229" s="472">
        <v>3.4255932576655717</v>
      </c>
      <c r="K229" s="66">
        <v>9.920400234468321E-05</v>
      </c>
      <c r="L229" s="41">
        <v>2.6931892636134367</v>
      </c>
      <c r="M229" s="2"/>
    </row>
    <row r="230" spans="1:13" ht="12.75">
      <c r="A230" s="32"/>
      <c r="B230" s="91"/>
      <c r="C230" s="413"/>
      <c r="D230" s="158" t="s">
        <v>68</v>
      </c>
      <c r="E230" s="86"/>
      <c r="F230" s="86"/>
      <c r="G230" s="25" t="s">
        <v>1061</v>
      </c>
      <c r="H230" s="180">
        <v>260803</v>
      </c>
      <c r="I230" s="458"/>
      <c r="J230" s="472">
        <v>2.0420958676257155</v>
      </c>
      <c r="K230" s="66">
        <v>5.91383938494974E-05</v>
      </c>
      <c r="L230" s="41">
        <v>1.6054885248422168</v>
      </c>
      <c r="M230" s="2"/>
    </row>
    <row r="231" spans="1:13" ht="12.75">
      <c r="A231" s="32"/>
      <c r="B231" s="91"/>
      <c r="C231" s="414"/>
      <c r="D231" s="179" t="s">
        <v>69</v>
      </c>
      <c r="E231" s="86"/>
      <c r="F231" s="86"/>
      <c r="G231" s="25" t="s">
        <v>1061</v>
      </c>
      <c r="H231" s="15">
        <v>260806</v>
      </c>
      <c r="I231" s="458"/>
      <c r="J231" s="472">
        <v>3.694105591959337</v>
      </c>
      <c r="K231" s="66">
        <v>0.00010698002717811824</v>
      </c>
      <c r="L231" s="41">
        <v>2.9042927080312824</v>
      </c>
      <c r="M231" s="2"/>
    </row>
    <row r="232" spans="1:13" ht="25.5" customHeight="1">
      <c r="A232" s="32"/>
      <c r="B232" s="400" t="s">
        <v>1260</v>
      </c>
      <c r="C232" s="400"/>
      <c r="D232" s="67" t="s">
        <v>1260</v>
      </c>
      <c r="E232" s="97"/>
      <c r="F232" s="97"/>
      <c r="G232" s="97"/>
      <c r="H232" s="58">
        <v>240703</v>
      </c>
      <c r="I232" s="463"/>
      <c r="J232" s="60">
        <v>16.8</v>
      </c>
      <c r="K232" s="118">
        <v>0.0004865222208331965</v>
      </c>
      <c r="L232" s="116">
        <v>13.20810038595741</v>
      </c>
      <c r="M232" s="68"/>
    </row>
    <row r="233" spans="1:13" ht="12.75">
      <c r="A233" s="32"/>
      <c r="B233" s="98"/>
      <c r="C233" s="99" t="s">
        <v>110</v>
      </c>
      <c r="D233" s="44" t="s">
        <v>780</v>
      </c>
      <c r="E233" s="100"/>
      <c r="F233" s="100"/>
      <c r="G233" s="100"/>
      <c r="H233" s="51"/>
      <c r="I233" s="464"/>
      <c r="J233" s="65" t="s">
        <v>198</v>
      </c>
      <c r="K233" s="65" t="s">
        <v>198</v>
      </c>
      <c r="L233" s="65" t="s">
        <v>198</v>
      </c>
      <c r="M233" s="68"/>
    </row>
    <row r="234" spans="1:13" ht="25.5">
      <c r="A234" s="32"/>
      <c r="B234" s="98"/>
      <c r="C234" s="99" t="s">
        <v>111</v>
      </c>
      <c r="D234" s="44" t="s">
        <v>780</v>
      </c>
      <c r="E234" s="100"/>
      <c r="F234" s="100"/>
      <c r="G234" s="100"/>
      <c r="H234" s="51"/>
      <c r="I234" s="464"/>
      <c r="J234" s="65" t="s">
        <v>198</v>
      </c>
      <c r="K234" s="65" t="s">
        <v>198</v>
      </c>
      <c r="L234" s="65" t="s">
        <v>198</v>
      </c>
      <c r="M234" s="68"/>
    </row>
    <row r="235" spans="1:13" ht="12.75">
      <c r="A235" s="32"/>
      <c r="B235" s="98"/>
      <c r="C235" s="99" t="s">
        <v>112</v>
      </c>
      <c r="D235" s="44" t="s">
        <v>780</v>
      </c>
      <c r="E235" s="100"/>
      <c r="F235" s="100"/>
      <c r="G235" s="100"/>
      <c r="H235" s="51"/>
      <c r="I235" s="464"/>
      <c r="J235" s="65" t="s">
        <v>198</v>
      </c>
      <c r="K235" s="65" t="s">
        <v>198</v>
      </c>
      <c r="L235" s="65" t="s">
        <v>198</v>
      </c>
      <c r="M235" s="68"/>
    </row>
    <row r="236" spans="1:13" ht="25.5">
      <c r="A236" s="32"/>
      <c r="B236" s="98"/>
      <c r="C236" s="99" t="s">
        <v>113</v>
      </c>
      <c r="D236" s="44" t="s">
        <v>780</v>
      </c>
      <c r="E236" s="100"/>
      <c r="F236" s="100"/>
      <c r="G236" s="100"/>
      <c r="H236" s="51"/>
      <c r="I236" s="464"/>
      <c r="J236" s="65" t="s">
        <v>198</v>
      </c>
      <c r="K236" s="65" t="s">
        <v>198</v>
      </c>
      <c r="L236" s="65" t="s">
        <v>198</v>
      </c>
      <c r="M236" s="68"/>
    </row>
    <row r="237" spans="1:13" ht="12.75">
      <c r="A237" s="32"/>
      <c r="B237" s="419" t="s">
        <v>276</v>
      </c>
      <c r="C237" s="419"/>
      <c r="D237" s="11" t="s">
        <v>1259</v>
      </c>
      <c r="E237" s="39"/>
      <c r="F237" s="17"/>
      <c r="G237" s="17"/>
      <c r="H237" s="15">
        <v>240800</v>
      </c>
      <c r="I237" s="458"/>
      <c r="J237" s="59">
        <v>11.3</v>
      </c>
      <c r="K237" s="66">
        <v>0.0003272441128223286</v>
      </c>
      <c r="L237" s="41">
        <v>8.88401990245945</v>
      </c>
      <c r="M237" s="2"/>
    </row>
    <row r="238" spans="1:13" ht="12.75">
      <c r="A238" s="92" t="s">
        <v>114</v>
      </c>
      <c r="B238" s="93"/>
      <c r="C238" s="96"/>
      <c r="D238" s="87"/>
      <c r="E238" s="61"/>
      <c r="F238" s="87"/>
      <c r="G238" s="87"/>
      <c r="H238" s="57"/>
      <c r="I238" s="461"/>
      <c r="J238" s="61">
        <v>9630.1</v>
      </c>
      <c r="K238" s="238"/>
      <c r="L238" s="239"/>
      <c r="M238" s="2"/>
    </row>
    <row r="239" spans="1:13" ht="25.5">
      <c r="A239" s="101"/>
      <c r="B239" s="392" t="s">
        <v>124</v>
      </c>
      <c r="C239" s="392"/>
      <c r="D239" s="54" t="s">
        <v>1261</v>
      </c>
      <c r="E239" s="60"/>
      <c r="F239" s="84"/>
      <c r="G239" s="84"/>
      <c r="H239" s="55">
        <v>270100</v>
      </c>
      <c r="I239" s="460"/>
      <c r="J239" s="102">
        <v>2164</v>
      </c>
      <c r="K239" s="118">
        <v>0.06266869558827602</v>
      </c>
      <c r="L239" s="116">
        <v>1701.3291211435617</v>
      </c>
      <c r="M239" s="2"/>
    </row>
    <row r="240" spans="1:13" ht="12.75">
      <c r="A240" s="101"/>
      <c r="B240" s="91"/>
      <c r="C240" s="114" t="s">
        <v>115</v>
      </c>
      <c r="D240" s="44" t="s">
        <v>780</v>
      </c>
      <c r="E240" s="85"/>
      <c r="F240" s="86"/>
      <c r="G240" s="86"/>
      <c r="H240" s="15"/>
      <c r="I240" s="458"/>
      <c r="J240" s="65" t="s">
        <v>198</v>
      </c>
      <c r="K240" s="65" t="s">
        <v>198</v>
      </c>
      <c r="L240" s="65" t="s">
        <v>198</v>
      </c>
      <c r="M240" s="2"/>
    </row>
    <row r="241" spans="1:13" ht="12.75">
      <c r="A241" s="101"/>
      <c r="B241" s="91"/>
      <c r="C241" s="114" t="s">
        <v>116</v>
      </c>
      <c r="D241" s="44" t="s">
        <v>780</v>
      </c>
      <c r="E241" s="85"/>
      <c r="F241" s="86"/>
      <c r="G241" s="86"/>
      <c r="H241" s="15"/>
      <c r="I241" s="458"/>
      <c r="J241" s="65" t="s">
        <v>198</v>
      </c>
      <c r="K241" s="65" t="s">
        <v>198</v>
      </c>
      <c r="L241" s="65" t="s">
        <v>198</v>
      </c>
      <c r="M241" s="2"/>
    </row>
    <row r="242" spans="1:13" ht="12.75">
      <c r="A242" s="101"/>
      <c r="B242" s="91"/>
      <c r="C242" s="114" t="s">
        <v>117</v>
      </c>
      <c r="D242" s="44" t="s">
        <v>780</v>
      </c>
      <c r="E242" s="85"/>
      <c r="F242" s="86"/>
      <c r="G242" s="86"/>
      <c r="H242" s="15"/>
      <c r="I242" s="458"/>
      <c r="J242" s="65" t="s">
        <v>198</v>
      </c>
      <c r="K242" s="65" t="s">
        <v>198</v>
      </c>
      <c r="L242" s="65" t="s">
        <v>198</v>
      </c>
      <c r="M242" s="2"/>
    </row>
    <row r="243" spans="1:13" ht="25.5">
      <c r="A243" s="101"/>
      <c r="B243" s="91"/>
      <c r="C243" s="114" t="s">
        <v>118</v>
      </c>
      <c r="D243" s="44" t="s">
        <v>780</v>
      </c>
      <c r="E243" s="85"/>
      <c r="F243" s="86"/>
      <c r="G243" s="86"/>
      <c r="H243" s="15"/>
      <c r="I243" s="458"/>
      <c r="J243" s="65" t="s">
        <v>198</v>
      </c>
      <c r="K243" s="65" t="s">
        <v>198</v>
      </c>
      <c r="L243" s="65" t="s">
        <v>198</v>
      </c>
      <c r="M243" s="2"/>
    </row>
    <row r="244" spans="1:13" ht="12.75">
      <c r="A244" s="101"/>
      <c r="B244" s="89" t="s">
        <v>119</v>
      </c>
      <c r="C244" s="90"/>
      <c r="D244" s="84"/>
      <c r="E244" s="60"/>
      <c r="F244" s="84"/>
      <c r="G244" s="84"/>
      <c r="H244" s="55"/>
      <c r="I244" s="460"/>
      <c r="J244" s="60">
        <v>1435.7</v>
      </c>
      <c r="K244" s="118"/>
      <c r="L244" s="116"/>
      <c r="M244" s="2"/>
    </row>
    <row r="245" spans="1:13" ht="25.5">
      <c r="A245" s="101"/>
      <c r="B245" s="91"/>
      <c r="C245" s="38" t="s">
        <v>1262</v>
      </c>
      <c r="D245" s="11" t="s">
        <v>1262</v>
      </c>
      <c r="E245" s="39">
        <v>0</v>
      </c>
      <c r="F245" s="17">
        <v>0</v>
      </c>
      <c r="G245" s="17"/>
      <c r="H245" s="15">
        <v>280100</v>
      </c>
      <c r="I245" s="458"/>
      <c r="J245" s="59">
        <v>580.5</v>
      </c>
      <c r="K245" s="66">
        <v>0.016811080309147054</v>
      </c>
      <c r="L245" s="41">
        <v>456.3870401219212</v>
      </c>
      <c r="M245" s="2"/>
    </row>
    <row r="246" spans="1:13" ht="12.75">
      <c r="A246" s="101"/>
      <c r="B246" s="91"/>
      <c r="C246" s="44" t="s">
        <v>78</v>
      </c>
      <c r="D246" s="11" t="s">
        <v>78</v>
      </c>
      <c r="E246" s="39">
        <v>0</v>
      </c>
      <c r="F246" s="17">
        <v>0</v>
      </c>
      <c r="G246" s="17"/>
      <c r="H246" s="15">
        <v>280200</v>
      </c>
      <c r="I246" s="458"/>
      <c r="J246" s="59">
        <v>236.6</v>
      </c>
      <c r="K246" s="66">
        <v>0.006851854610067517</v>
      </c>
      <c r="L246" s="41">
        <v>186.01408043556685</v>
      </c>
      <c r="M246" s="2"/>
    </row>
    <row r="247" spans="1:13" ht="25.5">
      <c r="A247" s="101"/>
      <c r="B247" s="91"/>
      <c r="C247" s="44" t="s">
        <v>79</v>
      </c>
      <c r="D247" s="11" t="s">
        <v>79</v>
      </c>
      <c r="E247" s="39">
        <v>0</v>
      </c>
      <c r="F247" s="17">
        <v>0</v>
      </c>
      <c r="G247" s="17"/>
      <c r="H247" s="15">
        <v>280300</v>
      </c>
      <c r="I247" s="458"/>
      <c r="J247" s="59">
        <v>133.4</v>
      </c>
      <c r="K247" s="66">
        <v>0.0038632181106635958</v>
      </c>
      <c r="L247" s="41">
        <v>104.8786066361142</v>
      </c>
      <c r="M247" s="2"/>
    </row>
    <row r="248" spans="1:13" ht="25.5">
      <c r="A248" s="101"/>
      <c r="B248" s="91"/>
      <c r="C248" s="44" t="s">
        <v>811</v>
      </c>
      <c r="D248" s="11" t="s">
        <v>80</v>
      </c>
      <c r="E248" s="39">
        <v>0</v>
      </c>
      <c r="F248" s="17">
        <v>0</v>
      </c>
      <c r="G248" s="17"/>
      <c r="H248" s="15">
        <v>280400</v>
      </c>
      <c r="I248" s="458"/>
      <c r="J248" s="59">
        <v>485.2</v>
      </c>
      <c r="K248" s="66">
        <v>0.014051225092158745</v>
      </c>
      <c r="L248" s="41">
        <v>381.4625182896747</v>
      </c>
      <c r="M248" s="2"/>
    </row>
    <row r="249" spans="1:13" ht="12.75">
      <c r="A249" s="101"/>
      <c r="B249" s="400" t="s">
        <v>1263</v>
      </c>
      <c r="C249" s="400"/>
      <c r="D249" s="54" t="s">
        <v>1263</v>
      </c>
      <c r="E249" s="60">
        <v>0</v>
      </c>
      <c r="F249" s="84">
        <v>0</v>
      </c>
      <c r="G249" s="84"/>
      <c r="H249" s="55">
        <v>290100</v>
      </c>
      <c r="I249" s="460"/>
      <c r="J249" s="60">
        <v>240.1</v>
      </c>
      <c r="K249" s="118">
        <v>0.0069532134060744325</v>
      </c>
      <c r="L249" s="116">
        <v>188.76576801597466</v>
      </c>
      <c r="M249" s="2"/>
    </row>
    <row r="250" spans="1:13" ht="12.75">
      <c r="A250" s="101"/>
      <c r="B250" s="98"/>
      <c r="C250" s="99" t="s">
        <v>120</v>
      </c>
      <c r="D250" s="44" t="s">
        <v>780</v>
      </c>
      <c r="E250" s="39"/>
      <c r="F250" s="17"/>
      <c r="G250" s="17"/>
      <c r="H250" s="15"/>
      <c r="I250" s="458"/>
      <c r="J250" s="65" t="s">
        <v>198</v>
      </c>
      <c r="K250" s="65" t="s">
        <v>198</v>
      </c>
      <c r="L250" s="65" t="s">
        <v>198</v>
      </c>
      <c r="M250" s="2"/>
    </row>
    <row r="251" spans="1:13" ht="12.75">
      <c r="A251" s="101"/>
      <c r="B251" s="98"/>
      <c r="C251" s="99" t="s">
        <v>121</v>
      </c>
      <c r="D251" s="44" t="s">
        <v>780</v>
      </c>
      <c r="E251" s="39"/>
      <c r="F251" s="17"/>
      <c r="G251" s="17"/>
      <c r="H251" s="15"/>
      <c r="I251" s="458"/>
      <c r="J251" s="65" t="s">
        <v>198</v>
      </c>
      <c r="K251" s="65" t="s">
        <v>198</v>
      </c>
      <c r="L251" s="65" t="s">
        <v>198</v>
      </c>
      <c r="M251" s="2"/>
    </row>
    <row r="252" spans="1:13" ht="25.5">
      <c r="A252" s="101"/>
      <c r="B252" s="98"/>
      <c r="C252" s="99" t="s">
        <v>122</v>
      </c>
      <c r="D252" s="44" t="s">
        <v>780</v>
      </c>
      <c r="E252" s="39"/>
      <c r="F252" s="17"/>
      <c r="G252" s="17"/>
      <c r="H252" s="15"/>
      <c r="I252" s="458"/>
      <c r="J252" s="65" t="s">
        <v>198</v>
      </c>
      <c r="K252" s="65" t="s">
        <v>198</v>
      </c>
      <c r="L252" s="65" t="s">
        <v>198</v>
      </c>
      <c r="M252" s="2"/>
    </row>
    <row r="253" spans="1:13" ht="12.75">
      <c r="A253" s="101"/>
      <c r="B253" s="411" t="s">
        <v>123</v>
      </c>
      <c r="C253" s="411"/>
      <c r="D253" s="103"/>
      <c r="E253" s="60"/>
      <c r="F253" s="84"/>
      <c r="G253" s="84"/>
      <c r="H253" s="55"/>
      <c r="I253" s="460"/>
      <c r="J253" s="60">
        <v>103.6</v>
      </c>
      <c r="K253" s="118"/>
      <c r="L253" s="116"/>
      <c r="M253" s="2"/>
    </row>
    <row r="254" spans="1:13" ht="25.5">
      <c r="A254" s="101"/>
      <c r="B254" s="98"/>
      <c r="C254" s="44" t="s">
        <v>81</v>
      </c>
      <c r="D254" s="11" t="s">
        <v>81</v>
      </c>
      <c r="E254" s="39">
        <v>0</v>
      </c>
      <c r="F254" s="17">
        <v>0</v>
      </c>
      <c r="G254" s="17"/>
      <c r="H254" s="15">
        <v>290201</v>
      </c>
      <c r="I254" s="458"/>
      <c r="J254" s="85">
        <v>42</v>
      </c>
      <c r="K254" s="66">
        <v>0.001216305552082991</v>
      </c>
      <c r="L254" s="41">
        <v>33.02025096489352</v>
      </c>
      <c r="M254" s="2"/>
    </row>
    <row r="255" spans="1:13" ht="25.5">
      <c r="A255" s="101"/>
      <c r="B255" s="98"/>
      <c r="C255" s="38" t="s">
        <v>82</v>
      </c>
      <c r="D255" s="11" t="s">
        <v>82</v>
      </c>
      <c r="E255" s="17"/>
      <c r="F255" s="17"/>
      <c r="G255" s="17"/>
      <c r="H255" s="15">
        <v>290202</v>
      </c>
      <c r="I255" s="458"/>
      <c r="J255" s="40">
        <v>10.76</v>
      </c>
      <c r="K255" s="66">
        <v>0.00031160589858126144</v>
      </c>
      <c r="L255" s="41">
        <v>8.459473818625101</v>
      </c>
      <c r="M255" s="2"/>
    </row>
    <row r="256" spans="1:13" ht="12.75">
      <c r="A256" s="101"/>
      <c r="B256" s="98"/>
      <c r="C256" s="38" t="s">
        <v>83</v>
      </c>
      <c r="D256" s="11" t="s">
        <v>83</v>
      </c>
      <c r="E256" s="17"/>
      <c r="F256" s="17"/>
      <c r="G256" s="17"/>
      <c r="H256" s="15">
        <v>290203</v>
      </c>
      <c r="I256" s="458"/>
      <c r="J256" s="40">
        <v>43.04</v>
      </c>
      <c r="K256" s="66">
        <v>0.0012464235943250462</v>
      </c>
      <c r="L256" s="41">
        <v>33.83789527450041</v>
      </c>
      <c r="M256" s="2"/>
    </row>
    <row r="257" spans="1:13" ht="12.75">
      <c r="A257" s="101"/>
      <c r="B257" s="98"/>
      <c r="C257" s="44" t="s">
        <v>84</v>
      </c>
      <c r="D257" s="11" t="s">
        <v>84</v>
      </c>
      <c r="E257" s="39">
        <v>0</v>
      </c>
      <c r="F257" s="17">
        <v>0</v>
      </c>
      <c r="G257" s="17"/>
      <c r="H257" s="15">
        <v>290300</v>
      </c>
      <c r="I257" s="458"/>
      <c r="J257" s="85">
        <v>4.3</v>
      </c>
      <c r="K257" s="66">
        <v>0.0001245265208084967</v>
      </c>
      <c r="L257" s="41">
        <v>3.3806447416438603</v>
      </c>
      <c r="M257" s="2"/>
    </row>
    <row r="258" spans="1:13" ht="12.75">
      <c r="A258" s="101"/>
      <c r="B258" s="390" t="s">
        <v>85</v>
      </c>
      <c r="C258" s="390"/>
      <c r="D258" s="11" t="s">
        <v>85</v>
      </c>
      <c r="E258" s="39">
        <v>0</v>
      </c>
      <c r="F258" s="17">
        <v>0</v>
      </c>
      <c r="G258" s="17"/>
      <c r="H258" s="15">
        <v>300000</v>
      </c>
      <c r="I258" s="458"/>
      <c r="J258" s="59">
        <v>3.5</v>
      </c>
      <c r="K258" s="66">
        <v>0.00010135879600691593</v>
      </c>
      <c r="L258" s="41">
        <v>2.751687580407794</v>
      </c>
      <c r="M258" s="2"/>
    </row>
    <row r="259" spans="1:13" ht="12.75">
      <c r="A259" s="101"/>
      <c r="B259" s="89" t="s">
        <v>125</v>
      </c>
      <c r="C259" s="84"/>
      <c r="D259" s="84"/>
      <c r="E259" s="104"/>
      <c r="F259" s="104"/>
      <c r="G259" s="104"/>
      <c r="H259" s="104"/>
      <c r="I259" s="171"/>
      <c r="J259" s="63">
        <v>4122.3</v>
      </c>
      <c r="K259" s="118"/>
      <c r="L259" s="116"/>
      <c r="M259" s="2"/>
    </row>
    <row r="260" spans="1:13" ht="12.75">
      <c r="A260" s="101"/>
      <c r="B260" s="32"/>
      <c r="C260" s="38" t="s">
        <v>72</v>
      </c>
      <c r="D260" s="11" t="s">
        <v>72</v>
      </c>
      <c r="E260" s="17"/>
      <c r="F260" s="17"/>
      <c r="G260" s="17"/>
      <c r="H260" s="15">
        <v>270401</v>
      </c>
      <c r="I260" s="458"/>
      <c r="J260" s="40">
        <v>24.634813614262573</v>
      </c>
      <c r="K260" s="66">
        <v>0.0007134157279418387</v>
      </c>
      <c r="L260" s="41">
        <v>19.367803048007758</v>
      </c>
      <c r="M260" s="2"/>
    </row>
    <row r="261" spans="1:13" ht="25.5">
      <c r="A261" s="101"/>
      <c r="B261" s="32"/>
      <c r="C261" s="46" t="s">
        <v>277</v>
      </c>
      <c r="D261" s="11" t="s">
        <v>1261</v>
      </c>
      <c r="E261" s="39"/>
      <c r="F261" s="17"/>
      <c r="G261" s="17"/>
      <c r="H261" s="15">
        <v>270100</v>
      </c>
      <c r="I261" s="458"/>
      <c r="J261" s="40">
        <v>332.1651863857376</v>
      </c>
      <c r="K261" s="66">
        <v>0.009619389533563196</v>
      </c>
      <c r="L261" s="41">
        <v>261.1470908632783</v>
      </c>
      <c r="M261" s="2"/>
    </row>
    <row r="262" spans="1:13" ht="25.5">
      <c r="A262" s="101"/>
      <c r="B262" s="32"/>
      <c r="C262" s="105" t="s">
        <v>808</v>
      </c>
      <c r="D262" s="11" t="s">
        <v>1261</v>
      </c>
      <c r="E262" s="39"/>
      <c r="F262" s="17"/>
      <c r="G262" s="17"/>
      <c r="H262" s="15">
        <v>270100</v>
      </c>
      <c r="I262" s="458"/>
      <c r="J262" s="62">
        <v>3765.5</v>
      </c>
      <c r="K262" s="66">
        <v>0.10904758467544055</v>
      </c>
      <c r="L262" s="41">
        <v>2960.4227382930135</v>
      </c>
      <c r="M262" s="2"/>
    </row>
    <row r="263" spans="1:13" ht="12.75">
      <c r="A263" s="101"/>
      <c r="B263" s="32"/>
      <c r="C263" s="105"/>
      <c r="D263" s="2"/>
      <c r="E263" s="2"/>
      <c r="F263" s="2"/>
      <c r="G263" s="2"/>
      <c r="H263" s="2"/>
      <c r="I263" s="458"/>
      <c r="J263" s="62"/>
      <c r="K263" s="66"/>
      <c r="L263" s="41"/>
      <c r="M263" s="2"/>
    </row>
    <row r="264" spans="1:13" ht="12.75">
      <c r="A264" s="101"/>
      <c r="B264" s="89" t="s">
        <v>126</v>
      </c>
      <c r="C264" s="84"/>
      <c r="D264" s="84"/>
      <c r="E264" s="60"/>
      <c r="F264" s="84"/>
      <c r="G264" s="84"/>
      <c r="H264" s="55"/>
      <c r="I264" s="460"/>
      <c r="J264" s="60">
        <v>1381.4</v>
      </c>
      <c r="K264" s="118"/>
      <c r="L264" s="116"/>
      <c r="M264" s="2"/>
    </row>
    <row r="265" spans="1:13" ht="25.5">
      <c r="A265" s="101"/>
      <c r="B265" s="32"/>
      <c r="C265" s="44" t="s">
        <v>809</v>
      </c>
      <c r="D265" s="11" t="s">
        <v>70</v>
      </c>
      <c r="E265" s="39">
        <v>0</v>
      </c>
      <c r="F265" s="17">
        <v>0</v>
      </c>
      <c r="G265" s="17"/>
      <c r="H265" s="15">
        <v>270201</v>
      </c>
      <c r="I265" s="458"/>
      <c r="J265" s="59">
        <v>757.4</v>
      </c>
      <c r="K265" s="66">
        <v>0.021934043455896605</v>
      </c>
      <c r="L265" s="41">
        <v>595.4651924002466</v>
      </c>
      <c r="M265" s="2"/>
    </row>
    <row r="266" spans="1:13" ht="25.5">
      <c r="A266" s="101"/>
      <c r="B266" s="32"/>
      <c r="C266" s="44" t="s">
        <v>810</v>
      </c>
      <c r="D266" s="11" t="s">
        <v>70</v>
      </c>
      <c r="E266" s="39">
        <v>0</v>
      </c>
      <c r="F266" s="17">
        <v>0</v>
      </c>
      <c r="G266" s="17"/>
      <c r="H266" s="15">
        <v>270201</v>
      </c>
      <c r="I266" s="458"/>
      <c r="J266" s="59">
        <v>559</v>
      </c>
      <c r="K266" s="66">
        <v>0.016188447705104574</v>
      </c>
      <c r="L266" s="41">
        <v>439.48381641370196</v>
      </c>
      <c r="M266" s="2"/>
    </row>
    <row r="267" spans="1:13" ht="25.5">
      <c r="A267" s="101"/>
      <c r="B267" s="32"/>
      <c r="C267" s="38" t="s">
        <v>278</v>
      </c>
      <c r="D267" s="11" t="s">
        <v>71</v>
      </c>
      <c r="E267" s="17"/>
      <c r="F267" s="17"/>
      <c r="G267" s="17"/>
      <c r="H267" s="15">
        <v>270300</v>
      </c>
      <c r="I267" s="458"/>
      <c r="J267" s="59">
        <v>64.9</v>
      </c>
      <c r="K267" s="66">
        <v>0.0018794816745282411</v>
      </c>
      <c r="L267" s="41">
        <v>51.024149705275946</v>
      </c>
      <c r="M267" s="2"/>
    </row>
    <row r="268" spans="1:13" ht="12.75">
      <c r="A268" s="101"/>
      <c r="B268" s="89" t="s">
        <v>127</v>
      </c>
      <c r="C268" s="106"/>
      <c r="D268" s="54"/>
      <c r="E268" s="60"/>
      <c r="F268" s="84"/>
      <c r="G268" s="84"/>
      <c r="H268" s="55"/>
      <c r="I268" s="460"/>
      <c r="J268" s="60">
        <v>178.9</v>
      </c>
      <c r="K268" s="118"/>
      <c r="L268" s="116"/>
      <c r="M268" s="2"/>
    </row>
    <row r="269" spans="1:13" ht="12.75">
      <c r="A269" s="101"/>
      <c r="B269" s="32"/>
      <c r="C269" s="38" t="s">
        <v>73</v>
      </c>
      <c r="D269" s="11" t="s">
        <v>73</v>
      </c>
      <c r="E269" s="17"/>
      <c r="F269" s="17"/>
      <c r="G269" s="17"/>
      <c r="H269" s="15">
        <v>270402</v>
      </c>
      <c r="I269" s="458"/>
      <c r="J269" s="40">
        <v>29.304895738893933</v>
      </c>
      <c r="K269" s="66">
        <v>0.00084865969977214</v>
      </c>
      <c r="L269" s="41">
        <v>23.03940504281706</v>
      </c>
      <c r="M269" s="2"/>
    </row>
    <row r="270" spans="1:13" ht="12.75">
      <c r="A270" s="101"/>
      <c r="B270" s="32"/>
      <c r="C270" s="38" t="s">
        <v>74</v>
      </c>
      <c r="D270" s="11" t="s">
        <v>74</v>
      </c>
      <c r="E270" s="17"/>
      <c r="F270" s="17"/>
      <c r="G270" s="17"/>
      <c r="H270" s="15">
        <v>270403</v>
      </c>
      <c r="I270" s="458"/>
      <c r="J270" s="85">
        <v>53.4</v>
      </c>
      <c r="K270" s="66">
        <v>0.0015464456305055172</v>
      </c>
      <c r="L270" s="41">
        <v>41.98289051250748</v>
      </c>
      <c r="M270" s="2"/>
    </row>
    <row r="271" spans="1:13" ht="12.75">
      <c r="A271" s="101"/>
      <c r="B271" s="32"/>
      <c r="C271" s="38"/>
      <c r="D271" s="11" t="s">
        <v>75</v>
      </c>
      <c r="E271" s="86"/>
      <c r="F271" s="86"/>
      <c r="G271" s="25" t="s">
        <v>1061</v>
      </c>
      <c r="H271" s="15">
        <v>270404</v>
      </c>
      <c r="I271" s="458"/>
      <c r="J271" s="40">
        <v>0.7523819458933166</v>
      </c>
      <c r="K271" s="66">
        <v>2.1788722335167753E-05</v>
      </c>
      <c r="L271" s="41">
        <v>0.5915200160679108</v>
      </c>
      <c r="M271" s="2"/>
    </row>
    <row r="272" spans="1:13" ht="12.75">
      <c r="A272" s="101"/>
      <c r="B272" s="32"/>
      <c r="C272" s="44" t="s">
        <v>76</v>
      </c>
      <c r="D272" s="11" t="s">
        <v>76</v>
      </c>
      <c r="E272" s="39">
        <v>0</v>
      </c>
      <c r="F272" s="17">
        <v>0</v>
      </c>
      <c r="G272" s="17"/>
      <c r="H272" s="15">
        <v>270405</v>
      </c>
      <c r="I272" s="458"/>
      <c r="J272" s="40">
        <v>2.5951042611060746</v>
      </c>
      <c r="K272" s="66">
        <v>7.515332669089397E-05</v>
      </c>
      <c r="L272" s="41">
        <v>2.0402617614711227</v>
      </c>
      <c r="M272" s="2"/>
    </row>
    <row r="273" spans="1:13" ht="25.5">
      <c r="A273" s="101"/>
      <c r="B273" s="32"/>
      <c r="C273" s="38" t="s">
        <v>279</v>
      </c>
      <c r="D273" s="11" t="s">
        <v>77</v>
      </c>
      <c r="E273" s="17"/>
      <c r="F273" s="17"/>
      <c r="G273" s="17"/>
      <c r="H273" s="15">
        <v>270406</v>
      </c>
      <c r="I273" s="458"/>
      <c r="J273" s="85">
        <v>93.6</v>
      </c>
      <c r="K273" s="66">
        <v>0.0027106238017849515</v>
      </c>
      <c r="L273" s="41">
        <v>73.58798786461985</v>
      </c>
      <c r="M273" s="2"/>
    </row>
    <row r="274" spans="1:13" ht="12.75">
      <c r="A274" s="92" t="s">
        <v>128</v>
      </c>
      <c r="B274" s="107"/>
      <c r="C274" s="87"/>
      <c r="D274" s="87"/>
      <c r="E274" s="61"/>
      <c r="F274" s="87"/>
      <c r="G274" s="87"/>
      <c r="H274" s="57"/>
      <c r="I274" s="461"/>
      <c r="J274" s="61">
        <v>6177.3</v>
      </c>
      <c r="K274" s="238"/>
      <c r="L274" s="239"/>
      <c r="M274" s="2"/>
    </row>
    <row r="275" spans="1:13" ht="12.75">
      <c r="A275" s="101"/>
      <c r="B275" s="391" t="s">
        <v>1264</v>
      </c>
      <c r="C275" s="391"/>
      <c r="D275" s="11" t="s">
        <v>1264</v>
      </c>
      <c r="E275" s="39">
        <v>0</v>
      </c>
      <c r="F275" s="17">
        <v>0</v>
      </c>
      <c r="G275" s="17"/>
      <c r="H275" s="15">
        <v>310101</v>
      </c>
      <c r="I275" s="458"/>
      <c r="J275" s="62">
        <v>6170.3</v>
      </c>
      <c r="K275" s="66">
        <v>0.1786897654289924</v>
      </c>
      <c r="L275" s="41">
        <v>4851.067964968632</v>
      </c>
      <c r="M275" s="2"/>
    </row>
    <row r="276" spans="1:13" ht="12.75">
      <c r="A276" s="101"/>
      <c r="B276" s="89" t="s">
        <v>129</v>
      </c>
      <c r="C276" s="84"/>
      <c r="D276" s="84"/>
      <c r="E276" s="60"/>
      <c r="F276" s="84"/>
      <c r="G276" s="84"/>
      <c r="H276" s="55"/>
      <c r="I276" s="460"/>
      <c r="J276" s="60">
        <v>409</v>
      </c>
      <c r="K276" s="118"/>
      <c r="L276" s="116"/>
      <c r="M276" s="2"/>
    </row>
    <row r="277" spans="1:13" ht="25.5">
      <c r="A277" s="101"/>
      <c r="B277" s="32"/>
      <c r="C277" s="44" t="s">
        <v>812</v>
      </c>
      <c r="D277" s="11" t="s">
        <v>87</v>
      </c>
      <c r="E277" s="39">
        <v>0</v>
      </c>
      <c r="F277" s="17">
        <v>0</v>
      </c>
      <c r="G277" s="17"/>
      <c r="H277" s="15">
        <v>310200</v>
      </c>
      <c r="I277" s="458"/>
      <c r="J277" s="59">
        <v>1.8</v>
      </c>
      <c r="K277" s="66">
        <v>5.212738080355676E-05</v>
      </c>
      <c r="L277" s="41">
        <v>1.415153612781151</v>
      </c>
      <c r="M277" s="2"/>
    </row>
    <row r="278" spans="1:13" ht="12.75">
      <c r="A278" s="101"/>
      <c r="B278" s="32"/>
      <c r="C278" s="44" t="s">
        <v>199</v>
      </c>
      <c r="D278" s="11" t="s">
        <v>199</v>
      </c>
      <c r="E278" s="39">
        <v>0</v>
      </c>
      <c r="F278" s="17">
        <v>0</v>
      </c>
      <c r="G278" s="17"/>
      <c r="H278" s="15">
        <v>310300</v>
      </c>
      <c r="I278" s="458"/>
      <c r="J278" s="59">
        <v>3</v>
      </c>
      <c r="K278" s="66">
        <v>8.687896800592794E-05</v>
      </c>
      <c r="L278" s="41">
        <v>2.3585893546352517</v>
      </c>
      <c r="M278" s="2"/>
    </row>
    <row r="279" spans="1:13" ht="12.75">
      <c r="A279" s="101"/>
      <c r="B279" s="89" t="s">
        <v>130</v>
      </c>
      <c r="C279" s="84"/>
      <c r="D279" s="84"/>
      <c r="E279" s="60"/>
      <c r="F279" s="84"/>
      <c r="G279" s="84"/>
      <c r="H279" s="55"/>
      <c r="I279" s="460"/>
      <c r="J279" s="60">
        <v>202</v>
      </c>
      <c r="K279" s="118"/>
      <c r="L279" s="116"/>
      <c r="M279" s="2"/>
    </row>
    <row r="280" spans="1:13" ht="25.5">
      <c r="A280" s="101"/>
      <c r="B280" s="32"/>
      <c r="C280" s="38" t="s">
        <v>1265</v>
      </c>
      <c r="D280" s="11" t="s">
        <v>1265</v>
      </c>
      <c r="E280" s="39">
        <v>0</v>
      </c>
      <c r="F280" s="17">
        <v>0</v>
      </c>
      <c r="G280" s="17"/>
      <c r="H280" s="15">
        <v>310102</v>
      </c>
      <c r="I280" s="458"/>
      <c r="J280" s="473">
        <v>28.85714285714286</v>
      </c>
      <c r="K280" s="66">
        <v>0.0008356929303427355</v>
      </c>
      <c r="L280" s="41">
        <v>22.687383316015282</v>
      </c>
      <c r="M280" s="2"/>
    </row>
    <row r="281" spans="1:13" ht="25.5">
      <c r="A281" s="101"/>
      <c r="B281" s="32"/>
      <c r="C281" s="38" t="s">
        <v>280</v>
      </c>
      <c r="D281" s="11" t="s">
        <v>86</v>
      </c>
      <c r="E281" s="39">
        <v>0</v>
      </c>
      <c r="F281" s="17">
        <v>0</v>
      </c>
      <c r="G281" s="17"/>
      <c r="H281" s="15">
        <v>310103</v>
      </c>
      <c r="I281" s="458"/>
      <c r="J281" s="473">
        <v>187.5714285714286</v>
      </c>
      <c r="K281" s="66">
        <v>0.005432004047227781</v>
      </c>
      <c r="L281" s="41">
        <v>147.46799155409934</v>
      </c>
      <c r="M281" s="2"/>
    </row>
    <row r="282" spans="1:13" ht="12.75">
      <c r="A282" s="92" t="s">
        <v>131</v>
      </c>
      <c r="B282" s="107"/>
      <c r="C282" s="87"/>
      <c r="D282" s="87"/>
      <c r="E282" s="61"/>
      <c r="F282" s="87"/>
      <c r="G282" s="87"/>
      <c r="H282" s="57"/>
      <c r="I282" s="461"/>
      <c r="J282" s="61">
        <v>327.8</v>
      </c>
      <c r="K282" s="238"/>
      <c r="L282" s="239"/>
      <c r="M282" s="2"/>
    </row>
    <row r="283" spans="1:13" ht="12.75">
      <c r="A283" s="101"/>
      <c r="B283" s="445" t="s">
        <v>1266</v>
      </c>
      <c r="C283" s="445"/>
      <c r="D283" s="11" t="s">
        <v>1266</v>
      </c>
      <c r="E283" s="17"/>
      <c r="F283" s="17"/>
      <c r="G283" s="17"/>
      <c r="H283" s="15">
        <v>320100</v>
      </c>
      <c r="I283" s="458"/>
      <c r="J283" s="59">
        <v>121.5</v>
      </c>
      <c r="K283" s="66">
        <v>0.0035185982042400814</v>
      </c>
      <c r="L283" s="41">
        <v>95.52286886272769</v>
      </c>
      <c r="M283" s="2"/>
    </row>
    <row r="284" spans="1:13" ht="12.75">
      <c r="A284" s="101"/>
      <c r="B284" s="445" t="s">
        <v>1267</v>
      </c>
      <c r="C284" s="445"/>
      <c r="D284" s="11" t="s">
        <v>1267</v>
      </c>
      <c r="E284" s="39">
        <v>0</v>
      </c>
      <c r="F284" s="17">
        <v>0</v>
      </c>
      <c r="G284" s="17"/>
      <c r="H284" s="15">
        <v>320200</v>
      </c>
      <c r="I284" s="458"/>
      <c r="J284" s="59">
        <v>0.1</v>
      </c>
      <c r="K284" s="66">
        <v>2.895965600197598E-06</v>
      </c>
      <c r="L284" s="41">
        <v>0.0786196451545084</v>
      </c>
      <c r="M284" s="2"/>
    </row>
    <row r="285" spans="1:13" ht="25.5">
      <c r="A285" s="101"/>
      <c r="B285" s="445" t="s">
        <v>1268</v>
      </c>
      <c r="C285" s="445"/>
      <c r="D285" s="11" t="s">
        <v>1268</v>
      </c>
      <c r="E285" s="17"/>
      <c r="F285" s="17"/>
      <c r="G285" s="17"/>
      <c r="H285" s="15">
        <v>320500</v>
      </c>
      <c r="I285" s="458"/>
      <c r="J285" s="59">
        <v>58</v>
      </c>
      <c r="K285" s="66">
        <v>0.0016796600481146068</v>
      </c>
      <c r="L285" s="41">
        <v>45.59939418961487</v>
      </c>
      <c r="M285" s="2"/>
    </row>
    <row r="286" spans="1:13" ht="12.75">
      <c r="A286" s="101"/>
      <c r="B286" s="445" t="s">
        <v>200</v>
      </c>
      <c r="C286" s="445"/>
      <c r="D286" s="11" t="s">
        <v>200</v>
      </c>
      <c r="E286" s="39">
        <v>0</v>
      </c>
      <c r="F286" s="17">
        <v>0</v>
      </c>
      <c r="G286" s="17"/>
      <c r="H286" s="15">
        <v>320300</v>
      </c>
      <c r="I286" s="458"/>
      <c r="J286" s="59">
        <v>26.8</v>
      </c>
      <c r="K286" s="66">
        <v>0.0007761187808529562</v>
      </c>
      <c r="L286" s="41">
        <v>21.070064901408248</v>
      </c>
      <c r="M286" s="2"/>
    </row>
    <row r="287" spans="1:13" ht="25.5">
      <c r="A287" s="101"/>
      <c r="B287" s="445" t="s">
        <v>814</v>
      </c>
      <c r="C287" s="445"/>
      <c r="D287" s="11" t="s">
        <v>201</v>
      </c>
      <c r="E287" s="39">
        <v>0</v>
      </c>
      <c r="F287" s="17">
        <v>0</v>
      </c>
      <c r="G287" s="17"/>
      <c r="H287" s="15">
        <v>320400</v>
      </c>
      <c r="I287" s="458"/>
      <c r="J287" s="59">
        <v>121.4</v>
      </c>
      <c r="K287" s="66">
        <v>0.003515702238639884</v>
      </c>
      <c r="L287" s="41">
        <v>95.44424921757319</v>
      </c>
      <c r="M287" s="2"/>
    </row>
    <row r="288" spans="1:13" ht="12.75">
      <c r="A288" s="92" t="s">
        <v>132</v>
      </c>
      <c r="B288" s="107"/>
      <c r="C288" s="94"/>
      <c r="D288" s="56"/>
      <c r="E288" s="87"/>
      <c r="F288" s="87"/>
      <c r="G288" s="87"/>
      <c r="H288" s="57"/>
      <c r="I288" s="461"/>
      <c r="J288" s="61">
        <v>6.5</v>
      </c>
      <c r="K288" s="238"/>
      <c r="L288" s="239"/>
      <c r="M288" s="2"/>
    </row>
    <row r="289" spans="1:13" ht="12.75">
      <c r="A289" s="101"/>
      <c r="B289" s="419" t="s">
        <v>203</v>
      </c>
      <c r="C289" s="419"/>
      <c r="D289" s="11" t="s">
        <v>203</v>
      </c>
      <c r="E289" s="39">
        <v>0</v>
      </c>
      <c r="F289" s="17">
        <v>0</v>
      </c>
      <c r="G289" s="17"/>
      <c r="H289" s="15">
        <v>330001</v>
      </c>
      <c r="I289" s="458"/>
      <c r="J289" s="85">
        <v>6.5</v>
      </c>
      <c r="K289" s="66">
        <v>0.00018823776401284386</v>
      </c>
      <c r="L289" s="41">
        <v>5.1102769350430455</v>
      </c>
      <c r="M289" s="2"/>
    </row>
    <row r="290" spans="1:13" ht="12.75" customHeight="1">
      <c r="A290" s="101"/>
      <c r="B290" s="402" t="s">
        <v>1062</v>
      </c>
      <c r="C290" s="403"/>
      <c r="D290" s="177" t="s">
        <v>204</v>
      </c>
      <c r="E290" s="178"/>
      <c r="F290" s="17"/>
      <c r="G290" s="154" t="s">
        <v>1061</v>
      </c>
      <c r="H290" s="15"/>
      <c r="I290" s="458"/>
      <c r="J290" s="472">
        <v>1.47610762076052</v>
      </c>
      <c r="K290" s="66">
        <v>4.274756891911987E-05</v>
      </c>
      <c r="L290" s="41">
        <v>1.1605105735405772</v>
      </c>
      <c r="M290" s="2"/>
    </row>
    <row r="291" spans="1:13" ht="12.75" customHeight="1">
      <c r="A291" s="101"/>
      <c r="B291" s="404"/>
      <c r="C291" s="405"/>
      <c r="D291" s="177" t="s">
        <v>1058</v>
      </c>
      <c r="E291" s="178"/>
      <c r="F291" s="17"/>
      <c r="G291" s="154" t="s">
        <v>1061</v>
      </c>
      <c r="H291" s="15"/>
      <c r="I291" s="458"/>
      <c r="J291" s="472">
        <v>15.897259991408248</v>
      </c>
      <c r="K291" s="66">
        <v>0.0004603791807251585</v>
      </c>
      <c r="L291" s="41">
        <v>12.498369394534796</v>
      </c>
      <c r="M291" s="2"/>
    </row>
    <row r="292" spans="1:13" ht="12.75" customHeight="1">
      <c r="A292" s="101"/>
      <c r="B292" s="404"/>
      <c r="C292" s="405"/>
      <c r="D292" s="45" t="s">
        <v>206</v>
      </c>
      <c r="E292" s="178"/>
      <c r="F292" s="17"/>
      <c r="G292" s="154" t="s">
        <v>1061</v>
      </c>
      <c r="H292" s="15"/>
      <c r="I292" s="458"/>
      <c r="J292" s="472">
        <v>1.0901398062630863</v>
      </c>
      <c r="K292" s="66">
        <v>3.157007378343972E-05</v>
      </c>
      <c r="L292" s="41">
        <v>0.8570640473720836</v>
      </c>
      <c r="M292" s="2"/>
    </row>
    <row r="293" spans="1:13" ht="12.75" customHeight="1">
      <c r="A293" s="101"/>
      <c r="B293" s="404"/>
      <c r="C293" s="405"/>
      <c r="D293" s="177" t="s">
        <v>207</v>
      </c>
      <c r="E293" s="178"/>
      <c r="F293" s="17"/>
      <c r="G293" s="154" t="s">
        <v>1061</v>
      </c>
      <c r="H293" s="15"/>
      <c r="I293" s="458"/>
      <c r="J293" s="472">
        <v>0.0848791900314424</v>
      </c>
      <c r="K293" s="66">
        <v>2.4580721450369204E-06</v>
      </c>
      <c r="L293" s="41">
        <v>0.06673171801274087</v>
      </c>
      <c r="M293" s="2"/>
    </row>
    <row r="294" spans="1:13" ht="12.75" customHeight="1">
      <c r="A294" s="101"/>
      <c r="B294" s="404"/>
      <c r="C294" s="405"/>
      <c r="D294" s="177" t="s">
        <v>208</v>
      </c>
      <c r="E294" s="178"/>
      <c r="F294" s="17"/>
      <c r="G294" s="154" t="s">
        <v>1061</v>
      </c>
      <c r="H294" s="15"/>
      <c r="I294" s="458"/>
      <c r="J294" s="472">
        <v>4.208436557165173</v>
      </c>
      <c r="K294" s="66">
        <v>0.00012187487500164353</v>
      </c>
      <c r="L294" s="41">
        <v>3.308657887795869</v>
      </c>
      <c r="M294" s="2"/>
    </row>
    <row r="295" spans="1:13" ht="12.75" customHeight="1">
      <c r="A295" s="101"/>
      <c r="B295" s="404"/>
      <c r="C295" s="405"/>
      <c r="D295" s="45" t="s">
        <v>209</v>
      </c>
      <c r="E295" s="178"/>
      <c r="F295" s="17"/>
      <c r="G295" s="154" t="s">
        <v>1061</v>
      </c>
      <c r="H295" s="15"/>
      <c r="I295" s="458"/>
      <c r="J295" s="472">
        <v>1.648939978845764</v>
      </c>
      <c r="K295" s="66">
        <v>4.775273455527887E-05</v>
      </c>
      <c r="L295" s="41">
        <v>1.2963907601793654</v>
      </c>
      <c r="M295" s="2"/>
    </row>
    <row r="296" spans="1:13" ht="12.75" customHeight="1">
      <c r="A296" s="101"/>
      <c r="B296" s="404"/>
      <c r="C296" s="405"/>
      <c r="D296" s="45" t="s">
        <v>210</v>
      </c>
      <c r="E296" s="178"/>
      <c r="F296" s="17"/>
      <c r="G296" s="154" t="s">
        <v>1061</v>
      </c>
      <c r="H296" s="15"/>
      <c r="I296" s="458"/>
      <c r="J296" s="472">
        <v>2.157613770892554</v>
      </c>
      <c r="K296" s="66">
        <v>6.248375259017456E-05</v>
      </c>
      <c r="L296" s="41">
        <v>1.6963082904805333</v>
      </c>
      <c r="M296" s="2"/>
    </row>
    <row r="297" spans="1:13" ht="12.75" customHeight="1">
      <c r="A297" s="101"/>
      <c r="B297" s="406"/>
      <c r="C297" s="407"/>
      <c r="D297" s="45" t="s">
        <v>211</v>
      </c>
      <c r="E297" s="178"/>
      <c r="F297" s="17"/>
      <c r="G297" s="154" t="s">
        <v>1061</v>
      </c>
      <c r="H297" s="15"/>
      <c r="I297" s="458"/>
      <c r="J297" s="472">
        <v>4.517476590208167</v>
      </c>
      <c r="K297" s="66">
        <v>0.00013082456804940792</v>
      </c>
      <c r="L297" s="41">
        <v>3.551624065159646</v>
      </c>
      <c r="M297" s="2"/>
    </row>
    <row r="298" spans="1:13" ht="12.75">
      <c r="A298" s="92" t="s">
        <v>133</v>
      </c>
      <c r="B298" s="108"/>
      <c r="C298" s="108"/>
      <c r="D298" s="56"/>
      <c r="E298" s="61"/>
      <c r="F298" s="87"/>
      <c r="G298" s="87"/>
      <c r="H298" s="57"/>
      <c r="I298" s="461"/>
      <c r="J298" s="61">
        <v>336.7</v>
      </c>
      <c r="K298" s="238"/>
      <c r="L298" s="239"/>
      <c r="M298" s="2"/>
    </row>
    <row r="299" spans="1:13" ht="25.5">
      <c r="A299" s="101"/>
      <c r="B299" s="419" t="s">
        <v>815</v>
      </c>
      <c r="C299" s="419"/>
      <c r="D299" s="11" t="s">
        <v>1269</v>
      </c>
      <c r="E299" s="39">
        <v>0</v>
      </c>
      <c r="F299" s="17">
        <v>0</v>
      </c>
      <c r="G299" s="17"/>
      <c r="H299" s="15">
        <v>350100</v>
      </c>
      <c r="I299" s="458"/>
      <c r="J299" s="59">
        <v>20.9</v>
      </c>
      <c r="K299" s="66">
        <v>0.0006052568104412979</v>
      </c>
      <c r="L299" s="41">
        <v>16.431505837292253</v>
      </c>
      <c r="M299" s="2"/>
    </row>
    <row r="300" spans="1:13" ht="12.75">
      <c r="A300" s="101"/>
      <c r="B300" s="392" t="s">
        <v>134</v>
      </c>
      <c r="C300" s="392"/>
      <c r="D300" s="54"/>
      <c r="E300" s="60"/>
      <c r="F300" s="84"/>
      <c r="G300" s="84"/>
      <c r="H300" s="55"/>
      <c r="I300" s="460"/>
      <c r="J300" s="60">
        <v>92.2</v>
      </c>
      <c r="K300" s="118"/>
      <c r="L300" s="116"/>
      <c r="M300" s="2"/>
    </row>
    <row r="301" spans="1:13" ht="12.75">
      <c r="A301" s="101"/>
      <c r="B301" s="88"/>
      <c r="C301" s="44" t="s">
        <v>212</v>
      </c>
      <c r="D301" s="11" t="s">
        <v>212</v>
      </c>
      <c r="E301" s="39">
        <v>0</v>
      </c>
      <c r="F301" s="17">
        <v>0</v>
      </c>
      <c r="G301" s="17"/>
      <c r="H301" s="15">
        <v>350200</v>
      </c>
      <c r="I301" s="458"/>
      <c r="J301" s="85">
        <v>38.3</v>
      </c>
      <c r="K301" s="66">
        <v>0.00110915482487568</v>
      </c>
      <c r="L301" s="41">
        <v>30.111324094176712</v>
      </c>
      <c r="M301" s="2"/>
    </row>
    <row r="302" spans="1:13" ht="25.5">
      <c r="A302" s="101"/>
      <c r="B302" s="88"/>
      <c r="C302" s="46" t="s">
        <v>281</v>
      </c>
      <c r="D302" s="11" t="s">
        <v>1269</v>
      </c>
      <c r="E302" s="39"/>
      <c r="F302" s="17"/>
      <c r="G302" s="17"/>
      <c r="H302" s="15">
        <v>350100</v>
      </c>
      <c r="I302" s="458"/>
      <c r="J302" s="85">
        <v>53.9</v>
      </c>
      <c r="K302" s="66">
        <v>0.0015609254585065052</v>
      </c>
      <c r="L302" s="41">
        <v>42.37598873828002</v>
      </c>
      <c r="M302" s="2"/>
    </row>
    <row r="303" spans="1:13" ht="25.5">
      <c r="A303" s="101"/>
      <c r="B303" s="390" t="s">
        <v>282</v>
      </c>
      <c r="C303" s="390"/>
      <c r="D303" s="11" t="s">
        <v>1269</v>
      </c>
      <c r="E303" s="39"/>
      <c r="F303" s="17"/>
      <c r="G303" s="17"/>
      <c r="H303" s="15"/>
      <c r="I303" s="458"/>
      <c r="J303" s="473">
        <v>7.2</v>
      </c>
      <c r="K303" s="66">
        <v>0.00020850952321422705</v>
      </c>
      <c r="L303" s="41">
        <v>5.660614451124604</v>
      </c>
      <c r="M303" s="2"/>
    </row>
    <row r="304" spans="1:13" ht="12.75">
      <c r="A304" s="101"/>
      <c r="B304" s="391" t="s">
        <v>1270</v>
      </c>
      <c r="C304" s="391"/>
      <c r="D304" s="11" t="s">
        <v>1270</v>
      </c>
      <c r="E304" s="39">
        <v>0</v>
      </c>
      <c r="F304" s="17">
        <v>0</v>
      </c>
      <c r="G304" s="17"/>
      <c r="H304" s="15">
        <v>360100</v>
      </c>
      <c r="I304" s="458"/>
      <c r="J304" s="85">
        <v>115.2</v>
      </c>
      <c r="K304" s="66">
        <v>0.003336152371427633</v>
      </c>
      <c r="L304" s="41">
        <v>90.56983121799367</v>
      </c>
      <c r="M304" s="2"/>
    </row>
    <row r="305" spans="1:13" ht="12.75">
      <c r="A305" s="101"/>
      <c r="B305" s="392" t="s">
        <v>816</v>
      </c>
      <c r="C305" s="392"/>
      <c r="D305" s="54"/>
      <c r="E305" s="60"/>
      <c r="F305" s="84"/>
      <c r="G305" s="84"/>
      <c r="H305" s="55"/>
      <c r="I305" s="460"/>
      <c r="J305" s="60"/>
      <c r="K305" s="118"/>
      <c r="L305" s="116"/>
      <c r="M305" s="2"/>
    </row>
    <row r="306" spans="1:13" ht="12.75">
      <c r="A306" s="101"/>
      <c r="B306" s="109"/>
      <c r="C306" s="105" t="s">
        <v>213</v>
      </c>
      <c r="D306" s="11" t="s">
        <v>213</v>
      </c>
      <c r="E306" s="39"/>
      <c r="F306" s="17"/>
      <c r="G306" s="17"/>
      <c r="H306" s="15"/>
      <c r="I306" s="458"/>
      <c r="J306" s="85">
        <v>0.7</v>
      </c>
      <c r="K306" s="66">
        <v>2.0271759201383183E-05</v>
      </c>
      <c r="L306" s="41">
        <v>0.5503375160815587</v>
      </c>
      <c r="M306" s="2"/>
    </row>
    <row r="307" spans="1:13" ht="12.75">
      <c r="A307" s="101"/>
      <c r="B307" s="109"/>
      <c r="C307" s="105" t="s">
        <v>214</v>
      </c>
      <c r="D307" s="11" t="s">
        <v>214</v>
      </c>
      <c r="E307" s="39"/>
      <c r="F307" s="17"/>
      <c r="G307" s="17"/>
      <c r="H307" s="15"/>
      <c r="I307" s="458"/>
      <c r="J307" s="85">
        <v>0.7</v>
      </c>
      <c r="K307" s="66">
        <v>2.0271759201383183E-05</v>
      </c>
      <c r="L307" s="41">
        <v>0.5503375160815587</v>
      </c>
      <c r="M307" s="2"/>
    </row>
    <row r="308" spans="1:13" ht="12.75">
      <c r="A308" s="101"/>
      <c r="B308" s="392" t="s">
        <v>135</v>
      </c>
      <c r="C308" s="392"/>
      <c r="D308" s="54"/>
      <c r="E308" s="60"/>
      <c r="F308" s="84"/>
      <c r="G308" s="84"/>
      <c r="H308" s="55"/>
      <c r="I308" s="460"/>
      <c r="J308" s="60">
        <v>2.1</v>
      </c>
      <c r="K308" s="118"/>
      <c r="L308" s="116"/>
      <c r="M308" s="2"/>
    </row>
    <row r="309" spans="1:13" ht="12.75">
      <c r="A309" s="101"/>
      <c r="B309" s="109"/>
      <c r="C309" s="44" t="s">
        <v>817</v>
      </c>
      <c r="D309" s="11" t="s">
        <v>216</v>
      </c>
      <c r="E309" s="39">
        <v>0</v>
      </c>
      <c r="F309" s="17">
        <v>0</v>
      </c>
      <c r="G309" s="17"/>
      <c r="H309" s="15">
        <v>360600</v>
      </c>
      <c r="I309" s="458"/>
      <c r="J309" s="473">
        <v>0.8</v>
      </c>
      <c r="K309" s="66">
        <v>2.3167724801580787E-05</v>
      </c>
      <c r="L309" s="41">
        <v>0.6289571612360673</v>
      </c>
      <c r="M309" s="2"/>
    </row>
    <row r="310" spans="1:13" ht="25.5">
      <c r="A310" s="101"/>
      <c r="B310" s="109"/>
      <c r="C310" s="44" t="s">
        <v>818</v>
      </c>
      <c r="D310" s="11" t="s">
        <v>217</v>
      </c>
      <c r="E310" s="39">
        <v>0</v>
      </c>
      <c r="F310" s="17">
        <v>0</v>
      </c>
      <c r="G310" s="17"/>
      <c r="H310" s="15">
        <v>360701</v>
      </c>
      <c r="I310" s="458"/>
      <c r="J310" s="85">
        <v>0.4</v>
      </c>
      <c r="K310" s="66">
        <v>1.1583862400790392E-05</v>
      </c>
      <c r="L310" s="41">
        <v>0.3144785806180336</v>
      </c>
      <c r="M310" s="2"/>
    </row>
    <row r="311" spans="1:13" ht="25.5">
      <c r="A311" s="101"/>
      <c r="B311" s="109"/>
      <c r="C311" s="46"/>
      <c r="D311" s="11" t="s">
        <v>218</v>
      </c>
      <c r="E311" s="86"/>
      <c r="F311" s="86"/>
      <c r="G311" s="25" t="s">
        <v>1061</v>
      </c>
      <c r="H311" s="15">
        <v>360702</v>
      </c>
      <c r="I311" s="458"/>
      <c r="J311" s="40">
        <v>0.04770318021201413</v>
      </c>
      <c r="K311" s="66">
        <v>1.381467689140197E-06</v>
      </c>
      <c r="L311" s="41">
        <v>0.03750407101010118</v>
      </c>
      <c r="M311" s="2"/>
    </row>
    <row r="312" spans="1:13" ht="12.75">
      <c r="A312" s="101"/>
      <c r="B312" s="109"/>
      <c r="C312" s="46"/>
      <c r="D312" s="11" t="s">
        <v>219</v>
      </c>
      <c r="E312" s="86"/>
      <c r="F312" s="86"/>
      <c r="G312" s="25" t="s">
        <v>1061</v>
      </c>
      <c r="H312" s="15">
        <v>360900</v>
      </c>
      <c r="I312" s="458"/>
      <c r="J312" s="40">
        <v>0.6731448763250885</v>
      </c>
      <c r="K312" s="66">
        <v>1.9494044057867225E-05</v>
      </c>
      <c r="L312" s="41">
        <v>0.5292241131425389</v>
      </c>
      <c r="M312" s="2"/>
    </row>
    <row r="313" spans="1:13" ht="25.5">
      <c r="A313" s="101"/>
      <c r="B313" s="109"/>
      <c r="C313" s="38" t="s">
        <v>1272</v>
      </c>
      <c r="D313" s="11" t="s">
        <v>1272</v>
      </c>
      <c r="E313" s="39">
        <v>0</v>
      </c>
      <c r="F313" s="17">
        <v>0</v>
      </c>
      <c r="G313" s="17"/>
      <c r="H313" s="15">
        <v>360800</v>
      </c>
      <c r="I313" s="458"/>
      <c r="J313" s="85">
        <v>0.9</v>
      </c>
      <c r="K313" s="66">
        <v>2.606369040177838E-05</v>
      </c>
      <c r="L313" s="41">
        <v>0.7075768063905755</v>
      </c>
      <c r="M313" s="2"/>
    </row>
    <row r="314" spans="1:13" ht="12.75">
      <c r="A314" s="101"/>
      <c r="B314" s="392" t="s">
        <v>136</v>
      </c>
      <c r="C314" s="392"/>
      <c r="D314" s="54"/>
      <c r="E314" s="60"/>
      <c r="F314" s="84"/>
      <c r="G314" s="84"/>
      <c r="H314" s="55"/>
      <c r="I314" s="460"/>
      <c r="J314" s="60">
        <v>16.7</v>
      </c>
      <c r="K314" s="118"/>
      <c r="L314" s="116"/>
      <c r="M314" s="2"/>
    </row>
    <row r="315" spans="1:13" ht="12.75">
      <c r="A315" s="101"/>
      <c r="B315" s="109"/>
      <c r="C315" s="393" t="s">
        <v>283</v>
      </c>
      <c r="D315" s="11" t="s">
        <v>220</v>
      </c>
      <c r="E315" s="17"/>
      <c r="F315" s="17"/>
      <c r="G315" s="17"/>
      <c r="H315" s="15">
        <v>361000</v>
      </c>
      <c r="I315" s="458">
        <v>0.2289901842140648</v>
      </c>
      <c r="J315" s="408">
        <v>0.8999999999999986</v>
      </c>
      <c r="K315" s="66">
        <v>2.606369040177834E-05</v>
      </c>
      <c r="L315" s="41">
        <v>0.1620281432409773</v>
      </c>
      <c r="M315" s="2"/>
    </row>
    <row r="316" spans="1:13" ht="25.5">
      <c r="A316" s="101"/>
      <c r="B316" s="109"/>
      <c r="C316" s="393"/>
      <c r="D316" s="11" t="s">
        <v>1273</v>
      </c>
      <c r="E316" s="17"/>
      <c r="F316" s="17"/>
      <c r="G316" s="17"/>
      <c r="H316" s="15">
        <v>361100</v>
      </c>
      <c r="I316" s="458">
        <v>0.7710098157859352</v>
      </c>
      <c r="J316" s="408"/>
      <c r="K316" s="66">
        <v>2.606369040177834E-05</v>
      </c>
      <c r="L316" s="41">
        <v>0.5455486631495972</v>
      </c>
      <c r="M316" s="2"/>
    </row>
    <row r="317" spans="1:13" ht="12.75">
      <c r="A317" s="101"/>
      <c r="B317" s="109"/>
      <c r="C317" s="38" t="s">
        <v>1274</v>
      </c>
      <c r="D317" s="11" t="s">
        <v>1274</v>
      </c>
      <c r="E317" s="39">
        <v>0</v>
      </c>
      <c r="F317" s="17">
        <v>0</v>
      </c>
      <c r="G317" s="17"/>
      <c r="H317" s="15">
        <v>361200</v>
      </c>
      <c r="I317" s="458"/>
      <c r="J317" s="85">
        <v>4.5</v>
      </c>
      <c r="K317" s="66">
        <v>0.0001303184520088919</v>
      </c>
      <c r="L317" s="41">
        <v>3.5378840319528777</v>
      </c>
      <c r="M317" s="2"/>
    </row>
    <row r="318" spans="1:13" ht="12.75">
      <c r="A318" s="101"/>
      <c r="B318" s="109"/>
      <c r="C318" s="44" t="s">
        <v>221</v>
      </c>
      <c r="D318" s="11" t="s">
        <v>221</v>
      </c>
      <c r="E318" s="39">
        <v>0</v>
      </c>
      <c r="F318" s="17">
        <v>0</v>
      </c>
      <c r="G318" s="17"/>
      <c r="H318" s="15">
        <v>361300</v>
      </c>
      <c r="I318" s="458"/>
      <c r="J318" s="85">
        <v>7</v>
      </c>
      <c r="K318" s="66">
        <v>0.00020271759201383185</v>
      </c>
      <c r="L318" s="41">
        <v>5.503375160815588</v>
      </c>
      <c r="M318" s="2"/>
    </row>
    <row r="319" spans="1:13" ht="12.75">
      <c r="A319" s="101"/>
      <c r="B319" s="109"/>
      <c r="C319" s="38" t="s">
        <v>222</v>
      </c>
      <c r="D319" s="11" t="s">
        <v>222</v>
      </c>
      <c r="E319" s="39">
        <v>0</v>
      </c>
      <c r="F319" s="17">
        <v>0</v>
      </c>
      <c r="G319" s="17"/>
      <c r="H319" s="15">
        <v>361400</v>
      </c>
      <c r="I319" s="458"/>
      <c r="J319" s="85">
        <v>4.3</v>
      </c>
      <c r="K319" s="66">
        <v>0.0001245265208084967</v>
      </c>
      <c r="L319" s="41">
        <v>3.3806447416438603</v>
      </c>
      <c r="M319" s="2"/>
    </row>
    <row r="320" spans="1:13" ht="12.75">
      <c r="A320" s="101"/>
      <c r="B320" s="390" t="s">
        <v>223</v>
      </c>
      <c r="C320" s="390"/>
      <c r="D320" s="11" t="s">
        <v>223</v>
      </c>
      <c r="E320" s="39">
        <v>0</v>
      </c>
      <c r="F320" s="17">
        <v>0</v>
      </c>
      <c r="G320" s="17"/>
      <c r="H320" s="15">
        <v>361500</v>
      </c>
      <c r="I320" s="458"/>
      <c r="J320" s="85">
        <v>1.1</v>
      </c>
      <c r="K320" s="66">
        <v>3.185562160217358E-05</v>
      </c>
      <c r="L320" s="41">
        <v>0.8648160966995925</v>
      </c>
      <c r="M320" s="2"/>
    </row>
    <row r="321" spans="1:13" ht="12.75">
      <c r="A321" s="101"/>
      <c r="B321" s="392" t="s">
        <v>137</v>
      </c>
      <c r="C321" s="392"/>
      <c r="D321" s="54"/>
      <c r="E321" s="84"/>
      <c r="F321" s="84"/>
      <c r="G321" s="84"/>
      <c r="H321" s="55"/>
      <c r="I321" s="460"/>
      <c r="J321" s="60">
        <v>70.4</v>
      </c>
      <c r="K321" s="118"/>
      <c r="L321" s="116"/>
      <c r="M321" s="2"/>
    </row>
    <row r="322" spans="1:13" ht="12.75">
      <c r="A322" s="32"/>
      <c r="B322" s="32"/>
      <c r="C322" s="44" t="s">
        <v>224</v>
      </c>
      <c r="D322" s="11" t="s">
        <v>224</v>
      </c>
      <c r="E322" s="39">
        <v>0</v>
      </c>
      <c r="F322" s="17">
        <v>0</v>
      </c>
      <c r="G322" s="17"/>
      <c r="H322" s="15">
        <v>361600</v>
      </c>
      <c r="I322" s="458"/>
      <c r="J322" s="40">
        <v>5.775000000000006</v>
      </c>
      <c r="K322" s="66">
        <v>0.00016724201341141145</v>
      </c>
      <c r="L322" s="41">
        <v>4.540284507672864</v>
      </c>
      <c r="M322" s="2"/>
    </row>
    <row r="323" spans="1:13" ht="12.75">
      <c r="A323" s="32"/>
      <c r="B323" s="32"/>
      <c r="C323" s="44" t="s">
        <v>225</v>
      </c>
      <c r="D323" s="11" t="s">
        <v>225</v>
      </c>
      <c r="E323" s="39">
        <v>0</v>
      </c>
      <c r="F323" s="17">
        <v>0</v>
      </c>
      <c r="G323" s="17"/>
      <c r="H323" s="15">
        <v>361700</v>
      </c>
      <c r="I323" s="458"/>
      <c r="J323" s="85">
        <v>8.2</v>
      </c>
      <c r="K323" s="66">
        <v>0.000237469179216203</v>
      </c>
      <c r="L323" s="41">
        <v>6.446810902669687</v>
      </c>
      <c r="M323" s="2"/>
    </row>
    <row r="324" spans="1:13" ht="25.5">
      <c r="A324" s="32"/>
      <c r="B324" s="32"/>
      <c r="C324" s="44" t="s">
        <v>202</v>
      </c>
      <c r="D324" s="11" t="s">
        <v>202</v>
      </c>
      <c r="E324" s="39">
        <v>0</v>
      </c>
      <c r="F324" s="17">
        <v>0</v>
      </c>
      <c r="G324" s="17"/>
      <c r="H324" s="15">
        <v>320600</v>
      </c>
      <c r="I324" s="458"/>
      <c r="J324" s="85">
        <v>3.6</v>
      </c>
      <c r="K324" s="66">
        <v>0.00010425476160711352</v>
      </c>
      <c r="L324" s="41">
        <v>2.830307225562302</v>
      </c>
      <c r="M324" s="2"/>
    </row>
    <row r="325" spans="1:13" ht="25.5">
      <c r="A325" s="32"/>
      <c r="B325" s="32"/>
      <c r="C325" s="44" t="s">
        <v>226</v>
      </c>
      <c r="D325" s="11" t="s">
        <v>226</v>
      </c>
      <c r="E325" s="39">
        <v>0</v>
      </c>
      <c r="F325" s="17">
        <v>0</v>
      </c>
      <c r="G325" s="17"/>
      <c r="H325" s="15">
        <v>361900</v>
      </c>
      <c r="I325" s="458"/>
      <c r="J325" s="85">
        <v>22.2</v>
      </c>
      <c r="K325" s="66">
        <v>0.0006429043632438668</v>
      </c>
      <c r="L325" s="41">
        <v>17.453561224300863</v>
      </c>
      <c r="M325" s="2"/>
    </row>
    <row r="326" spans="1:13" ht="12.75">
      <c r="A326" s="32"/>
      <c r="B326" s="32"/>
      <c r="C326" s="38" t="s">
        <v>1275</v>
      </c>
      <c r="D326" s="11" t="s">
        <v>1275</v>
      </c>
      <c r="E326" s="39">
        <v>0</v>
      </c>
      <c r="F326" s="17">
        <v>0</v>
      </c>
      <c r="G326" s="17"/>
      <c r="H326" s="15">
        <v>362000</v>
      </c>
      <c r="I326" s="458"/>
      <c r="J326" s="85">
        <v>27.4</v>
      </c>
      <c r="K326" s="66">
        <v>0.0007934945744541418</v>
      </c>
      <c r="L326" s="41">
        <v>21.541782772335296</v>
      </c>
      <c r="M326" s="2"/>
    </row>
    <row r="327" spans="1:13" ht="12.75">
      <c r="A327" s="32"/>
      <c r="B327" s="32"/>
      <c r="C327" s="44" t="s">
        <v>227</v>
      </c>
      <c r="D327" s="11" t="s">
        <v>227</v>
      </c>
      <c r="E327" s="39">
        <v>0</v>
      </c>
      <c r="F327" s="17">
        <v>0</v>
      </c>
      <c r="G327" s="17"/>
      <c r="H327" s="15">
        <v>362100</v>
      </c>
      <c r="I327" s="458"/>
      <c r="J327" s="85">
        <v>2.4</v>
      </c>
      <c r="K327" s="66">
        <v>6.950317440474235E-05</v>
      </c>
      <c r="L327" s="41">
        <v>1.8868714837082012</v>
      </c>
      <c r="M327" s="2"/>
    </row>
    <row r="328" spans="1:13" ht="25.5">
      <c r="A328" s="32"/>
      <c r="B328" s="32"/>
      <c r="C328" s="11" t="s">
        <v>228</v>
      </c>
      <c r="D328" s="11" t="s">
        <v>228</v>
      </c>
      <c r="E328" s="39"/>
      <c r="F328" s="17"/>
      <c r="G328" s="17"/>
      <c r="H328" s="15">
        <v>362200</v>
      </c>
      <c r="I328" s="458"/>
      <c r="J328" s="40">
        <v>0.8250000000000008</v>
      </c>
      <c r="K328" s="66">
        <v>2.3891716201630207E-05</v>
      </c>
      <c r="L328" s="41">
        <v>0.6486120725246949</v>
      </c>
      <c r="M328" s="2"/>
    </row>
    <row r="329" spans="1:13" ht="12.75">
      <c r="A329" s="92" t="s">
        <v>138</v>
      </c>
      <c r="B329" s="107"/>
      <c r="C329" s="110"/>
      <c r="D329" s="56"/>
      <c r="E329" s="61"/>
      <c r="F329" s="87"/>
      <c r="G329" s="87"/>
      <c r="H329" s="57"/>
      <c r="I329" s="461"/>
      <c r="J329" s="61">
        <v>5885.2</v>
      </c>
      <c r="K329" s="238"/>
      <c r="L329" s="239"/>
      <c r="M329" s="2"/>
    </row>
    <row r="330" spans="1:13" ht="12.75">
      <c r="A330" s="32"/>
      <c r="B330" s="89" t="s">
        <v>139</v>
      </c>
      <c r="C330" s="106"/>
      <c r="D330" s="54"/>
      <c r="E330" s="60"/>
      <c r="F330" s="84"/>
      <c r="G330" s="84"/>
      <c r="H330" s="55"/>
      <c r="I330" s="460"/>
      <c r="J330" s="60">
        <v>4990.5</v>
      </c>
      <c r="K330" s="118"/>
      <c r="L330" s="116"/>
      <c r="M330" s="2"/>
    </row>
    <row r="331" spans="1:13" ht="25.5">
      <c r="A331" s="32"/>
      <c r="B331" s="91"/>
      <c r="C331" s="38" t="s">
        <v>1276</v>
      </c>
      <c r="D331" s="11" t="s">
        <v>1276</v>
      </c>
      <c r="E331" s="39">
        <v>0</v>
      </c>
      <c r="F331" s="17">
        <v>0</v>
      </c>
      <c r="G331" s="17"/>
      <c r="H331" s="15">
        <v>370101</v>
      </c>
      <c r="I331" s="458"/>
      <c r="J331" s="62">
        <v>4908.4</v>
      </c>
      <c r="K331" s="66">
        <v>0.14214557552009888</v>
      </c>
      <c r="L331" s="41">
        <v>3858.9666627638894</v>
      </c>
      <c r="M331" s="2"/>
    </row>
    <row r="332" spans="1:13" ht="25.5">
      <c r="A332" s="32"/>
      <c r="B332" s="91"/>
      <c r="C332" s="44" t="s">
        <v>819</v>
      </c>
      <c r="D332" s="11" t="s">
        <v>229</v>
      </c>
      <c r="E332" s="39">
        <v>0</v>
      </c>
      <c r="F332" s="17">
        <v>0</v>
      </c>
      <c r="G332" s="17"/>
      <c r="H332" s="15">
        <v>370102</v>
      </c>
      <c r="I332" s="458"/>
      <c r="J332" s="59">
        <v>18.5</v>
      </c>
      <c r="K332" s="66">
        <v>0.0005357536360365556</v>
      </c>
      <c r="L332" s="41">
        <v>14.544634353584051</v>
      </c>
      <c r="M332" s="2"/>
    </row>
    <row r="333" spans="1:13" ht="25.5">
      <c r="A333" s="32"/>
      <c r="B333" s="91"/>
      <c r="C333" s="44" t="s">
        <v>820</v>
      </c>
      <c r="D333" s="11" t="s">
        <v>230</v>
      </c>
      <c r="E333" s="39">
        <v>0</v>
      </c>
      <c r="F333" s="17">
        <v>0</v>
      </c>
      <c r="G333" s="17"/>
      <c r="H333" s="15">
        <v>370103</v>
      </c>
      <c r="I333" s="458"/>
      <c r="J333" s="59">
        <v>4.5</v>
      </c>
      <c r="K333" s="66">
        <v>0.0001303184520088919</v>
      </c>
      <c r="L333" s="41">
        <v>3.5378840319528777</v>
      </c>
      <c r="M333" s="2"/>
    </row>
    <row r="334" spans="1:13" ht="25.5">
      <c r="A334" s="32"/>
      <c r="B334" s="91"/>
      <c r="C334" s="44" t="s">
        <v>284</v>
      </c>
      <c r="D334" s="11" t="s">
        <v>1276</v>
      </c>
      <c r="E334" s="39"/>
      <c r="F334" s="17"/>
      <c r="G334" s="17"/>
      <c r="H334" s="15"/>
      <c r="I334" s="458"/>
      <c r="J334" s="59">
        <v>18</v>
      </c>
      <c r="K334" s="66">
        <v>0.0005212738080355677</v>
      </c>
      <c r="L334" s="41">
        <v>14.15153612781151</v>
      </c>
      <c r="M334" s="2"/>
    </row>
    <row r="335" spans="1:13" ht="12.75">
      <c r="A335" s="32"/>
      <c r="B335" s="91"/>
      <c r="C335" s="44" t="s">
        <v>285</v>
      </c>
      <c r="D335" s="11" t="s">
        <v>1276</v>
      </c>
      <c r="E335" s="39"/>
      <c r="F335" s="17"/>
      <c r="G335" s="17"/>
      <c r="H335" s="15"/>
      <c r="I335" s="458"/>
      <c r="J335" s="59">
        <v>48.3</v>
      </c>
      <c r="K335" s="66">
        <v>0.0013987513848954397</v>
      </c>
      <c r="L335" s="41">
        <v>37.97328860962755</v>
      </c>
      <c r="M335" s="2"/>
    </row>
    <row r="336" spans="1:13" ht="12.75">
      <c r="A336" s="32"/>
      <c r="B336" s="400" t="s">
        <v>1277</v>
      </c>
      <c r="C336" s="400"/>
      <c r="D336" s="54" t="s">
        <v>1277</v>
      </c>
      <c r="E336" s="60">
        <v>0</v>
      </c>
      <c r="F336" s="84">
        <v>0</v>
      </c>
      <c r="G336" s="84"/>
      <c r="H336" s="55">
        <v>370200</v>
      </c>
      <c r="I336" s="460"/>
      <c r="J336" s="60">
        <v>218.1</v>
      </c>
      <c r="K336" s="118">
        <v>0.006316100974030961</v>
      </c>
      <c r="L336" s="116">
        <v>171.4694460819828</v>
      </c>
      <c r="M336" s="2"/>
    </row>
    <row r="337" spans="1:13" ht="12.75">
      <c r="A337" s="32"/>
      <c r="B337" s="98"/>
      <c r="C337" s="99" t="s">
        <v>140</v>
      </c>
      <c r="D337" s="11" t="s">
        <v>780</v>
      </c>
      <c r="E337" s="39"/>
      <c r="F337" s="17"/>
      <c r="G337" s="17"/>
      <c r="H337" s="15"/>
      <c r="I337" s="458"/>
      <c r="J337" s="65" t="s">
        <v>198</v>
      </c>
      <c r="K337" s="65" t="s">
        <v>198</v>
      </c>
      <c r="L337" s="65" t="s">
        <v>198</v>
      </c>
      <c r="M337" s="2"/>
    </row>
    <row r="338" spans="1:13" ht="12.75">
      <c r="A338" s="32"/>
      <c r="B338" s="98"/>
      <c r="C338" s="99" t="s">
        <v>141</v>
      </c>
      <c r="D338" s="11" t="s">
        <v>780</v>
      </c>
      <c r="E338" s="39"/>
      <c r="F338" s="17"/>
      <c r="G338" s="17"/>
      <c r="H338" s="15"/>
      <c r="I338" s="458"/>
      <c r="J338" s="65" t="s">
        <v>198</v>
      </c>
      <c r="K338" s="65" t="s">
        <v>198</v>
      </c>
      <c r="L338" s="65" t="s">
        <v>198</v>
      </c>
      <c r="M338" s="2"/>
    </row>
    <row r="339" spans="1:13" ht="25.5">
      <c r="A339" s="32"/>
      <c r="B339" s="98"/>
      <c r="C339" s="99" t="s">
        <v>142</v>
      </c>
      <c r="D339" s="11" t="s">
        <v>780</v>
      </c>
      <c r="E339" s="39"/>
      <c r="F339" s="17"/>
      <c r="G339" s="17"/>
      <c r="H339" s="15"/>
      <c r="I339" s="458"/>
      <c r="J339" s="65" t="s">
        <v>198</v>
      </c>
      <c r="K339" s="65" t="s">
        <v>198</v>
      </c>
      <c r="L339" s="65" t="s">
        <v>198</v>
      </c>
      <c r="M339" s="2"/>
    </row>
    <row r="340" spans="1:13" ht="12.75">
      <c r="A340" s="32"/>
      <c r="B340" s="98"/>
      <c r="C340" s="99" t="s">
        <v>143</v>
      </c>
      <c r="D340" s="11" t="s">
        <v>780</v>
      </c>
      <c r="E340" s="39"/>
      <c r="F340" s="17"/>
      <c r="G340" s="17"/>
      <c r="H340" s="15"/>
      <c r="I340" s="458"/>
      <c r="J340" s="65" t="s">
        <v>198</v>
      </c>
      <c r="K340" s="65" t="s">
        <v>198</v>
      </c>
      <c r="L340" s="65" t="s">
        <v>198</v>
      </c>
      <c r="M340" s="2"/>
    </row>
    <row r="341" spans="1:13" ht="12.75">
      <c r="A341" s="32"/>
      <c r="B341" s="411" t="s">
        <v>144</v>
      </c>
      <c r="C341" s="411"/>
      <c r="D341" s="54"/>
      <c r="E341" s="60"/>
      <c r="F341" s="84"/>
      <c r="G341" s="84"/>
      <c r="H341" s="55"/>
      <c r="I341" s="460"/>
      <c r="J341" s="60">
        <v>417.1</v>
      </c>
      <c r="K341" s="118"/>
      <c r="L341" s="116"/>
      <c r="M341" s="2"/>
    </row>
    <row r="342" spans="1:13" ht="25.5">
      <c r="A342" s="32"/>
      <c r="B342" s="98"/>
      <c r="C342" s="38" t="s">
        <v>286</v>
      </c>
      <c r="D342" s="11" t="s">
        <v>1278</v>
      </c>
      <c r="E342" s="17"/>
      <c r="F342" s="17"/>
      <c r="G342" s="17"/>
      <c r="H342" s="15">
        <v>380100</v>
      </c>
      <c r="I342" s="458"/>
      <c r="J342" s="85">
        <v>77</v>
      </c>
      <c r="K342" s="66">
        <v>0.0022298935121521503</v>
      </c>
      <c r="L342" s="41">
        <v>60.537126768971454</v>
      </c>
      <c r="M342" s="2"/>
    </row>
    <row r="343" spans="1:13" ht="12.75">
      <c r="A343" s="32"/>
      <c r="B343" s="98"/>
      <c r="C343" s="38" t="s">
        <v>287</v>
      </c>
      <c r="D343" s="11" t="s">
        <v>234</v>
      </c>
      <c r="E343" s="39"/>
      <c r="F343" s="17"/>
      <c r="G343" s="17"/>
      <c r="H343" s="15">
        <v>380501</v>
      </c>
      <c r="I343" s="458"/>
      <c r="J343" s="85">
        <v>5.1</v>
      </c>
      <c r="K343" s="66">
        <v>0.00014769424561007747</v>
      </c>
      <c r="L343" s="41">
        <v>4.009601902879927</v>
      </c>
      <c r="M343" s="2"/>
    </row>
    <row r="344" spans="1:13" ht="12.75">
      <c r="A344" s="32"/>
      <c r="B344" s="98"/>
      <c r="C344" s="38" t="s">
        <v>288</v>
      </c>
      <c r="D344" s="11" t="s">
        <v>234</v>
      </c>
      <c r="E344" s="39"/>
      <c r="F344" s="17"/>
      <c r="G344" s="17"/>
      <c r="H344" s="15">
        <v>380501</v>
      </c>
      <c r="I344" s="458"/>
      <c r="J344" s="85">
        <v>18.7</v>
      </c>
      <c r="K344" s="66">
        <v>0.0005415455672369508</v>
      </c>
      <c r="L344" s="41">
        <v>14.70187364389307</v>
      </c>
      <c r="M344" s="2"/>
    </row>
    <row r="345" spans="1:13" ht="12.75">
      <c r="A345" s="32"/>
      <c r="B345" s="98"/>
      <c r="C345" s="38" t="s">
        <v>1279</v>
      </c>
      <c r="D345" s="11" t="s">
        <v>1279</v>
      </c>
      <c r="E345" s="39">
        <v>0</v>
      </c>
      <c r="F345" s="17">
        <v>0</v>
      </c>
      <c r="G345" s="17"/>
      <c r="H345" s="15">
        <v>380400</v>
      </c>
      <c r="I345" s="458"/>
      <c r="J345" s="40">
        <v>225.15429936305736</v>
      </c>
      <c r="K345" s="66">
        <v>0.00652039105692006</v>
      </c>
      <c r="L345" s="41">
        <v>177.01551120935522</v>
      </c>
      <c r="M345" s="2"/>
    </row>
    <row r="346" spans="1:13" ht="25.5">
      <c r="A346" s="32"/>
      <c r="B346" s="98"/>
      <c r="C346" s="38" t="s">
        <v>234</v>
      </c>
      <c r="D346" s="11" t="s">
        <v>234</v>
      </c>
      <c r="E346" s="39"/>
      <c r="F346" s="17"/>
      <c r="G346" s="17"/>
      <c r="H346" s="15">
        <v>380501</v>
      </c>
      <c r="I346" s="458"/>
      <c r="J346" s="40">
        <v>91.14570063694265</v>
      </c>
      <c r="K346" s="66">
        <v>0.002639548136504942</v>
      </c>
      <c r="L346" s="41">
        <v>71.6584264143548</v>
      </c>
      <c r="M346" s="2"/>
    </row>
    <row r="347" spans="1:13" ht="12.75">
      <c r="A347" s="32"/>
      <c r="B347" s="391" t="s">
        <v>289</v>
      </c>
      <c r="C347" s="391"/>
      <c r="D347" s="11"/>
      <c r="E347" s="39"/>
      <c r="F347" s="17"/>
      <c r="G347" s="17"/>
      <c r="H347" s="15"/>
      <c r="I347" s="458"/>
      <c r="J347" s="85">
        <v>13.5</v>
      </c>
      <c r="K347" s="66">
        <v>0.0003909553560266757</v>
      </c>
      <c r="L347" s="41">
        <v>10.613652095858633</v>
      </c>
      <c r="M347" s="2"/>
    </row>
    <row r="348" spans="1:13" ht="25.5">
      <c r="A348" s="32"/>
      <c r="B348" s="69"/>
      <c r="C348" s="69"/>
      <c r="D348" s="11" t="s">
        <v>1278</v>
      </c>
      <c r="E348" s="39"/>
      <c r="F348" s="17"/>
      <c r="G348" s="17"/>
      <c r="H348" s="15">
        <v>380100</v>
      </c>
      <c r="I348" s="458"/>
      <c r="J348" s="40">
        <v>3.704609728506788</v>
      </c>
      <c r="K348" s="66">
        <v>0.0001072842233591302</v>
      </c>
      <c r="L348" s="41">
        <v>2.9125510229114333</v>
      </c>
      <c r="M348" s="2"/>
    </row>
    <row r="349" spans="1:13" ht="12.75">
      <c r="A349" s="32"/>
      <c r="B349" s="69"/>
      <c r="C349" s="69"/>
      <c r="D349" s="11" t="s">
        <v>1279</v>
      </c>
      <c r="E349" s="39"/>
      <c r="F349" s="17"/>
      <c r="G349" s="17"/>
      <c r="H349" s="15">
        <v>380400</v>
      </c>
      <c r="I349" s="458"/>
      <c r="J349" s="40">
        <v>6.155048076923077</v>
      </c>
      <c r="K349" s="66">
        <v>0.00017824807498331607</v>
      </c>
      <c r="L349" s="41">
        <v>4.8390769571663155</v>
      </c>
      <c r="M349" s="2"/>
    </row>
    <row r="350" spans="1:13" ht="12.75">
      <c r="A350" s="32"/>
      <c r="B350" s="69"/>
      <c r="C350" s="69"/>
      <c r="D350" s="11" t="s">
        <v>234</v>
      </c>
      <c r="E350" s="39"/>
      <c r="F350" s="17"/>
      <c r="G350" s="17"/>
      <c r="H350" s="15">
        <v>380501</v>
      </c>
      <c r="I350" s="458"/>
      <c r="J350" s="40">
        <v>3.6403421945701355</v>
      </c>
      <c r="K350" s="66">
        <v>0.00010542305768422943</v>
      </c>
      <c r="L350" s="41">
        <v>2.862024115780884</v>
      </c>
      <c r="M350" s="2"/>
    </row>
    <row r="351" spans="1:13" ht="12.75">
      <c r="A351" s="32"/>
      <c r="B351" s="400" t="s">
        <v>145</v>
      </c>
      <c r="C351" s="400"/>
      <c r="D351" s="84"/>
      <c r="E351" s="104"/>
      <c r="F351" s="104"/>
      <c r="G351" s="104"/>
      <c r="H351" s="104"/>
      <c r="I351" s="171"/>
      <c r="J351" s="63">
        <v>213.2</v>
      </c>
      <c r="K351" s="118"/>
      <c r="L351" s="116"/>
      <c r="M351" s="2"/>
    </row>
    <row r="352" spans="1:13" ht="25.5">
      <c r="A352" s="32"/>
      <c r="B352" s="98"/>
      <c r="C352" s="38" t="s">
        <v>821</v>
      </c>
      <c r="D352" s="11" t="s">
        <v>1280</v>
      </c>
      <c r="E352" s="39">
        <v>0</v>
      </c>
      <c r="F352" s="17">
        <v>0</v>
      </c>
      <c r="G352" s="17"/>
      <c r="H352" s="15">
        <v>380700</v>
      </c>
      <c r="I352" s="458"/>
      <c r="J352" s="59">
        <v>43.8</v>
      </c>
      <c r="K352" s="66">
        <v>0.0012684329328865479</v>
      </c>
      <c r="L352" s="41">
        <v>34.435404577674674</v>
      </c>
      <c r="M352" s="2"/>
    </row>
    <row r="353" spans="1:13" ht="25.5">
      <c r="A353" s="32"/>
      <c r="B353" s="98"/>
      <c r="C353" s="38" t="s">
        <v>290</v>
      </c>
      <c r="D353" s="11" t="s">
        <v>1281</v>
      </c>
      <c r="E353" s="17"/>
      <c r="F353" s="17"/>
      <c r="G353" s="17"/>
      <c r="H353" s="15">
        <v>380800</v>
      </c>
      <c r="I353" s="458"/>
      <c r="J353" s="59">
        <v>93.5</v>
      </c>
      <c r="K353" s="66">
        <v>0.002707727836184754</v>
      </c>
      <c r="L353" s="41">
        <v>73.50936821946534</v>
      </c>
      <c r="M353" s="2"/>
    </row>
    <row r="354" spans="1:13" ht="25.5">
      <c r="A354" s="32"/>
      <c r="B354" s="98"/>
      <c r="C354" s="38" t="s">
        <v>291</v>
      </c>
      <c r="D354" s="11" t="s">
        <v>1281</v>
      </c>
      <c r="E354" s="39"/>
      <c r="F354" s="17"/>
      <c r="G354" s="17"/>
      <c r="H354" s="15">
        <v>380800</v>
      </c>
      <c r="I354" s="458"/>
      <c r="J354" s="59">
        <v>9.1</v>
      </c>
      <c r="K354" s="66">
        <v>0.0002635328696179814</v>
      </c>
      <c r="L354" s="41">
        <v>7.154387709060263</v>
      </c>
      <c r="M354" s="2"/>
    </row>
    <row r="355" spans="1:13" ht="25.5">
      <c r="A355" s="32"/>
      <c r="B355" s="98"/>
      <c r="C355" s="38" t="s">
        <v>822</v>
      </c>
      <c r="D355" s="11" t="s">
        <v>1281</v>
      </c>
      <c r="E355" s="39">
        <v>0</v>
      </c>
      <c r="F355" s="17">
        <v>0</v>
      </c>
      <c r="G355" s="17"/>
      <c r="H355" s="15">
        <v>380800</v>
      </c>
      <c r="I355" s="458"/>
      <c r="J355" s="59">
        <v>12</v>
      </c>
      <c r="K355" s="66">
        <v>0.00034751587202371177</v>
      </c>
      <c r="L355" s="41">
        <v>9.434357418541007</v>
      </c>
      <c r="M355" s="2"/>
    </row>
    <row r="356" spans="1:13" ht="25.5">
      <c r="A356" s="32"/>
      <c r="B356" s="98"/>
      <c r="C356" s="44" t="s">
        <v>235</v>
      </c>
      <c r="D356" s="11" t="s">
        <v>235</v>
      </c>
      <c r="E356" s="39">
        <v>0</v>
      </c>
      <c r="F356" s="17">
        <v>0</v>
      </c>
      <c r="G356" s="17"/>
      <c r="H356" s="15">
        <v>380900</v>
      </c>
      <c r="I356" s="458"/>
      <c r="J356" s="59">
        <v>30.6</v>
      </c>
      <c r="K356" s="66">
        <v>0.000886165473660465</v>
      </c>
      <c r="L356" s="41">
        <v>24.057611417279567</v>
      </c>
      <c r="M356" s="2"/>
    </row>
    <row r="357" spans="1:13" ht="25.5">
      <c r="A357" s="32"/>
      <c r="B357" s="98"/>
      <c r="C357" s="38" t="s">
        <v>823</v>
      </c>
      <c r="D357" s="11" t="s">
        <v>1282</v>
      </c>
      <c r="E357" s="39">
        <v>0</v>
      </c>
      <c r="F357" s="17">
        <v>0</v>
      </c>
      <c r="G357" s="17"/>
      <c r="H357" s="15">
        <v>381000</v>
      </c>
      <c r="I357" s="458"/>
      <c r="J357" s="59">
        <v>24.3</v>
      </c>
      <c r="K357" s="66">
        <v>0.0007037196408480163</v>
      </c>
      <c r="L357" s="41">
        <v>19.10457377254554</v>
      </c>
      <c r="M357" s="2"/>
    </row>
    <row r="358" spans="1:13" ht="12.75">
      <c r="A358" s="32"/>
      <c r="B358" s="400" t="s">
        <v>146</v>
      </c>
      <c r="C358" s="400"/>
      <c r="D358" s="54"/>
      <c r="E358" s="60"/>
      <c r="F358" s="84"/>
      <c r="G358" s="84"/>
      <c r="H358" s="55"/>
      <c r="I358" s="460"/>
      <c r="J358" s="60">
        <v>15.5</v>
      </c>
      <c r="K358" s="118"/>
      <c r="L358" s="116"/>
      <c r="M358" s="2"/>
    </row>
    <row r="359" spans="1:13" ht="12.75">
      <c r="A359" s="32"/>
      <c r="B359" s="98"/>
      <c r="C359" s="38" t="s">
        <v>292</v>
      </c>
      <c r="D359" s="11" t="s">
        <v>236</v>
      </c>
      <c r="E359" s="86"/>
      <c r="F359" s="86"/>
      <c r="G359" s="86"/>
      <c r="H359" s="15">
        <v>381100</v>
      </c>
      <c r="I359" s="462"/>
      <c r="J359" s="85">
        <v>14.2</v>
      </c>
      <c r="K359" s="66">
        <v>0.0004112271152280589</v>
      </c>
      <c r="L359" s="41">
        <v>11.16398961194019</v>
      </c>
      <c r="M359" s="2"/>
    </row>
    <row r="360" spans="1:13" ht="25.5">
      <c r="A360" s="32"/>
      <c r="B360" s="98"/>
      <c r="C360" s="391" t="s">
        <v>293</v>
      </c>
      <c r="D360" s="11" t="s">
        <v>235</v>
      </c>
      <c r="E360" s="86"/>
      <c r="F360" s="86"/>
      <c r="G360" s="86"/>
      <c r="H360" s="15"/>
      <c r="I360" s="462">
        <v>0.29640900791235547</v>
      </c>
      <c r="J360" s="470">
        <v>0.37142857142857166</v>
      </c>
      <c r="K360" s="66">
        <v>1.0756443657876799E-05</v>
      </c>
      <c r="L360" s="41">
        <v>0.086556120941343</v>
      </c>
      <c r="M360" s="2"/>
    </row>
    <row r="361" spans="1:13" ht="25.5">
      <c r="A361" s="32"/>
      <c r="B361" s="98"/>
      <c r="C361" s="391"/>
      <c r="D361" s="11" t="s">
        <v>1280</v>
      </c>
      <c r="E361" s="86"/>
      <c r="F361" s="86"/>
      <c r="G361" s="86"/>
      <c r="H361" s="15"/>
      <c r="I361" s="462">
        <v>0.7035909920876445</v>
      </c>
      <c r="J361" s="470"/>
      <c r="K361" s="66">
        <v>1.0756443657876799E-05</v>
      </c>
      <c r="L361" s="41">
        <v>0.20545970391825977</v>
      </c>
      <c r="M361" s="2"/>
    </row>
    <row r="362" spans="1:13" ht="25.5">
      <c r="A362" s="32"/>
      <c r="B362" s="98"/>
      <c r="C362" s="38" t="s">
        <v>294</v>
      </c>
      <c r="D362" s="11" t="s">
        <v>235</v>
      </c>
      <c r="E362" s="86"/>
      <c r="F362" s="86"/>
      <c r="G362" s="86"/>
      <c r="H362" s="15"/>
      <c r="I362" s="462"/>
      <c r="J362" s="40">
        <v>0.928571428571429</v>
      </c>
      <c r="K362" s="66">
        <v>2.6891109144691993E-05</v>
      </c>
      <c r="L362" s="41">
        <v>0.7300395621490068</v>
      </c>
      <c r="M362" s="2"/>
    </row>
    <row r="363" spans="1:13" ht="12.75">
      <c r="A363" s="32"/>
      <c r="B363" s="400" t="s">
        <v>147</v>
      </c>
      <c r="C363" s="400"/>
      <c r="D363" s="54"/>
      <c r="E363" s="60"/>
      <c r="F363" s="84"/>
      <c r="G363" s="84"/>
      <c r="H363" s="55"/>
      <c r="I363" s="460"/>
      <c r="J363" s="60">
        <v>17.3</v>
      </c>
      <c r="K363" s="118"/>
      <c r="L363" s="116"/>
      <c r="M363" s="2"/>
    </row>
    <row r="364" spans="1:13" ht="12.75">
      <c r="A364" s="32"/>
      <c r="B364" s="98"/>
      <c r="C364" s="44" t="s">
        <v>232</v>
      </c>
      <c r="D364" s="11" t="s">
        <v>232</v>
      </c>
      <c r="E364" s="39">
        <v>0</v>
      </c>
      <c r="F364" s="17">
        <v>0</v>
      </c>
      <c r="G364" s="17"/>
      <c r="H364" s="15">
        <v>370401</v>
      </c>
      <c r="I364" s="458"/>
      <c r="J364" s="59">
        <v>1.9</v>
      </c>
      <c r="K364" s="66">
        <v>5.502334640375436E-05</v>
      </c>
      <c r="L364" s="41">
        <v>1.4937732579356593</v>
      </c>
      <c r="M364" s="2"/>
    </row>
    <row r="365" spans="1:13" ht="25.5">
      <c r="A365" s="32"/>
      <c r="B365" s="32"/>
      <c r="C365" s="44" t="s">
        <v>233</v>
      </c>
      <c r="D365" s="11" t="s">
        <v>233</v>
      </c>
      <c r="E365" s="39">
        <v>0</v>
      </c>
      <c r="F365" s="17">
        <v>0</v>
      </c>
      <c r="G365" s="17"/>
      <c r="H365" s="15">
        <v>370402</v>
      </c>
      <c r="I365" s="458"/>
      <c r="J365" s="59">
        <v>15.4</v>
      </c>
      <c r="K365" s="66">
        <v>0.0004459787024304301</v>
      </c>
      <c r="L365" s="41">
        <v>12.107425353794293</v>
      </c>
      <c r="M365" s="2"/>
    </row>
    <row r="366" spans="1:13" ht="12.75">
      <c r="A366" s="92" t="s">
        <v>148</v>
      </c>
      <c r="B366" s="107"/>
      <c r="C366" s="110"/>
      <c r="D366" s="56"/>
      <c r="E366" s="61"/>
      <c r="F366" s="87"/>
      <c r="G366" s="87"/>
      <c r="H366" s="57"/>
      <c r="I366" s="461"/>
      <c r="J366" s="61">
        <v>257.9</v>
      </c>
      <c r="K366" s="238"/>
      <c r="L366" s="239"/>
      <c r="M366" s="2"/>
    </row>
    <row r="367" spans="1:13" ht="12.75">
      <c r="A367" s="32"/>
      <c r="B367" s="89" t="s">
        <v>149</v>
      </c>
      <c r="C367" s="106"/>
      <c r="D367" s="54"/>
      <c r="E367" s="60"/>
      <c r="F367" s="84"/>
      <c r="G367" s="84"/>
      <c r="H367" s="55"/>
      <c r="I367" s="460"/>
      <c r="J367" s="60">
        <v>62.1</v>
      </c>
      <c r="K367" s="118"/>
      <c r="L367" s="116"/>
      <c r="M367" s="2"/>
    </row>
    <row r="368" spans="1:13" ht="12.75">
      <c r="A368" s="32"/>
      <c r="B368" s="32"/>
      <c r="C368" s="44" t="s">
        <v>238</v>
      </c>
      <c r="D368" s="11" t="s">
        <v>238</v>
      </c>
      <c r="E368" s="39">
        <v>0</v>
      </c>
      <c r="F368" s="17">
        <v>0</v>
      </c>
      <c r="G368" s="17"/>
      <c r="H368" s="15">
        <v>390100</v>
      </c>
      <c r="I368" s="458"/>
      <c r="J368" s="40">
        <v>58.33636363636364</v>
      </c>
      <c r="K368" s="66">
        <v>0.0016894010233152717</v>
      </c>
      <c r="L368" s="41">
        <v>45.863842086952765</v>
      </c>
      <c r="M368" s="2"/>
    </row>
    <row r="369" spans="1:13" ht="25.5">
      <c r="A369" s="32"/>
      <c r="B369" s="32"/>
      <c r="C369" s="44" t="s">
        <v>824</v>
      </c>
      <c r="D369" s="11" t="s">
        <v>239</v>
      </c>
      <c r="E369" s="39">
        <v>0</v>
      </c>
      <c r="F369" s="17">
        <v>0</v>
      </c>
      <c r="G369" s="17"/>
      <c r="H369" s="15">
        <v>390200</v>
      </c>
      <c r="I369" s="458"/>
      <c r="J369" s="473">
        <v>3.763636363636364</v>
      </c>
      <c r="K369" s="66">
        <v>0.00010899361440743688</v>
      </c>
      <c r="L369" s="41">
        <v>2.9589575539969526</v>
      </c>
      <c r="M369" s="2"/>
    </row>
    <row r="370" spans="1:13" ht="12.75">
      <c r="A370" s="32"/>
      <c r="B370" s="89" t="s">
        <v>150</v>
      </c>
      <c r="C370" s="106"/>
      <c r="D370" s="54"/>
      <c r="E370" s="60"/>
      <c r="F370" s="84"/>
      <c r="G370" s="84"/>
      <c r="H370" s="55"/>
      <c r="I370" s="460"/>
      <c r="J370" s="60">
        <v>30.8</v>
      </c>
      <c r="K370" s="118"/>
      <c r="L370" s="116"/>
      <c r="M370" s="2"/>
    </row>
    <row r="371" spans="1:13" ht="12.75">
      <c r="A371" s="32"/>
      <c r="B371" s="32"/>
      <c r="C371" s="46" t="s">
        <v>354</v>
      </c>
      <c r="D371" s="11" t="s">
        <v>354</v>
      </c>
      <c r="E371" s="39"/>
      <c r="F371" s="17"/>
      <c r="G371" s="17"/>
      <c r="H371" s="15">
        <v>420100</v>
      </c>
      <c r="I371" s="458"/>
      <c r="J371" s="40">
        <v>1.711111111111111</v>
      </c>
      <c r="K371" s="66">
        <v>4.9553189158936674E-05</v>
      </c>
      <c r="L371" s="41">
        <v>1.3452694837549213</v>
      </c>
      <c r="M371" s="2"/>
    </row>
    <row r="372" spans="1:13" ht="25.5">
      <c r="A372" s="32"/>
      <c r="B372" s="32"/>
      <c r="C372" s="46" t="s">
        <v>295</v>
      </c>
      <c r="D372" s="11" t="s">
        <v>355</v>
      </c>
      <c r="E372" s="17"/>
      <c r="F372" s="17"/>
      <c r="G372" s="17"/>
      <c r="H372" s="15">
        <v>420201</v>
      </c>
      <c r="I372" s="458"/>
      <c r="J372" s="40">
        <v>11.977777777777778</v>
      </c>
      <c r="K372" s="66">
        <v>0.00034687232411255675</v>
      </c>
      <c r="L372" s="41">
        <v>9.41688638628445</v>
      </c>
      <c r="M372" s="2"/>
    </row>
    <row r="373" spans="1:13" ht="25.5">
      <c r="A373" s="32"/>
      <c r="B373" s="32"/>
      <c r="C373" s="46" t="s">
        <v>296</v>
      </c>
      <c r="D373" s="11" t="s">
        <v>356</v>
      </c>
      <c r="E373" s="17"/>
      <c r="F373" s="17"/>
      <c r="G373" s="17"/>
      <c r="H373" s="15">
        <v>420202</v>
      </c>
      <c r="I373" s="458"/>
      <c r="J373" s="40">
        <v>1.711111111111111</v>
      </c>
      <c r="K373" s="66">
        <v>4.9553189158936674E-05</v>
      </c>
      <c r="L373" s="41">
        <v>1.3452694837549213</v>
      </c>
      <c r="M373" s="2"/>
    </row>
    <row r="374" spans="1:13" ht="12.75">
      <c r="A374" s="32"/>
      <c r="B374" s="32"/>
      <c r="C374" s="46" t="s">
        <v>357</v>
      </c>
      <c r="D374" s="11" t="s">
        <v>357</v>
      </c>
      <c r="E374" s="17"/>
      <c r="F374" s="17"/>
      <c r="G374" s="17"/>
      <c r="H374" s="15">
        <v>420300</v>
      </c>
      <c r="I374" s="458"/>
      <c r="J374" s="40">
        <v>15.4</v>
      </c>
      <c r="K374" s="66">
        <v>0.0004459787024304301</v>
      </c>
      <c r="L374" s="41">
        <v>12.107425353794293</v>
      </c>
      <c r="M374" s="2"/>
    </row>
    <row r="375" spans="1:13" ht="12.75">
      <c r="A375" s="32"/>
      <c r="B375" s="89" t="s">
        <v>151</v>
      </c>
      <c r="C375" s="106"/>
      <c r="D375" s="54"/>
      <c r="E375" s="60"/>
      <c r="F375" s="84"/>
      <c r="G375" s="84"/>
      <c r="H375" s="55"/>
      <c r="I375" s="460"/>
      <c r="J375" s="60">
        <v>3.7</v>
      </c>
      <c r="K375" s="118"/>
      <c r="L375" s="116"/>
      <c r="M375" s="2"/>
    </row>
    <row r="376" spans="1:13" ht="25.5">
      <c r="A376" s="32"/>
      <c r="B376" s="32"/>
      <c r="C376" s="46" t="s">
        <v>825</v>
      </c>
      <c r="D376" s="11" t="s">
        <v>240</v>
      </c>
      <c r="E376" s="39">
        <v>0</v>
      </c>
      <c r="F376" s="17">
        <v>0</v>
      </c>
      <c r="G376" s="17"/>
      <c r="H376" s="15">
        <v>400100</v>
      </c>
      <c r="I376" s="458"/>
      <c r="J376" s="40">
        <v>0.74</v>
      </c>
      <c r="K376" s="66">
        <v>2.1430145441462225E-05</v>
      </c>
      <c r="L376" s="41">
        <v>0.5817853741433621</v>
      </c>
      <c r="M376" s="2"/>
    </row>
    <row r="377" spans="1:13" ht="25.5">
      <c r="A377" s="32"/>
      <c r="B377" s="32"/>
      <c r="C377" s="44" t="s">
        <v>826</v>
      </c>
      <c r="D377" s="11" t="s">
        <v>241</v>
      </c>
      <c r="E377" s="39">
        <v>0</v>
      </c>
      <c r="F377" s="17">
        <v>0</v>
      </c>
      <c r="G377" s="17"/>
      <c r="H377" s="15">
        <v>400200</v>
      </c>
      <c r="I377" s="458"/>
      <c r="J377" s="40">
        <v>2.59</v>
      </c>
      <c r="K377" s="66">
        <v>7.500550904511779E-05</v>
      </c>
      <c r="L377" s="41">
        <v>2.0362488095017675</v>
      </c>
      <c r="M377" s="2"/>
    </row>
    <row r="378" spans="1:13" ht="25.5">
      <c r="A378" s="32"/>
      <c r="B378" s="32"/>
      <c r="C378" s="44" t="s">
        <v>827</v>
      </c>
      <c r="D378" s="11" t="s">
        <v>242</v>
      </c>
      <c r="E378" s="39">
        <v>0</v>
      </c>
      <c r="F378" s="17">
        <v>0</v>
      </c>
      <c r="G378" s="17"/>
      <c r="H378" s="15">
        <v>400300</v>
      </c>
      <c r="I378" s="458"/>
      <c r="J378" s="40">
        <v>0.37</v>
      </c>
      <c r="K378" s="66">
        <v>1.0715072720731113E-05</v>
      </c>
      <c r="L378" s="41">
        <v>0.29089268707168103</v>
      </c>
      <c r="M378" s="2"/>
    </row>
    <row r="379" spans="1:13" ht="12.75">
      <c r="A379" s="32"/>
      <c r="B379" s="89" t="s">
        <v>152</v>
      </c>
      <c r="C379" s="106"/>
      <c r="D379" s="54"/>
      <c r="E379" s="60"/>
      <c r="F379" s="84"/>
      <c r="G379" s="84"/>
      <c r="H379" s="55"/>
      <c r="I379" s="460"/>
      <c r="J379" s="60">
        <v>28.3</v>
      </c>
      <c r="K379" s="118"/>
      <c r="L379" s="116"/>
      <c r="M379" s="2"/>
    </row>
    <row r="380" spans="1:13" ht="25.5">
      <c r="A380" s="32"/>
      <c r="B380" s="91"/>
      <c r="C380" s="44" t="s">
        <v>243</v>
      </c>
      <c r="D380" s="11" t="s">
        <v>243</v>
      </c>
      <c r="E380" s="39">
        <v>0</v>
      </c>
      <c r="F380" s="17">
        <v>0</v>
      </c>
      <c r="G380" s="17"/>
      <c r="H380" s="15">
        <v>400400</v>
      </c>
      <c r="I380" s="458"/>
      <c r="J380" s="40">
        <v>1.292105263157896</v>
      </c>
      <c r="K380" s="66">
        <v>3.7418923939395315E-05</v>
      </c>
      <c r="L380" s="41">
        <v>1.0158485729174647</v>
      </c>
      <c r="M380" s="2"/>
    </row>
    <row r="381" spans="1:13" ht="25.5">
      <c r="A381" s="32"/>
      <c r="B381" s="91"/>
      <c r="C381" s="44" t="s">
        <v>828</v>
      </c>
      <c r="D381" s="11" t="s">
        <v>244</v>
      </c>
      <c r="E381" s="39">
        <v>0</v>
      </c>
      <c r="F381" s="17">
        <v>0</v>
      </c>
      <c r="G381" s="17"/>
      <c r="H381" s="15">
        <v>400500</v>
      </c>
      <c r="I381" s="458"/>
      <c r="J381" s="40">
        <v>0.646052631578948</v>
      </c>
      <c r="K381" s="66">
        <v>1.8709461969697658E-05</v>
      </c>
      <c r="L381" s="41">
        <v>0.5079242864587323</v>
      </c>
      <c r="M381" s="2"/>
    </row>
    <row r="382" spans="1:13" ht="25.5">
      <c r="A382" s="32"/>
      <c r="B382" s="91"/>
      <c r="C382" s="44" t="s">
        <v>346</v>
      </c>
      <c r="D382" s="11" t="s">
        <v>346</v>
      </c>
      <c r="E382" s="39">
        <v>0</v>
      </c>
      <c r="F382" s="17">
        <v>0</v>
      </c>
      <c r="G382" s="17"/>
      <c r="H382" s="15">
        <v>400600</v>
      </c>
      <c r="I382" s="458"/>
      <c r="J382" s="85">
        <v>22.2</v>
      </c>
      <c r="K382" s="66">
        <v>0.0006429043632438668</v>
      </c>
      <c r="L382" s="41">
        <v>17.453561224300863</v>
      </c>
      <c r="M382" s="2"/>
    </row>
    <row r="383" spans="1:13" ht="12.75">
      <c r="A383" s="32"/>
      <c r="B383" s="91"/>
      <c r="C383" s="44" t="s">
        <v>347</v>
      </c>
      <c r="D383" s="11" t="s">
        <v>347</v>
      </c>
      <c r="E383" s="39">
        <v>0</v>
      </c>
      <c r="F383" s="17">
        <v>0</v>
      </c>
      <c r="G383" s="17"/>
      <c r="H383" s="15">
        <v>400700</v>
      </c>
      <c r="I383" s="458"/>
      <c r="J383" s="85">
        <v>0.7</v>
      </c>
      <c r="K383" s="66">
        <v>2.0271759201383183E-05</v>
      </c>
      <c r="L383" s="41">
        <v>0.5503375160815587</v>
      </c>
      <c r="M383" s="2"/>
    </row>
    <row r="384" spans="1:13" ht="25.5">
      <c r="A384" s="32"/>
      <c r="B384" s="91"/>
      <c r="C384" s="46"/>
      <c r="D384" s="11" t="s">
        <v>348</v>
      </c>
      <c r="E384" s="86"/>
      <c r="F384" s="86"/>
      <c r="G384" s="195" t="s">
        <v>1061</v>
      </c>
      <c r="H384" s="15">
        <v>400800</v>
      </c>
      <c r="I384" s="458"/>
      <c r="J384" s="40">
        <v>1.7853404791929381</v>
      </c>
      <c r="K384" s="66">
        <v>5.170284612383044E-05</v>
      </c>
      <c r="L384" s="41">
        <v>1.4036283495412876</v>
      </c>
      <c r="M384" s="2"/>
    </row>
    <row r="385" spans="1:13" ht="25.5">
      <c r="A385" s="32"/>
      <c r="B385" s="91"/>
      <c r="C385" s="38" t="s">
        <v>297</v>
      </c>
      <c r="D385" s="11" t="s">
        <v>349</v>
      </c>
      <c r="E385" s="17"/>
      <c r="F385" s="17"/>
      <c r="G385" s="17"/>
      <c r="H385" s="15">
        <v>400901</v>
      </c>
      <c r="I385" s="458"/>
      <c r="J385" s="40">
        <v>1.8618421052631577</v>
      </c>
      <c r="K385" s="66">
        <v>5.39183068984158E-05</v>
      </c>
      <c r="L385" s="41">
        <v>1.4637736564951231</v>
      </c>
      <c r="M385" s="2"/>
    </row>
    <row r="386" spans="1:13" ht="25.5">
      <c r="A386" s="32"/>
      <c r="B386" s="91"/>
      <c r="C386" s="38" t="s">
        <v>298</v>
      </c>
      <c r="D386" s="11" t="s">
        <v>350</v>
      </c>
      <c r="E386" s="17"/>
      <c r="F386" s="17"/>
      <c r="G386" s="17"/>
      <c r="H386" s="15">
        <v>400902</v>
      </c>
      <c r="I386" s="458"/>
      <c r="J386" s="85">
        <v>1.6</v>
      </c>
      <c r="K386" s="66">
        <v>4.633544960316157E-05</v>
      </c>
      <c r="L386" s="41">
        <v>1.2579143224721343</v>
      </c>
      <c r="M386" s="2"/>
    </row>
    <row r="387" spans="1:13" ht="12.75">
      <c r="A387" s="32"/>
      <c r="B387" s="89" t="s">
        <v>351</v>
      </c>
      <c r="C387" s="95"/>
      <c r="D387" s="54"/>
      <c r="E387" s="84"/>
      <c r="F387" s="84"/>
      <c r="G387" s="84"/>
      <c r="H387" s="55"/>
      <c r="I387" s="460"/>
      <c r="J387" s="60">
        <v>8.4</v>
      </c>
      <c r="K387" s="118"/>
      <c r="L387" s="116"/>
      <c r="M387" s="2"/>
    </row>
    <row r="388" spans="1:13" ht="25.5">
      <c r="A388" s="32"/>
      <c r="B388" s="91"/>
      <c r="C388" s="44" t="s">
        <v>829</v>
      </c>
      <c r="D388" s="11" t="s">
        <v>351</v>
      </c>
      <c r="E388" s="39">
        <v>0</v>
      </c>
      <c r="F388" s="17">
        <v>0</v>
      </c>
      <c r="G388" s="17"/>
      <c r="H388" s="15">
        <v>410100</v>
      </c>
      <c r="I388" s="458"/>
      <c r="J388" s="40">
        <v>0.3</v>
      </c>
      <c r="K388" s="66">
        <v>8.687896800592795E-06</v>
      </c>
      <c r="L388" s="41">
        <v>0.2358589354635252</v>
      </c>
      <c r="M388" s="2"/>
    </row>
    <row r="389" spans="1:13" ht="25.5">
      <c r="A389" s="32"/>
      <c r="B389" s="91"/>
      <c r="C389" s="44" t="s">
        <v>299</v>
      </c>
      <c r="D389" s="11" t="s">
        <v>351</v>
      </c>
      <c r="E389" s="39"/>
      <c r="F389" s="17"/>
      <c r="G389" s="17"/>
      <c r="H389" s="15">
        <v>410100</v>
      </c>
      <c r="I389" s="458"/>
      <c r="J389" s="473">
        <v>8.1</v>
      </c>
      <c r="K389" s="66">
        <v>0.00023457321361600546</v>
      </c>
      <c r="L389" s="41">
        <v>6.36819125751518</v>
      </c>
      <c r="M389" s="2"/>
    </row>
    <row r="390" spans="1:13" ht="12.75">
      <c r="A390" s="32"/>
      <c r="B390" s="89" t="s">
        <v>153</v>
      </c>
      <c r="C390" s="95"/>
      <c r="D390" s="54"/>
      <c r="E390" s="84"/>
      <c r="F390" s="84"/>
      <c r="G390" s="84"/>
      <c r="H390" s="55"/>
      <c r="I390" s="460"/>
      <c r="J390" s="60">
        <v>81.5</v>
      </c>
      <c r="K390" s="118"/>
      <c r="L390" s="116"/>
      <c r="M390" s="2"/>
    </row>
    <row r="391" spans="1:13" ht="12.75">
      <c r="A391" s="32"/>
      <c r="B391" s="91"/>
      <c r="C391" s="44" t="s">
        <v>231</v>
      </c>
      <c r="D391" s="11" t="s">
        <v>231</v>
      </c>
      <c r="E391" s="39">
        <v>0</v>
      </c>
      <c r="F391" s="17">
        <v>0</v>
      </c>
      <c r="G391" s="17"/>
      <c r="H391" s="15">
        <v>370300</v>
      </c>
      <c r="I391" s="458"/>
      <c r="J391" s="59">
        <v>12</v>
      </c>
      <c r="K391" s="66">
        <v>0.00034751587202371177</v>
      </c>
      <c r="L391" s="41">
        <v>9.434357418541007</v>
      </c>
      <c r="M391" s="2"/>
    </row>
    <row r="392" spans="1:13" ht="12.75">
      <c r="A392" s="32"/>
      <c r="B392" s="91"/>
      <c r="C392" s="44" t="s">
        <v>237</v>
      </c>
      <c r="D392" s="11" t="s">
        <v>237</v>
      </c>
      <c r="E392" s="39">
        <v>0</v>
      </c>
      <c r="F392" s="17">
        <v>0</v>
      </c>
      <c r="G392" s="17"/>
      <c r="H392" s="15">
        <v>381400</v>
      </c>
      <c r="I392" s="458"/>
      <c r="J392" s="59">
        <v>3.7</v>
      </c>
      <c r="K392" s="66">
        <v>0.00010715072720731112</v>
      </c>
      <c r="L392" s="41">
        <v>2.9089268707168103</v>
      </c>
      <c r="M392" s="2"/>
    </row>
    <row r="393" spans="1:13" ht="12.75">
      <c r="A393" s="32"/>
      <c r="B393" s="91"/>
      <c r="C393" s="38" t="s">
        <v>1283</v>
      </c>
      <c r="D393" s="11" t="s">
        <v>1283</v>
      </c>
      <c r="E393" s="39">
        <v>0</v>
      </c>
      <c r="F393" s="17">
        <v>0</v>
      </c>
      <c r="G393" s="17"/>
      <c r="H393" s="15">
        <v>410201</v>
      </c>
      <c r="I393" s="458"/>
      <c r="J393" s="59">
        <v>62.4</v>
      </c>
      <c r="K393" s="66">
        <v>0.001807082534523301</v>
      </c>
      <c r="L393" s="41">
        <v>49.05865857641324</v>
      </c>
      <c r="M393" s="2"/>
    </row>
    <row r="394" spans="1:13" ht="12.75">
      <c r="A394" s="32"/>
      <c r="B394" s="91"/>
      <c r="C394" s="44" t="s">
        <v>352</v>
      </c>
      <c r="D394" s="11" t="s">
        <v>352</v>
      </c>
      <c r="E394" s="39">
        <v>0</v>
      </c>
      <c r="F394" s="17">
        <v>0</v>
      </c>
      <c r="G394" s="17"/>
      <c r="H394" s="15">
        <v>410202</v>
      </c>
      <c r="I394" s="458"/>
      <c r="J394" s="59">
        <v>0.3</v>
      </c>
      <c r="K394" s="66">
        <v>8.687896800592793E-06</v>
      </c>
      <c r="L394" s="41">
        <v>0.23585893546352515</v>
      </c>
      <c r="M394" s="2"/>
    </row>
    <row r="395" spans="1:13" ht="12.75">
      <c r="A395" s="32"/>
      <c r="B395" s="91"/>
      <c r="C395" s="44" t="s">
        <v>353</v>
      </c>
      <c r="D395" s="11" t="s">
        <v>353</v>
      </c>
      <c r="E395" s="39">
        <v>0</v>
      </c>
      <c r="F395" s="17">
        <v>0</v>
      </c>
      <c r="G395" s="17"/>
      <c r="H395" s="15">
        <v>410203</v>
      </c>
      <c r="I395" s="458"/>
      <c r="J395" s="59">
        <v>3.1</v>
      </c>
      <c r="K395" s="66">
        <v>8.977493360612554E-05</v>
      </c>
      <c r="L395" s="41">
        <v>2.4372089997897604</v>
      </c>
      <c r="M395" s="2"/>
    </row>
    <row r="396" spans="1:13" ht="12.75">
      <c r="A396" s="32"/>
      <c r="B396" s="89" t="s">
        <v>154</v>
      </c>
      <c r="C396" s="106"/>
      <c r="D396" s="54"/>
      <c r="E396" s="60"/>
      <c r="F396" s="84"/>
      <c r="G396" s="84"/>
      <c r="H396" s="55"/>
      <c r="I396" s="460"/>
      <c r="J396" s="60">
        <v>7.8</v>
      </c>
      <c r="K396" s="118"/>
      <c r="L396" s="116"/>
      <c r="M396" s="2"/>
    </row>
    <row r="397" spans="1:13" ht="12.75">
      <c r="A397" s="32"/>
      <c r="B397" s="91"/>
      <c r="C397" s="44" t="s">
        <v>358</v>
      </c>
      <c r="D397" s="11" t="s">
        <v>358</v>
      </c>
      <c r="E397" s="39">
        <v>0</v>
      </c>
      <c r="F397" s="17">
        <v>0</v>
      </c>
      <c r="G397" s="17"/>
      <c r="H397" s="15">
        <v>420401</v>
      </c>
      <c r="I397" s="458"/>
      <c r="J397" s="40">
        <v>6.782608695652174</v>
      </c>
      <c r="K397" s="66">
        <v>0.00019642201462209794</v>
      </c>
      <c r="L397" s="41">
        <v>5.332462888740569</v>
      </c>
      <c r="M397" s="2"/>
    </row>
    <row r="398" spans="1:13" ht="25.5">
      <c r="A398" s="32"/>
      <c r="B398" s="91"/>
      <c r="C398" s="44" t="s">
        <v>300</v>
      </c>
      <c r="D398" s="11" t="s">
        <v>359</v>
      </c>
      <c r="E398" s="39"/>
      <c r="F398" s="17"/>
      <c r="G398" s="17"/>
      <c r="H398" s="15">
        <v>420402</v>
      </c>
      <c r="I398" s="458"/>
      <c r="J398" s="473">
        <v>1.017391304347826</v>
      </c>
      <c r="K398" s="66">
        <v>2.946330219331469E-05</v>
      </c>
      <c r="L398" s="41">
        <v>0.7998694333110853</v>
      </c>
      <c r="M398" s="2"/>
    </row>
    <row r="399" spans="1:13" ht="12.75">
      <c r="A399" s="32"/>
      <c r="B399" s="89" t="s">
        <v>1364</v>
      </c>
      <c r="C399" s="106"/>
      <c r="D399" s="54"/>
      <c r="E399" s="60"/>
      <c r="F399" s="84"/>
      <c r="G399" s="84"/>
      <c r="H399" s="55"/>
      <c r="I399" s="460"/>
      <c r="J399" s="60">
        <v>9.5</v>
      </c>
      <c r="K399" s="118"/>
      <c r="L399" s="116"/>
      <c r="M399" s="2"/>
    </row>
    <row r="400" spans="1:13" ht="12.75">
      <c r="A400" s="32"/>
      <c r="B400" s="91"/>
      <c r="C400" s="38" t="s">
        <v>1363</v>
      </c>
      <c r="D400" s="11" t="s">
        <v>1363</v>
      </c>
      <c r="E400" s="39">
        <v>0</v>
      </c>
      <c r="F400" s="17">
        <v>0</v>
      </c>
      <c r="G400" s="17"/>
      <c r="H400" s="15">
        <v>130600</v>
      </c>
      <c r="I400" s="458"/>
      <c r="J400" s="40">
        <v>1.9850746268656716</v>
      </c>
      <c r="K400" s="66">
        <v>5.748707833228067E-05</v>
      </c>
      <c r="L400" s="41">
        <v>1.5606586276939725</v>
      </c>
      <c r="M400" s="2"/>
    </row>
    <row r="401" spans="1:13" ht="25.5">
      <c r="A401" s="32"/>
      <c r="B401" s="91"/>
      <c r="C401" s="38" t="s">
        <v>1360</v>
      </c>
      <c r="D401" s="11" t="s">
        <v>1360</v>
      </c>
      <c r="E401" s="39">
        <v>0</v>
      </c>
      <c r="F401" s="17">
        <v>0</v>
      </c>
      <c r="G401" s="17"/>
      <c r="H401" s="15">
        <v>130200</v>
      </c>
      <c r="I401" s="458"/>
      <c r="J401" s="40">
        <v>3.1194029850746268</v>
      </c>
      <c r="K401" s="66">
        <v>9.03368373792982E-05</v>
      </c>
      <c r="L401" s="41">
        <v>2.4524635578048137</v>
      </c>
      <c r="M401" s="2"/>
    </row>
    <row r="402" spans="1:13" ht="12.75">
      <c r="A402" s="32"/>
      <c r="B402" s="91"/>
      <c r="C402" s="38" t="s">
        <v>1362</v>
      </c>
      <c r="D402" s="11" t="s">
        <v>1362</v>
      </c>
      <c r="E402" s="39">
        <v>0</v>
      </c>
      <c r="F402" s="17">
        <v>0</v>
      </c>
      <c r="G402" s="17"/>
      <c r="H402" s="15">
        <v>130500</v>
      </c>
      <c r="I402" s="458"/>
      <c r="J402" s="40">
        <v>1.1343283582089552</v>
      </c>
      <c r="K402" s="66">
        <v>3.2849759047017525E-05</v>
      </c>
      <c r="L402" s="41">
        <v>0.8918049301108414</v>
      </c>
      <c r="M402" s="2"/>
    </row>
    <row r="403" spans="1:13" ht="25.5">
      <c r="A403" s="32"/>
      <c r="B403" s="91"/>
      <c r="C403" s="38" t="s">
        <v>1364</v>
      </c>
      <c r="D403" s="11" t="s">
        <v>1364</v>
      </c>
      <c r="E403" s="39"/>
      <c r="F403" s="17"/>
      <c r="G403" s="17"/>
      <c r="H403" s="15">
        <v>130700</v>
      </c>
      <c r="I403" s="458"/>
      <c r="J403" s="40">
        <v>3.261194029850746</v>
      </c>
      <c r="K403" s="66">
        <v>9.444305726017539E-05</v>
      </c>
      <c r="L403" s="41">
        <v>2.5639391740686692</v>
      </c>
      <c r="M403" s="2"/>
    </row>
    <row r="404" spans="1:13" ht="12.75">
      <c r="A404" s="32"/>
      <c r="B404" s="89" t="s">
        <v>155</v>
      </c>
      <c r="C404" s="106"/>
      <c r="D404" s="54"/>
      <c r="E404" s="60"/>
      <c r="F404" s="84"/>
      <c r="G404" s="84"/>
      <c r="H404" s="55"/>
      <c r="I404" s="460"/>
      <c r="J404" s="60">
        <v>25.8</v>
      </c>
      <c r="K404" s="118"/>
      <c r="L404" s="116"/>
      <c r="M404" s="2"/>
    </row>
    <row r="405" spans="1:13" ht="12.75">
      <c r="A405" s="32"/>
      <c r="B405" s="91"/>
      <c r="C405" s="44" t="s">
        <v>361</v>
      </c>
      <c r="D405" s="11" t="s">
        <v>361</v>
      </c>
      <c r="E405" s="39">
        <v>0</v>
      </c>
      <c r="F405" s="17">
        <v>0</v>
      </c>
      <c r="G405" s="17"/>
      <c r="H405" s="15">
        <v>420700</v>
      </c>
      <c r="I405" s="458"/>
      <c r="J405" s="40">
        <v>0.6651162790697673</v>
      </c>
      <c r="K405" s="66">
        <v>1.9261538643174718E-05</v>
      </c>
      <c r="L405" s="41">
        <v>0.5229120584695208</v>
      </c>
      <c r="M405" s="2"/>
    </row>
    <row r="406" spans="1:13" ht="12.75">
      <c r="A406" s="32"/>
      <c r="B406" s="91"/>
      <c r="C406" s="46" t="s">
        <v>830</v>
      </c>
      <c r="D406" s="11" t="s">
        <v>362</v>
      </c>
      <c r="E406" s="39">
        <v>0</v>
      </c>
      <c r="F406" s="17">
        <v>0</v>
      </c>
      <c r="G406" s="17"/>
      <c r="H406" s="15">
        <v>420800</v>
      </c>
      <c r="I406" s="458"/>
      <c r="J406" s="85">
        <v>10.4</v>
      </c>
      <c r="K406" s="66">
        <v>0.0003011804224205502</v>
      </c>
      <c r="L406" s="41">
        <v>8.176443096068873</v>
      </c>
      <c r="M406" s="2"/>
    </row>
    <row r="407" spans="1:13" ht="25.5">
      <c r="A407" s="32"/>
      <c r="B407" s="91"/>
      <c r="C407" s="44" t="s">
        <v>301</v>
      </c>
      <c r="D407" s="11" t="s">
        <v>360</v>
      </c>
      <c r="E407" s="39"/>
      <c r="F407" s="17"/>
      <c r="G407" s="17"/>
      <c r="H407" s="15">
        <v>420500</v>
      </c>
      <c r="I407" s="458"/>
      <c r="J407" s="85">
        <v>0.9</v>
      </c>
      <c r="K407" s="66">
        <v>2.606369040177838E-05</v>
      </c>
      <c r="L407" s="41">
        <v>0.7075768063905755</v>
      </c>
      <c r="M407" s="2"/>
    </row>
    <row r="408" spans="1:13" ht="25.5">
      <c r="A408" s="32"/>
      <c r="B408" s="91"/>
      <c r="C408" s="44" t="s">
        <v>360</v>
      </c>
      <c r="D408" s="11" t="s">
        <v>360</v>
      </c>
      <c r="E408" s="39">
        <v>0</v>
      </c>
      <c r="F408" s="17">
        <v>0</v>
      </c>
      <c r="G408" s="17"/>
      <c r="H408" s="15">
        <v>420500</v>
      </c>
      <c r="I408" s="458"/>
      <c r="J408" s="40">
        <v>0.6651162790697673</v>
      </c>
      <c r="K408" s="66">
        <v>1.9261538643174718E-05</v>
      </c>
      <c r="L408" s="41">
        <v>0.5229120584695208</v>
      </c>
      <c r="M408" s="2"/>
    </row>
    <row r="409" spans="1:13" ht="12.75">
      <c r="A409" s="32"/>
      <c r="B409" s="91"/>
      <c r="C409" s="38" t="s">
        <v>363</v>
      </c>
      <c r="D409" s="11" t="s">
        <v>363</v>
      </c>
      <c r="E409" s="39">
        <v>0</v>
      </c>
      <c r="F409" s="17">
        <v>0</v>
      </c>
      <c r="G409" s="17"/>
      <c r="H409" s="15">
        <v>421000</v>
      </c>
      <c r="I409" s="458"/>
      <c r="J409" s="40">
        <v>5.6534883720930225</v>
      </c>
      <c r="K409" s="66">
        <v>0.0001637230784669851</v>
      </c>
      <c r="L409" s="41">
        <v>4.444752496990928</v>
      </c>
      <c r="M409" s="2"/>
    </row>
    <row r="410" spans="1:13" ht="25.5">
      <c r="A410" s="32"/>
      <c r="B410" s="91"/>
      <c r="C410" s="46" t="s">
        <v>302</v>
      </c>
      <c r="D410" s="11" t="s">
        <v>362</v>
      </c>
      <c r="E410" s="39"/>
      <c r="F410" s="17"/>
      <c r="G410" s="17"/>
      <c r="H410" s="15">
        <v>420800</v>
      </c>
      <c r="I410" s="458"/>
      <c r="J410" s="85">
        <v>0.2</v>
      </c>
      <c r="K410" s="66">
        <v>5.791931200395196E-06</v>
      </c>
      <c r="L410" s="41">
        <v>0.1572392903090168</v>
      </c>
      <c r="M410" s="2"/>
    </row>
    <row r="411" spans="1:13" ht="25.5">
      <c r="A411" s="32"/>
      <c r="B411" s="91"/>
      <c r="C411" s="38" t="s">
        <v>364</v>
      </c>
      <c r="D411" s="11" t="s">
        <v>364</v>
      </c>
      <c r="E411" s="39">
        <v>0</v>
      </c>
      <c r="F411" s="17">
        <v>0</v>
      </c>
      <c r="G411" s="17"/>
      <c r="H411" s="15">
        <v>421100</v>
      </c>
      <c r="I411" s="458"/>
      <c r="J411" s="40">
        <v>7.316279069767441</v>
      </c>
      <c r="K411" s="66">
        <v>0.0002118769250749219</v>
      </c>
      <c r="L411" s="41">
        <v>5.752032643164729</v>
      </c>
      <c r="M411" s="2"/>
    </row>
    <row r="412" spans="1:13" ht="12.75">
      <c r="A412" s="92" t="s">
        <v>156</v>
      </c>
      <c r="B412" s="93"/>
      <c r="C412" s="87"/>
      <c r="D412" s="87"/>
      <c r="E412" s="107"/>
      <c r="F412" s="107"/>
      <c r="G412" s="107"/>
      <c r="H412" s="107"/>
      <c r="I412" s="172"/>
      <c r="J412" s="64">
        <v>306.5</v>
      </c>
      <c r="K412" s="238"/>
      <c r="L412" s="239"/>
      <c r="M412" s="2"/>
    </row>
    <row r="413" spans="1:13" ht="12.75">
      <c r="A413" s="32"/>
      <c r="B413" s="89" t="s">
        <v>157</v>
      </c>
      <c r="C413" s="95"/>
      <c r="D413" s="54"/>
      <c r="E413" s="84"/>
      <c r="F413" s="84"/>
      <c r="G413" s="84"/>
      <c r="H413" s="55"/>
      <c r="I413" s="460"/>
      <c r="J413" s="60">
        <v>66.2</v>
      </c>
      <c r="K413" s="118"/>
      <c r="L413" s="116"/>
      <c r="M413" s="2"/>
    </row>
    <row r="414" spans="1:13" ht="25.5">
      <c r="A414" s="32"/>
      <c r="B414" s="91"/>
      <c r="C414" s="46" t="s">
        <v>366</v>
      </c>
      <c r="D414" s="11" t="s">
        <v>366</v>
      </c>
      <c r="E414" s="17"/>
      <c r="F414" s="17"/>
      <c r="G414" s="17"/>
      <c r="H414" s="15">
        <v>430200</v>
      </c>
      <c r="I414" s="458"/>
      <c r="J414" s="40">
        <v>49.297872340425535</v>
      </c>
      <c r="K414" s="66">
        <v>0.00142764942460805</v>
      </c>
      <c r="L414" s="41">
        <v>38.757812302765096</v>
      </c>
      <c r="M414" s="2"/>
    </row>
    <row r="415" spans="1:13" ht="12.75">
      <c r="A415" s="32"/>
      <c r="B415" s="89" t="s">
        <v>158</v>
      </c>
      <c r="C415" s="106"/>
      <c r="D415" s="54"/>
      <c r="E415" s="60"/>
      <c r="F415" s="84"/>
      <c r="G415" s="84"/>
      <c r="H415" s="55"/>
      <c r="I415" s="460"/>
      <c r="J415" s="60">
        <v>40.1</v>
      </c>
      <c r="K415" s="118"/>
      <c r="L415" s="116"/>
      <c r="M415" s="2"/>
    </row>
    <row r="416" spans="1:13" ht="25.5">
      <c r="A416" s="32"/>
      <c r="B416" s="91"/>
      <c r="C416" s="38" t="s">
        <v>367</v>
      </c>
      <c r="D416" s="11" t="s">
        <v>367</v>
      </c>
      <c r="E416" s="39">
        <v>0</v>
      </c>
      <c r="F416" s="17">
        <v>0</v>
      </c>
      <c r="G416" s="17"/>
      <c r="H416" s="15">
        <v>440001</v>
      </c>
      <c r="I416" s="458"/>
      <c r="J416" s="59">
        <v>39.2</v>
      </c>
      <c r="K416" s="66">
        <v>0.0011352185152774584</v>
      </c>
      <c r="L416" s="41">
        <v>30.81890090056729</v>
      </c>
      <c r="M416" s="2"/>
    </row>
    <row r="417" spans="1:13" ht="25.5">
      <c r="A417" s="32"/>
      <c r="B417" s="91"/>
      <c r="C417" s="38" t="s">
        <v>368</v>
      </c>
      <c r="D417" s="11" t="s">
        <v>368</v>
      </c>
      <c r="E417" s="39">
        <v>0</v>
      </c>
      <c r="F417" s="17">
        <v>0</v>
      </c>
      <c r="G417" s="17"/>
      <c r="H417" s="15">
        <v>440002</v>
      </c>
      <c r="I417" s="458"/>
      <c r="J417" s="59">
        <v>0.9</v>
      </c>
      <c r="K417" s="66">
        <v>2.606369040177838E-05</v>
      </c>
      <c r="L417" s="41">
        <v>0.7075768063905755</v>
      </c>
      <c r="M417" s="2"/>
    </row>
    <row r="418" spans="1:13" ht="12.75">
      <c r="A418" s="32"/>
      <c r="B418" s="89" t="s">
        <v>159</v>
      </c>
      <c r="C418" s="106"/>
      <c r="D418" s="54"/>
      <c r="E418" s="60"/>
      <c r="F418" s="84"/>
      <c r="G418" s="84"/>
      <c r="H418" s="55"/>
      <c r="I418" s="460"/>
      <c r="J418" s="60">
        <v>51.2</v>
      </c>
      <c r="K418" s="118"/>
      <c r="L418" s="116"/>
      <c r="M418" s="2"/>
    </row>
    <row r="419" spans="1:13" ht="25.5">
      <c r="A419" s="32"/>
      <c r="B419" s="91"/>
      <c r="C419" s="38" t="s">
        <v>831</v>
      </c>
      <c r="D419" s="11" t="s">
        <v>369</v>
      </c>
      <c r="E419" s="39">
        <v>0</v>
      </c>
      <c r="F419" s="17">
        <v>0</v>
      </c>
      <c r="G419" s="17"/>
      <c r="H419" s="15">
        <v>450100</v>
      </c>
      <c r="I419" s="458"/>
      <c r="J419" s="59">
        <v>42.6</v>
      </c>
      <c r="K419" s="66">
        <v>0.0012336813456841767</v>
      </c>
      <c r="L419" s="41">
        <v>33.49196883582057</v>
      </c>
      <c r="M419" s="2"/>
    </row>
    <row r="420" spans="1:13" ht="12.75">
      <c r="A420" s="32"/>
      <c r="B420" s="91"/>
      <c r="C420" s="38" t="s">
        <v>303</v>
      </c>
      <c r="D420" s="11" t="s">
        <v>370</v>
      </c>
      <c r="E420" s="17"/>
      <c r="F420" s="17"/>
      <c r="G420" s="17"/>
      <c r="H420" s="15">
        <v>450200</v>
      </c>
      <c r="I420" s="458"/>
      <c r="J420" s="59">
        <v>0.3</v>
      </c>
      <c r="K420" s="66">
        <v>8.687896800592793E-06</v>
      </c>
      <c r="L420" s="41">
        <v>0.23585893546352515</v>
      </c>
      <c r="M420" s="2"/>
    </row>
    <row r="421" spans="1:13" ht="25.5">
      <c r="A421" s="32"/>
      <c r="B421" s="91"/>
      <c r="C421" s="38" t="s">
        <v>832</v>
      </c>
      <c r="D421" s="11" t="s">
        <v>371</v>
      </c>
      <c r="E421" s="39">
        <v>0</v>
      </c>
      <c r="F421" s="17">
        <v>0</v>
      </c>
      <c r="G421" s="17"/>
      <c r="H421" s="15">
        <v>450300</v>
      </c>
      <c r="I421" s="458"/>
      <c r="J421" s="473">
        <v>8.3</v>
      </c>
      <c r="K421" s="66">
        <v>0.00024036514481640063</v>
      </c>
      <c r="L421" s="41">
        <v>6.525430547824197</v>
      </c>
      <c r="M421" s="2"/>
    </row>
    <row r="422" spans="1:13" ht="12.75">
      <c r="A422" s="32"/>
      <c r="B422" s="89" t="s">
        <v>160</v>
      </c>
      <c r="C422" s="106"/>
      <c r="D422" s="54"/>
      <c r="E422" s="60"/>
      <c r="F422" s="84"/>
      <c r="G422" s="84"/>
      <c r="H422" s="55"/>
      <c r="I422" s="460"/>
      <c r="J422" s="116">
        <v>4.266666666666667</v>
      </c>
      <c r="K422" s="118"/>
      <c r="L422" s="116"/>
      <c r="M422" s="2"/>
    </row>
    <row r="423" spans="1:13" ht="25.5">
      <c r="A423" s="32"/>
      <c r="B423" s="91"/>
      <c r="C423" s="38" t="s">
        <v>376</v>
      </c>
      <c r="D423" s="11" t="s">
        <v>376</v>
      </c>
      <c r="E423" s="39">
        <v>0</v>
      </c>
      <c r="F423" s="17">
        <v>0</v>
      </c>
      <c r="G423" s="17"/>
      <c r="H423" s="15">
        <v>470100</v>
      </c>
      <c r="I423" s="458"/>
      <c r="J423" s="59">
        <v>3.2</v>
      </c>
      <c r="K423" s="66">
        <v>9.267089920632314E-05</v>
      </c>
      <c r="L423" s="41">
        <v>2.5158286449442686</v>
      </c>
      <c r="M423" s="2"/>
    </row>
    <row r="424" spans="1:13" ht="25.5">
      <c r="A424" s="32"/>
      <c r="B424" s="91"/>
      <c r="C424" s="38" t="s">
        <v>377</v>
      </c>
      <c r="D424" s="11" t="s">
        <v>377</v>
      </c>
      <c r="E424" s="17"/>
      <c r="F424" s="17"/>
      <c r="G424" s="17"/>
      <c r="H424" s="15">
        <v>470200</v>
      </c>
      <c r="I424" s="458"/>
      <c r="J424" s="40">
        <v>0.2666666666666666</v>
      </c>
      <c r="K424" s="66">
        <v>7.722574933860259E-06</v>
      </c>
      <c r="L424" s="41">
        <v>0.20965238707868897</v>
      </c>
      <c r="M424" s="2"/>
    </row>
    <row r="425" spans="1:13" ht="25.5">
      <c r="A425" s="32"/>
      <c r="B425" s="91"/>
      <c r="C425" s="38" t="s">
        <v>833</v>
      </c>
      <c r="D425" s="11" t="s">
        <v>378</v>
      </c>
      <c r="E425" s="39">
        <v>0</v>
      </c>
      <c r="F425" s="17">
        <v>0</v>
      </c>
      <c r="G425" s="17"/>
      <c r="H425" s="15">
        <v>470300</v>
      </c>
      <c r="I425" s="458"/>
      <c r="J425" s="40">
        <v>0.2133333333333333</v>
      </c>
      <c r="K425" s="66">
        <v>6.178059947088207E-06</v>
      </c>
      <c r="L425" s="41">
        <v>0.1677219096629512</v>
      </c>
      <c r="M425" s="2"/>
    </row>
    <row r="426" spans="1:13" ht="25.5">
      <c r="A426" s="32"/>
      <c r="B426" s="91"/>
      <c r="C426" s="38" t="s">
        <v>304</v>
      </c>
      <c r="D426" s="11" t="s">
        <v>378</v>
      </c>
      <c r="E426" s="39"/>
      <c r="F426" s="17"/>
      <c r="G426" s="17"/>
      <c r="H426" s="15">
        <v>470300</v>
      </c>
      <c r="I426" s="458"/>
      <c r="J426" s="40">
        <v>0.2666666666666666</v>
      </c>
      <c r="K426" s="66">
        <v>7.722574933860259E-06</v>
      </c>
      <c r="L426" s="41">
        <v>0.20965238707868897</v>
      </c>
      <c r="M426" s="2"/>
    </row>
    <row r="427" spans="1:13" ht="12.75">
      <c r="A427" s="32"/>
      <c r="B427" s="91"/>
      <c r="C427" s="38" t="s">
        <v>834</v>
      </c>
      <c r="D427" s="11" t="s">
        <v>379</v>
      </c>
      <c r="E427" s="39">
        <v>0</v>
      </c>
      <c r="F427" s="17">
        <v>0</v>
      </c>
      <c r="G427" s="17"/>
      <c r="H427" s="15">
        <v>470401</v>
      </c>
      <c r="I427" s="458"/>
      <c r="J427" s="40">
        <v>0.32</v>
      </c>
      <c r="K427" s="66">
        <v>9.26708992063231E-06</v>
      </c>
      <c r="L427" s="41">
        <v>0.2515828644944268</v>
      </c>
      <c r="M427" s="2"/>
    </row>
    <row r="428" spans="1:13" ht="25.5">
      <c r="A428" s="32"/>
      <c r="B428" s="91"/>
      <c r="C428" s="38"/>
      <c r="D428" s="11" t="s">
        <v>380</v>
      </c>
      <c r="E428" s="86"/>
      <c r="F428" s="86"/>
      <c r="G428" s="25" t="s">
        <v>1061</v>
      </c>
      <c r="H428" s="15">
        <v>470402</v>
      </c>
      <c r="I428" s="458"/>
      <c r="J428" s="40">
        <v>0.11301908484709128</v>
      </c>
      <c r="K428" s="66">
        <v>3.2729938188298992E-06</v>
      </c>
      <c r="L428" s="41">
        <v>0.08885520346365593</v>
      </c>
      <c r="M428" s="2"/>
    </row>
    <row r="429" spans="1:13" ht="12.75">
      <c r="A429" s="32"/>
      <c r="B429" s="91"/>
      <c r="C429" s="38"/>
      <c r="D429" s="11" t="s">
        <v>382</v>
      </c>
      <c r="E429" s="17"/>
      <c r="F429" s="17"/>
      <c r="G429" s="25" t="s">
        <v>1061</v>
      </c>
      <c r="H429" s="15">
        <v>470405</v>
      </c>
      <c r="I429" s="458"/>
      <c r="J429" s="40">
        <v>0.13970414654709895</v>
      </c>
      <c r="K429" s="66">
        <v>4.045784026053626E-06</v>
      </c>
      <c r="L429" s="41">
        <v>0.10983490428146359</v>
      </c>
      <c r="M429" s="2"/>
    </row>
    <row r="430" spans="1:13" ht="12.75">
      <c r="A430" s="32"/>
      <c r="B430" s="91"/>
      <c r="C430" s="38"/>
      <c r="D430" s="11" t="s">
        <v>383</v>
      </c>
      <c r="E430" s="17"/>
      <c r="F430" s="17"/>
      <c r="G430" s="25" t="s">
        <v>1061</v>
      </c>
      <c r="H430" s="15">
        <v>470500</v>
      </c>
      <c r="I430" s="458"/>
      <c r="J430" s="40">
        <v>0.30962520119567716</v>
      </c>
      <c r="K430" s="66">
        <v>8.966639316169411E-06</v>
      </c>
      <c r="L430" s="41">
        <v>0.24342623448897405</v>
      </c>
      <c r="M430" s="2"/>
    </row>
    <row r="431" spans="1:13" ht="12.75">
      <c r="A431" s="32"/>
      <c r="B431" s="89" t="s">
        <v>161</v>
      </c>
      <c r="C431" s="106"/>
      <c r="D431" s="54"/>
      <c r="E431" s="60"/>
      <c r="F431" s="84"/>
      <c r="G431" s="84"/>
      <c r="H431" s="55"/>
      <c r="I431" s="460"/>
      <c r="J431" s="60">
        <v>6.4</v>
      </c>
      <c r="K431" s="118"/>
      <c r="L431" s="116"/>
      <c r="M431" s="2"/>
    </row>
    <row r="432" spans="1:13" ht="12.75">
      <c r="A432" s="32"/>
      <c r="B432" s="91"/>
      <c r="C432" s="38" t="s">
        <v>384</v>
      </c>
      <c r="D432" s="11" t="s">
        <v>384</v>
      </c>
      <c r="E432" s="17"/>
      <c r="F432" s="17"/>
      <c r="G432" s="17"/>
      <c r="H432" s="15">
        <v>480100</v>
      </c>
      <c r="I432" s="458"/>
      <c r="J432" s="40">
        <v>1.6</v>
      </c>
      <c r="K432" s="66">
        <v>4.633544960316157E-05</v>
      </c>
      <c r="L432" s="41">
        <v>1.2579143224721343</v>
      </c>
      <c r="M432" s="2"/>
    </row>
    <row r="433" spans="1:13" ht="25.5">
      <c r="A433" s="32"/>
      <c r="B433" s="91"/>
      <c r="C433" s="38" t="s">
        <v>387</v>
      </c>
      <c r="D433" s="11" t="s">
        <v>387</v>
      </c>
      <c r="E433" s="17"/>
      <c r="F433" s="17"/>
      <c r="G433" s="17"/>
      <c r="H433" s="15">
        <v>480400</v>
      </c>
      <c r="I433" s="458"/>
      <c r="J433" s="40">
        <v>0.888888888888889</v>
      </c>
      <c r="K433" s="66">
        <v>2.5741916446200872E-05</v>
      </c>
      <c r="L433" s="41">
        <v>0.6988412902622968</v>
      </c>
      <c r="M433" s="2"/>
    </row>
    <row r="434" spans="1:13" ht="25.5">
      <c r="A434" s="32"/>
      <c r="B434" s="91"/>
      <c r="C434" s="38" t="s">
        <v>305</v>
      </c>
      <c r="D434" s="11" t="s">
        <v>388</v>
      </c>
      <c r="E434" s="39"/>
      <c r="F434" s="17"/>
      <c r="G434" s="17"/>
      <c r="H434" s="15">
        <v>480500</v>
      </c>
      <c r="I434" s="458"/>
      <c r="J434" s="40">
        <v>0.7111111111111111</v>
      </c>
      <c r="K434" s="66">
        <v>2.0593533156960696E-05</v>
      </c>
      <c r="L434" s="41">
        <v>0.5590730322098374</v>
      </c>
      <c r="M434" s="2"/>
    </row>
    <row r="435" spans="1:13" ht="25.5">
      <c r="A435" s="32"/>
      <c r="B435" s="91"/>
      <c r="C435" s="38" t="s">
        <v>770</v>
      </c>
      <c r="D435" s="11" t="s">
        <v>770</v>
      </c>
      <c r="E435" s="17"/>
      <c r="F435" s="17"/>
      <c r="G435" s="17"/>
      <c r="H435" s="15">
        <v>480600</v>
      </c>
      <c r="I435" s="458"/>
      <c r="J435" s="40">
        <v>2.3111111111111113</v>
      </c>
      <c r="K435" s="66">
        <v>6.692898276012227E-05</v>
      </c>
      <c r="L435" s="41">
        <v>1.816987354681972</v>
      </c>
      <c r="M435" s="2"/>
    </row>
    <row r="436" spans="1:13" ht="12.75">
      <c r="A436" s="32"/>
      <c r="B436" s="91"/>
      <c r="C436" s="38"/>
      <c r="D436" s="11" t="s">
        <v>385</v>
      </c>
      <c r="E436" s="86"/>
      <c r="F436" s="86"/>
      <c r="G436" s="25" t="s">
        <v>1061</v>
      </c>
      <c r="H436" s="15">
        <v>480200</v>
      </c>
      <c r="I436" s="458"/>
      <c r="J436" s="40">
        <v>0.4494540139113415</v>
      </c>
      <c r="K436" s="66">
        <v>1.3016033631579776E-05</v>
      </c>
      <c r="L436" s="41">
        <v>0.35335915086979147</v>
      </c>
      <c r="M436" s="2"/>
    </row>
    <row r="437" spans="1:13" ht="12.75">
      <c r="A437" s="32"/>
      <c r="B437" s="91"/>
      <c r="C437" s="38"/>
      <c r="D437" s="11" t="s">
        <v>386</v>
      </c>
      <c r="E437" s="86"/>
      <c r="F437" s="86"/>
      <c r="G437" s="25" t="s">
        <v>1061</v>
      </c>
      <c r="H437" s="15">
        <v>480300</v>
      </c>
      <c r="I437" s="458"/>
      <c r="J437" s="40">
        <v>0.25068658602300387</v>
      </c>
      <c r="K437" s="66">
        <v>7.259797295535951E-06</v>
      </c>
      <c r="L437" s="41">
        <v>0.19708890438123705</v>
      </c>
      <c r="M437" s="2"/>
    </row>
    <row r="438" spans="1:13" ht="12.75">
      <c r="A438" s="32"/>
      <c r="B438" s="91"/>
      <c r="C438" s="38"/>
      <c r="D438" s="11" t="s">
        <v>777</v>
      </c>
      <c r="E438" s="86"/>
      <c r="F438" s="86"/>
      <c r="G438" s="25" t="s">
        <v>1061</v>
      </c>
      <c r="H438" s="15">
        <v>490800</v>
      </c>
      <c r="I438" s="458"/>
      <c r="J438" s="40">
        <v>0.9161120092164186</v>
      </c>
      <c r="K438" s="66">
        <v>2.6530288646186527E-05</v>
      </c>
      <c r="L438" s="41">
        <v>0.7202440108637854</v>
      </c>
      <c r="M438" s="2"/>
    </row>
    <row r="439" spans="1:13" ht="12.75">
      <c r="A439" s="32"/>
      <c r="B439" s="89" t="s">
        <v>162</v>
      </c>
      <c r="C439" s="106"/>
      <c r="D439" s="54"/>
      <c r="E439" s="60"/>
      <c r="F439" s="84"/>
      <c r="G439" s="84"/>
      <c r="H439" s="55"/>
      <c r="I439" s="460"/>
      <c r="J439" s="60">
        <v>38.5</v>
      </c>
      <c r="K439" s="118"/>
      <c r="L439" s="116"/>
      <c r="M439" s="2"/>
    </row>
    <row r="440" spans="1:13" ht="25.5">
      <c r="A440" s="32"/>
      <c r="B440" s="91"/>
      <c r="C440" s="44" t="s">
        <v>836</v>
      </c>
      <c r="D440" s="11" t="s">
        <v>771</v>
      </c>
      <c r="E440" s="39">
        <v>0</v>
      </c>
      <c r="F440" s="17">
        <v>0</v>
      </c>
      <c r="G440" s="17"/>
      <c r="H440" s="15">
        <v>490100</v>
      </c>
      <c r="I440" s="458"/>
      <c r="J440" s="40">
        <v>4.589473684210526</v>
      </c>
      <c r="K440" s="66">
        <v>0.0001329095791248582</v>
      </c>
      <c r="L440" s="41">
        <v>3.608227924985859</v>
      </c>
      <c r="M440" s="2"/>
    </row>
    <row r="441" spans="1:13" ht="12.75">
      <c r="A441" s="32"/>
      <c r="B441" s="91"/>
      <c r="C441" s="38" t="s">
        <v>772</v>
      </c>
      <c r="D441" s="11" t="s">
        <v>772</v>
      </c>
      <c r="E441" s="39">
        <v>0</v>
      </c>
      <c r="F441" s="17">
        <v>0</v>
      </c>
      <c r="G441" s="17"/>
      <c r="H441" s="15">
        <v>490200</v>
      </c>
      <c r="I441" s="458"/>
      <c r="J441" s="85">
        <v>26.5</v>
      </c>
      <c r="K441" s="66">
        <v>0.0007674308840523635</v>
      </c>
      <c r="L441" s="41">
        <v>20.834205965944726</v>
      </c>
      <c r="M441" s="2"/>
    </row>
    <row r="442" spans="1:13" ht="12.75">
      <c r="A442" s="32"/>
      <c r="B442" s="91"/>
      <c r="C442" s="44" t="s">
        <v>306</v>
      </c>
      <c r="D442" s="11" t="s">
        <v>771</v>
      </c>
      <c r="E442" s="39"/>
      <c r="F442" s="17"/>
      <c r="G442" s="17"/>
      <c r="H442" s="15">
        <v>490100</v>
      </c>
      <c r="I442" s="458"/>
      <c r="J442" s="40">
        <v>4.01578947368421</v>
      </c>
      <c r="K442" s="66">
        <v>0.00011629588173425089</v>
      </c>
      <c r="L442" s="41">
        <v>3.157199434362626</v>
      </c>
      <c r="M442" s="2"/>
    </row>
    <row r="443" spans="1:13" ht="12.75">
      <c r="A443" s="32"/>
      <c r="B443" s="91"/>
      <c r="C443" s="38" t="s">
        <v>773</v>
      </c>
      <c r="D443" s="11" t="s">
        <v>773</v>
      </c>
      <c r="E443" s="17"/>
      <c r="F443" s="17"/>
      <c r="G443" s="17"/>
      <c r="H443" s="15">
        <v>490300</v>
      </c>
      <c r="I443" s="458"/>
      <c r="J443" s="40">
        <v>0.5736842105263161</v>
      </c>
      <c r="K443" s="66">
        <v>1.661369739060728E-05</v>
      </c>
      <c r="L443" s="41">
        <v>0.4510284906232326</v>
      </c>
      <c r="M443" s="2"/>
    </row>
    <row r="444" spans="1:13" ht="25.5">
      <c r="A444" s="32"/>
      <c r="B444" s="91"/>
      <c r="C444" s="38" t="s">
        <v>309</v>
      </c>
      <c r="D444" s="11" t="s">
        <v>776</v>
      </c>
      <c r="E444" s="17"/>
      <c r="F444" s="17"/>
      <c r="G444" s="17"/>
      <c r="H444" s="15">
        <v>490700</v>
      </c>
      <c r="I444" s="458"/>
      <c r="J444" s="40">
        <v>1.1473684210526316</v>
      </c>
      <c r="K444" s="66">
        <v>3.322739478121455E-05</v>
      </c>
      <c r="L444" s="41">
        <v>0.9020569812464647</v>
      </c>
      <c r="M444" s="2"/>
    </row>
    <row r="445" spans="1:13" ht="25.5">
      <c r="A445" s="32"/>
      <c r="B445" s="91"/>
      <c r="C445" s="38" t="s">
        <v>307</v>
      </c>
      <c r="D445" s="11" t="s">
        <v>774</v>
      </c>
      <c r="E445" s="17"/>
      <c r="F445" s="17"/>
      <c r="G445" s="17"/>
      <c r="H445" s="15">
        <v>490500</v>
      </c>
      <c r="I445" s="458"/>
      <c r="J445" s="85">
        <v>1.1</v>
      </c>
      <c r="K445" s="66">
        <v>3.185562160217358E-05</v>
      </c>
      <c r="L445" s="41">
        <v>0.8648160966995925</v>
      </c>
      <c r="M445" s="2"/>
    </row>
    <row r="446" spans="1:13" ht="25.5">
      <c r="A446" s="32"/>
      <c r="B446" s="91"/>
      <c r="C446" s="188" t="s">
        <v>308</v>
      </c>
      <c r="D446" s="11" t="s">
        <v>776</v>
      </c>
      <c r="E446" s="39">
        <v>0</v>
      </c>
      <c r="F446" s="17">
        <v>0</v>
      </c>
      <c r="G446" s="17"/>
      <c r="H446" s="15">
        <v>490700</v>
      </c>
      <c r="I446" s="458"/>
      <c r="J446" s="218">
        <v>0.5736842105263158</v>
      </c>
      <c r="K446" s="66">
        <v>1.6613697390607273E-05</v>
      </c>
      <c r="L446" s="41">
        <v>0.45102849062323236</v>
      </c>
      <c r="M446" s="2"/>
    </row>
    <row r="447" spans="1:13" ht="25.5">
      <c r="A447" s="32"/>
      <c r="B447" s="91"/>
      <c r="C447" s="38"/>
      <c r="D447" s="11" t="s">
        <v>775</v>
      </c>
      <c r="E447" s="39"/>
      <c r="F447" s="17"/>
      <c r="G447" s="25" t="s">
        <v>1061</v>
      </c>
      <c r="H447" s="15">
        <v>490600</v>
      </c>
      <c r="I447" s="458"/>
      <c r="J447" s="40">
        <v>1.017516843118383</v>
      </c>
      <c r="K447" s="66">
        <v>2.946693775292493E-05</v>
      </c>
      <c r="L447" s="41">
        <v>0.7999681314470285</v>
      </c>
      <c r="M447" s="2"/>
    </row>
    <row r="448" spans="1:13" ht="12.75">
      <c r="A448" s="32"/>
      <c r="B448" s="91"/>
      <c r="C448" s="69"/>
      <c r="D448" s="11" t="s">
        <v>372</v>
      </c>
      <c r="E448" s="17"/>
      <c r="F448" s="17"/>
      <c r="G448" s="25" t="s">
        <v>1061</v>
      </c>
      <c r="H448" s="15">
        <v>460100</v>
      </c>
      <c r="I448" s="458"/>
      <c r="J448" s="40">
        <v>0.5410972088546679</v>
      </c>
      <c r="K448" s="66">
        <v>1.5669989032060533E-05</v>
      </c>
      <c r="L448" s="41">
        <v>0.42540870554248905</v>
      </c>
      <c r="M448" s="2"/>
    </row>
    <row r="449" spans="1:13" ht="25.5">
      <c r="A449" s="32"/>
      <c r="B449" s="91"/>
      <c r="C449" s="69"/>
      <c r="D449" s="11" t="s">
        <v>373</v>
      </c>
      <c r="E449" s="17"/>
      <c r="F449" s="17"/>
      <c r="G449" s="25" t="s">
        <v>1061</v>
      </c>
      <c r="H449" s="15">
        <v>460200</v>
      </c>
      <c r="I449" s="458"/>
      <c r="J449" s="40">
        <v>2.179980750721848</v>
      </c>
      <c r="K449" s="66">
        <v>6.313149263183406E-05</v>
      </c>
      <c r="L449" s="41">
        <v>1.713893130654105</v>
      </c>
      <c r="M449" s="2"/>
    </row>
    <row r="450" spans="1:13" ht="12.75">
      <c r="A450" s="32"/>
      <c r="B450" s="91"/>
      <c r="C450" s="69"/>
      <c r="D450" s="11" t="s">
        <v>374</v>
      </c>
      <c r="E450" s="17"/>
      <c r="F450" s="17"/>
      <c r="G450" s="25" t="s">
        <v>1061</v>
      </c>
      <c r="H450" s="15">
        <v>460300</v>
      </c>
      <c r="I450" s="458"/>
      <c r="J450" s="40">
        <v>0.49720885466794995</v>
      </c>
      <c r="K450" s="66">
        <v>1.4398997392320298E-05</v>
      </c>
      <c r="L450" s="41">
        <v>0.39090383721673755</v>
      </c>
      <c r="M450" s="2"/>
    </row>
    <row r="451" spans="1:13" ht="12.75">
      <c r="A451" s="32"/>
      <c r="B451" s="91"/>
      <c r="C451" s="69"/>
      <c r="D451" s="11" t="s">
        <v>375</v>
      </c>
      <c r="E451" s="17"/>
      <c r="F451" s="17"/>
      <c r="G451" s="25" t="s">
        <v>1061</v>
      </c>
      <c r="H451" s="15">
        <v>460400</v>
      </c>
      <c r="I451" s="458"/>
      <c r="J451" s="40">
        <v>1.5690086621751684</v>
      </c>
      <c r="K451" s="66">
        <v>4.543795112071342E-05</v>
      </c>
      <c r="L451" s="41">
        <v>1.2335490426456166</v>
      </c>
      <c r="M451" s="2"/>
    </row>
    <row r="452" spans="1:13" ht="12.75">
      <c r="A452" s="32"/>
      <c r="B452" s="91"/>
      <c r="C452" s="69"/>
      <c r="D452" s="11" t="s">
        <v>779</v>
      </c>
      <c r="E452" s="86"/>
      <c r="F452" s="86"/>
      <c r="G452" s="25" t="s">
        <v>1061</v>
      </c>
      <c r="H452" s="15">
        <v>500200</v>
      </c>
      <c r="I452" s="458"/>
      <c r="J452" s="40">
        <v>1.8167468719923003</v>
      </c>
      <c r="K452" s="66">
        <v>5.261236445556291E-05</v>
      </c>
      <c r="L452" s="41">
        <v>1.4283199441159773</v>
      </c>
      <c r="M452" s="2"/>
    </row>
    <row r="453" spans="1:13" ht="25.5">
      <c r="A453" s="32"/>
      <c r="B453" s="91"/>
      <c r="C453" s="69"/>
      <c r="D453" s="11" t="s">
        <v>781</v>
      </c>
      <c r="E453" s="86"/>
      <c r="F453" s="86"/>
      <c r="G453" s="25" t="s">
        <v>1061</v>
      </c>
      <c r="H453" s="15">
        <v>500300</v>
      </c>
      <c r="I453" s="458"/>
      <c r="J453" s="40">
        <v>0.3886429258902791</v>
      </c>
      <c r="K453" s="66">
        <v>1.1254965441383926E-05</v>
      </c>
      <c r="L453" s="41">
        <v>0.30554968925303644</v>
      </c>
      <c r="M453" s="2"/>
    </row>
    <row r="454" spans="1:13" ht="12.75">
      <c r="A454" s="32"/>
      <c r="B454" s="89" t="s">
        <v>163</v>
      </c>
      <c r="C454" s="106"/>
      <c r="D454" s="54"/>
      <c r="E454" s="60"/>
      <c r="F454" s="84"/>
      <c r="G454" s="84"/>
      <c r="H454" s="55"/>
      <c r="I454" s="460"/>
      <c r="J454" s="60">
        <v>39.7</v>
      </c>
      <c r="K454" s="118"/>
      <c r="L454" s="116"/>
      <c r="M454" s="2"/>
    </row>
    <row r="455" spans="1:13" ht="25.5">
      <c r="A455" s="32"/>
      <c r="B455" s="91"/>
      <c r="C455" s="38" t="s">
        <v>310</v>
      </c>
      <c r="D455" s="11" t="s">
        <v>847</v>
      </c>
      <c r="E455" s="17"/>
      <c r="F455" s="17"/>
      <c r="G455" s="17"/>
      <c r="H455" s="15">
        <v>510103</v>
      </c>
      <c r="I455" s="458"/>
      <c r="J455" s="40">
        <v>36.71503759398497</v>
      </c>
      <c r="K455" s="66">
        <v>0.0010632548588214205</v>
      </c>
      <c r="L455" s="41">
        <v>28.865232274735337</v>
      </c>
      <c r="M455" s="2"/>
    </row>
    <row r="456" spans="1:13" ht="25.5">
      <c r="A456" s="32"/>
      <c r="B456" s="91"/>
      <c r="C456" s="38" t="s">
        <v>311</v>
      </c>
      <c r="D456" s="11" t="s">
        <v>849</v>
      </c>
      <c r="E456" s="17"/>
      <c r="F456" s="17"/>
      <c r="G456" s="17"/>
      <c r="H456" s="15">
        <v>510400</v>
      </c>
      <c r="I456" s="458"/>
      <c r="J456" s="40">
        <v>2.984962406015036</v>
      </c>
      <c r="K456" s="66">
        <v>8.6443484457026E-05</v>
      </c>
      <c r="L456" s="41">
        <v>2.3467668516044973</v>
      </c>
      <c r="M456" s="2"/>
    </row>
    <row r="457" spans="1:13" ht="25.5">
      <c r="A457" s="32"/>
      <c r="B457" s="91"/>
      <c r="C457" s="38"/>
      <c r="D457" s="11" t="s">
        <v>846</v>
      </c>
      <c r="E457" s="86"/>
      <c r="F457" s="86"/>
      <c r="G457" s="25" t="s">
        <v>1061</v>
      </c>
      <c r="H457" s="15">
        <v>510102</v>
      </c>
      <c r="I457" s="458"/>
      <c r="J457" s="40">
        <v>1.6531724907701555</v>
      </c>
      <c r="K457" s="66">
        <v>4.787530664463351E-05</v>
      </c>
      <c r="L457" s="41">
        <v>1.2997183460354442</v>
      </c>
      <c r="M457" s="2"/>
    </row>
    <row r="458" spans="1:13" ht="12.75">
      <c r="A458" s="32"/>
      <c r="B458" s="91"/>
      <c r="C458" s="38"/>
      <c r="D458" s="11" t="s">
        <v>848</v>
      </c>
      <c r="E458" s="86"/>
      <c r="F458" s="86"/>
      <c r="G458" s="25" t="s">
        <v>1061</v>
      </c>
      <c r="H458" s="15">
        <v>510104</v>
      </c>
      <c r="I458" s="458"/>
      <c r="J458" s="40">
        <v>29.19127672361982</v>
      </c>
      <c r="K458" s="66">
        <v>0.0008453693321745184</v>
      </c>
      <c r="L458" s="41">
        <v>22.950078176180504</v>
      </c>
      <c r="M458" s="2"/>
    </row>
    <row r="459" spans="1:13" ht="12.75">
      <c r="A459" s="32"/>
      <c r="B459" s="89" t="s">
        <v>164</v>
      </c>
      <c r="C459" s="106"/>
      <c r="D459" s="54"/>
      <c r="E459" s="60"/>
      <c r="F459" s="84"/>
      <c r="G459" s="84"/>
      <c r="H459" s="55"/>
      <c r="I459" s="460"/>
      <c r="J459" s="60">
        <v>32.5</v>
      </c>
      <c r="K459" s="118"/>
      <c r="L459" s="116"/>
      <c r="M459" s="2"/>
    </row>
    <row r="460" spans="1:13" ht="25.5">
      <c r="A460" s="32"/>
      <c r="B460" s="91"/>
      <c r="C460" s="38" t="s">
        <v>852</v>
      </c>
      <c r="D460" s="11" t="s">
        <v>852</v>
      </c>
      <c r="E460" s="39">
        <v>0</v>
      </c>
      <c r="F460" s="17">
        <v>0</v>
      </c>
      <c r="G460" s="17"/>
      <c r="H460" s="15">
        <v>520300</v>
      </c>
      <c r="I460" s="458"/>
      <c r="J460" s="40">
        <v>31.145833333333332</v>
      </c>
      <c r="K460" s="66">
        <v>0.0009019726192282102</v>
      </c>
      <c r="L460" s="41">
        <v>24.48674364708126</v>
      </c>
      <c r="M460" s="2"/>
    </row>
    <row r="461" spans="1:13" ht="25.5">
      <c r="A461" s="32"/>
      <c r="B461" s="91"/>
      <c r="C461" s="38" t="s">
        <v>853</v>
      </c>
      <c r="D461" s="11" t="s">
        <v>853</v>
      </c>
      <c r="E461" s="39">
        <v>0</v>
      </c>
      <c r="F461" s="17">
        <v>0</v>
      </c>
      <c r="G461" s="17"/>
      <c r="H461" s="15">
        <v>520400</v>
      </c>
      <c r="I461" s="458"/>
      <c r="J461" s="40">
        <v>0.6770833333333334</v>
      </c>
      <c r="K461" s="66">
        <v>1.960810041800457E-05</v>
      </c>
      <c r="L461" s="41">
        <v>0.5323205140669839</v>
      </c>
      <c r="M461" s="2"/>
    </row>
    <row r="462" spans="1:13" ht="25.5">
      <c r="A462" s="32"/>
      <c r="B462" s="91"/>
      <c r="C462" s="38" t="s">
        <v>854</v>
      </c>
      <c r="D462" s="11" t="s">
        <v>854</v>
      </c>
      <c r="E462" s="17"/>
      <c r="F462" s="17"/>
      <c r="G462" s="17"/>
      <c r="H462" s="15">
        <v>520500</v>
      </c>
      <c r="I462" s="458"/>
      <c r="J462" s="40">
        <v>0.6770833333333346</v>
      </c>
      <c r="K462" s="66">
        <v>1.9608100418004606E-05</v>
      </c>
      <c r="L462" s="41">
        <v>0.5323205140669849</v>
      </c>
      <c r="M462" s="2"/>
    </row>
    <row r="463" spans="1:13" ht="12.75">
      <c r="A463" s="32"/>
      <c r="B463" s="91"/>
      <c r="C463" s="38"/>
      <c r="D463" s="11" t="s">
        <v>850</v>
      </c>
      <c r="E463" s="86"/>
      <c r="F463" s="86"/>
      <c r="G463" s="25" t="s">
        <v>1061</v>
      </c>
      <c r="H463" s="15">
        <v>520100</v>
      </c>
      <c r="I463" s="458"/>
      <c r="J463" s="40">
        <v>1.010981384715872</v>
      </c>
      <c r="K463" s="66">
        <v>2.9277673125772987E-05</v>
      </c>
      <c r="L463" s="41">
        <v>0.7948299772417539</v>
      </c>
      <c r="M463" s="2"/>
    </row>
    <row r="464" spans="1:13" ht="12.75">
      <c r="A464" s="32"/>
      <c r="B464" s="91"/>
      <c r="C464" s="38"/>
      <c r="D464" s="11" t="s">
        <v>851</v>
      </c>
      <c r="E464" s="86"/>
      <c r="F464" s="86"/>
      <c r="G464" s="25" t="s">
        <v>1061</v>
      </c>
      <c r="H464" s="15">
        <v>520200</v>
      </c>
      <c r="I464" s="458"/>
      <c r="J464" s="40">
        <v>0.7204237426518615</v>
      </c>
      <c r="K464" s="66">
        <v>2.086322376285398E-05</v>
      </c>
      <c r="L464" s="41">
        <v>0.5663945900817222</v>
      </c>
      <c r="M464" s="2"/>
    </row>
    <row r="465" spans="1:13" ht="12.75">
      <c r="A465" s="32"/>
      <c r="B465" s="89" t="s">
        <v>165</v>
      </c>
      <c r="C465" s="106"/>
      <c r="D465" s="54"/>
      <c r="E465" s="60"/>
      <c r="F465" s="84"/>
      <c r="G465" s="84"/>
      <c r="H465" s="55"/>
      <c r="I465" s="460"/>
      <c r="J465" s="60">
        <v>18.3</v>
      </c>
      <c r="K465" s="118"/>
      <c r="L465" s="116"/>
      <c r="M465" s="2"/>
    </row>
    <row r="466" spans="1:13" ht="25.5">
      <c r="A466" s="32"/>
      <c r="B466" s="91"/>
      <c r="C466" s="44" t="s">
        <v>837</v>
      </c>
      <c r="D466" s="11" t="s">
        <v>778</v>
      </c>
      <c r="E466" s="39">
        <v>0</v>
      </c>
      <c r="F466" s="17">
        <v>0</v>
      </c>
      <c r="G466" s="17"/>
      <c r="H466" s="15">
        <v>500100</v>
      </c>
      <c r="I466" s="458"/>
      <c r="J466" s="59">
        <v>17.8</v>
      </c>
      <c r="K466" s="66">
        <v>0.0005154818768351724</v>
      </c>
      <c r="L466" s="41">
        <v>13.994296837502494</v>
      </c>
      <c r="M466" s="2"/>
    </row>
    <row r="467" spans="1:13" ht="25.5">
      <c r="A467" s="32"/>
      <c r="B467" s="91"/>
      <c r="C467" s="38" t="s">
        <v>312</v>
      </c>
      <c r="D467" s="11" t="s">
        <v>845</v>
      </c>
      <c r="E467" s="17"/>
      <c r="F467" s="17"/>
      <c r="G467" s="17"/>
      <c r="H467" s="15">
        <v>500400</v>
      </c>
      <c r="I467" s="458"/>
      <c r="J467" s="59">
        <v>0.5</v>
      </c>
      <c r="K467" s="66">
        <v>1.447982800098799E-05</v>
      </c>
      <c r="L467" s="41">
        <v>0.39309822577254194</v>
      </c>
      <c r="M467" s="2"/>
    </row>
    <row r="468" spans="1:13" ht="12.75">
      <c r="A468" s="92" t="s">
        <v>166</v>
      </c>
      <c r="B468" s="93"/>
      <c r="C468" s="110"/>
      <c r="D468" s="56"/>
      <c r="E468" s="61"/>
      <c r="F468" s="87"/>
      <c r="G468" s="87"/>
      <c r="H468" s="57"/>
      <c r="I468" s="461"/>
      <c r="J468" s="61">
        <v>334.8</v>
      </c>
      <c r="K468" s="238"/>
      <c r="L468" s="239"/>
      <c r="M468" s="2"/>
    </row>
    <row r="469" spans="1:13" ht="12.75">
      <c r="A469" s="32"/>
      <c r="B469" s="89" t="s">
        <v>167</v>
      </c>
      <c r="C469" s="106"/>
      <c r="D469" s="54"/>
      <c r="E469" s="60"/>
      <c r="F469" s="84"/>
      <c r="G469" s="84"/>
      <c r="H469" s="55"/>
      <c r="I469" s="460"/>
      <c r="J469" s="116">
        <v>5.905263157894737</v>
      </c>
      <c r="K469" s="118"/>
      <c r="L469" s="116"/>
      <c r="M469" s="2"/>
    </row>
    <row r="470" spans="1:13" ht="25.5">
      <c r="A470" s="32"/>
      <c r="B470" s="91"/>
      <c r="C470" s="38" t="s">
        <v>838</v>
      </c>
      <c r="D470" s="11" t="s">
        <v>855</v>
      </c>
      <c r="E470" s="39">
        <v>0</v>
      </c>
      <c r="F470" s="17">
        <v>0</v>
      </c>
      <c r="G470" s="17"/>
      <c r="H470" s="15">
        <v>530200</v>
      </c>
      <c r="I470" s="458"/>
      <c r="J470" s="40">
        <v>2.605263157894737</v>
      </c>
      <c r="K470" s="66">
        <v>7.544752484725322E-05</v>
      </c>
      <c r="L470" s="41">
        <v>2.048248650077982</v>
      </c>
      <c r="M470" s="2"/>
    </row>
    <row r="471" spans="1:13" ht="25.5">
      <c r="A471" s="32"/>
      <c r="B471" s="91"/>
      <c r="C471" s="38" t="s">
        <v>856</v>
      </c>
      <c r="D471" s="11" t="s">
        <v>856</v>
      </c>
      <c r="E471" s="39">
        <v>0</v>
      </c>
      <c r="F471" s="17">
        <v>0</v>
      </c>
      <c r="G471" s="17"/>
      <c r="H471" s="15">
        <v>530300</v>
      </c>
      <c r="I471" s="458"/>
      <c r="J471" s="85">
        <v>3.3</v>
      </c>
      <c r="K471" s="66">
        <v>9.556686480652072E-05</v>
      </c>
      <c r="L471" s="41">
        <v>2.5944482900987764</v>
      </c>
      <c r="M471" s="2"/>
    </row>
    <row r="472" spans="1:13" ht="12.75">
      <c r="A472" s="32"/>
      <c r="B472" s="89" t="s">
        <v>168</v>
      </c>
      <c r="C472" s="106"/>
      <c r="D472" s="54"/>
      <c r="E472" s="60"/>
      <c r="F472" s="84"/>
      <c r="G472" s="84"/>
      <c r="H472" s="55"/>
      <c r="I472" s="460"/>
      <c r="J472" s="60">
        <v>18.5</v>
      </c>
      <c r="K472" s="118"/>
      <c r="L472" s="116"/>
      <c r="M472" s="2"/>
    </row>
    <row r="473" spans="1:13" ht="12.75">
      <c r="A473" s="32"/>
      <c r="B473" s="91"/>
      <c r="C473" s="38" t="s">
        <v>857</v>
      </c>
      <c r="D473" s="11" t="s">
        <v>857</v>
      </c>
      <c r="E473" s="39">
        <v>0</v>
      </c>
      <c r="F473" s="17">
        <v>0</v>
      </c>
      <c r="G473" s="17"/>
      <c r="H473" s="15">
        <v>530400</v>
      </c>
      <c r="I473" s="458"/>
      <c r="J473" s="85">
        <v>6.7</v>
      </c>
      <c r="K473" s="66">
        <v>0.00019402969521323905</v>
      </c>
      <c r="L473" s="41">
        <v>5.267516225352062</v>
      </c>
      <c r="M473" s="2"/>
    </row>
    <row r="474" spans="1:13" ht="12.75">
      <c r="A474" s="32"/>
      <c r="B474" s="91"/>
      <c r="C474" s="38" t="s">
        <v>313</v>
      </c>
      <c r="D474" s="11" t="s">
        <v>858</v>
      </c>
      <c r="E474" s="17"/>
      <c r="F474" s="17"/>
      <c r="G474" s="17"/>
      <c r="H474" s="15">
        <v>530500</v>
      </c>
      <c r="I474" s="458"/>
      <c r="J474" s="40">
        <v>1.3714285714285712</v>
      </c>
      <c r="K474" s="66">
        <v>3.971609965985276E-05</v>
      </c>
      <c r="L474" s="41">
        <v>1.0782122764046862</v>
      </c>
      <c r="M474" s="2"/>
    </row>
    <row r="475" spans="1:13" ht="25.5">
      <c r="A475" s="32"/>
      <c r="B475" s="91"/>
      <c r="C475" s="46" t="s">
        <v>835</v>
      </c>
      <c r="D475" s="11" t="s">
        <v>381</v>
      </c>
      <c r="E475" s="39">
        <v>0</v>
      </c>
      <c r="F475" s="17">
        <v>0</v>
      </c>
      <c r="G475" s="17"/>
      <c r="H475" s="15">
        <v>470404</v>
      </c>
      <c r="I475" s="458"/>
      <c r="J475" s="85">
        <v>0.4</v>
      </c>
      <c r="K475" s="66">
        <v>1.1583862400790392E-05</v>
      </c>
      <c r="L475" s="41">
        <v>0.3144785806180336</v>
      </c>
      <c r="M475" s="2"/>
    </row>
    <row r="476" spans="1:13" ht="25.5">
      <c r="A476" s="32"/>
      <c r="B476" s="91"/>
      <c r="C476" s="38" t="s">
        <v>859</v>
      </c>
      <c r="D476" s="11" t="s">
        <v>859</v>
      </c>
      <c r="E476" s="39">
        <v>0</v>
      </c>
      <c r="F476" s="17">
        <v>0</v>
      </c>
      <c r="G476" s="17"/>
      <c r="H476" s="15">
        <v>530700</v>
      </c>
      <c r="I476" s="458"/>
      <c r="J476" s="85">
        <v>9.8</v>
      </c>
      <c r="K476" s="66">
        <v>0.0002838046288193646</v>
      </c>
      <c r="L476" s="41">
        <v>7.704725225141822</v>
      </c>
      <c r="M476" s="2"/>
    </row>
    <row r="477" spans="1:13" ht="25.5">
      <c r="A477" s="32"/>
      <c r="B477" s="91"/>
      <c r="C477" s="38" t="s">
        <v>860</v>
      </c>
      <c r="D477" s="11" t="s">
        <v>860</v>
      </c>
      <c r="E477" s="17"/>
      <c r="F477" s="17"/>
      <c r="G477" s="17"/>
      <c r="H477" s="15">
        <v>530800</v>
      </c>
      <c r="I477" s="458"/>
      <c r="J477" s="40">
        <v>0.22857142857142856</v>
      </c>
      <c r="K477" s="66">
        <v>6.619349943308795E-06</v>
      </c>
      <c r="L477" s="41">
        <v>0.17970204606744775</v>
      </c>
      <c r="M477" s="2"/>
    </row>
    <row r="478" spans="1:13" ht="12.75">
      <c r="A478" s="32"/>
      <c r="B478" s="89" t="s">
        <v>169</v>
      </c>
      <c r="C478" s="106"/>
      <c r="D478" s="54"/>
      <c r="E478" s="60"/>
      <c r="F478" s="84"/>
      <c r="G478" s="84"/>
      <c r="H478" s="55"/>
      <c r="I478" s="460"/>
      <c r="J478" s="60">
        <v>24.1</v>
      </c>
      <c r="K478" s="118"/>
      <c r="L478" s="116"/>
      <c r="M478" s="2"/>
    </row>
    <row r="479" spans="1:13" ht="25.5">
      <c r="A479" s="32"/>
      <c r="B479" s="91"/>
      <c r="C479" s="38" t="s">
        <v>861</v>
      </c>
      <c r="D479" s="11" t="s">
        <v>861</v>
      </c>
      <c r="E479" s="39">
        <v>0</v>
      </c>
      <c r="F479" s="17">
        <v>0</v>
      </c>
      <c r="G479" s="17"/>
      <c r="H479" s="15">
        <v>540100</v>
      </c>
      <c r="I479" s="458"/>
      <c r="J479" s="85">
        <v>2.8</v>
      </c>
      <c r="K479" s="66">
        <v>8.108703680553273E-05</v>
      </c>
      <c r="L479" s="41">
        <v>2.2013500643262347</v>
      </c>
      <c r="M479" s="2"/>
    </row>
    <row r="480" spans="1:13" ht="25.5">
      <c r="A480" s="32"/>
      <c r="B480" s="91"/>
      <c r="C480" s="38" t="s">
        <v>862</v>
      </c>
      <c r="D480" s="11" t="s">
        <v>862</v>
      </c>
      <c r="E480" s="39">
        <v>0</v>
      </c>
      <c r="F480" s="17">
        <v>0</v>
      </c>
      <c r="G480" s="17"/>
      <c r="H480" s="15">
        <v>540200</v>
      </c>
      <c r="I480" s="458"/>
      <c r="J480" s="40">
        <v>8.782222222222224</v>
      </c>
      <c r="K480" s="66">
        <v>0.0002543301344884646</v>
      </c>
      <c r="L480" s="41">
        <v>6.904551947791493</v>
      </c>
      <c r="M480" s="2"/>
    </row>
    <row r="481" spans="1:13" ht="25.5">
      <c r="A481" s="32"/>
      <c r="B481" s="91"/>
      <c r="C481" s="38" t="s">
        <v>863</v>
      </c>
      <c r="D481" s="11" t="s">
        <v>863</v>
      </c>
      <c r="E481" s="39">
        <v>0</v>
      </c>
      <c r="F481" s="17">
        <v>0</v>
      </c>
      <c r="G481" s="17"/>
      <c r="H481" s="15">
        <v>540300</v>
      </c>
      <c r="I481" s="458"/>
      <c r="J481" s="59">
        <v>4.5</v>
      </c>
      <c r="K481" s="66">
        <v>0.0001303184520088919</v>
      </c>
      <c r="L481" s="41">
        <v>3.5378840319528777</v>
      </c>
      <c r="M481" s="2"/>
    </row>
    <row r="482" spans="1:13" ht="25.5">
      <c r="A482" s="32"/>
      <c r="B482" s="91"/>
      <c r="C482" s="38" t="s">
        <v>864</v>
      </c>
      <c r="D482" s="11" t="s">
        <v>864</v>
      </c>
      <c r="E482" s="39">
        <v>0</v>
      </c>
      <c r="F482" s="17">
        <v>0</v>
      </c>
      <c r="G482" s="17"/>
      <c r="H482" s="15">
        <v>540400</v>
      </c>
      <c r="I482" s="458"/>
      <c r="J482" s="59">
        <v>1.6</v>
      </c>
      <c r="K482" s="66">
        <v>4.633544960316157E-05</v>
      </c>
      <c r="L482" s="41">
        <v>1.2579143224721343</v>
      </c>
      <c r="M482" s="2"/>
    </row>
    <row r="483" spans="1:13" ht="25.5">
      <c r="A483" s="32"/>
      <c r="B483" s="91"/>
      <c r="C483" s="38" t="s">
        <v>865</v>
      </c>
      <c r="D483" s="11" t="s">
        <v>865</v>
      </c>
      <c r="E483" s="17"/>
      <c r="F483" s="17"/>
      <c r="G483" s="17"/>
      <c r="H483" s="15">
        <v>540500</v>
      </c>
      <c r="I483" s="458"/>
      <c r="J483" s="40">
        <v>1.351111111111111</v>
      </c>
      <c r="K483" s="66">
        <v>3.9127712998225314E-05</v>
      </c>
      <c r="L483" s="41">
        <v>1.062238761198691</v>
      </c>
      <c r="M483" s="2"/>
    </row>
    <row r="484" spans="1:13" ht="25.5">
      <c r="A484" s="32"/>
      <c r="B484" s="91"/>
      <c r="C484" s="38" t="s">
        <v>866</v>
      </c>
      <c r="D484" s="11" t="s">
        <v>866</v>
      </c>
      <c r="E484" s="39">
        <v>0</v>
      </c>
      <c r="F484" s="17">
        <v>0</v>
      </c>
      <c r="G484" s="17"/>
      <c r="H484" s="15">
        <v>540700</v>
      </c>
      <c r="I484" s="458"/>
      <c r="J484" s="40">
        <v>5.066666666666666</v>
      </c>
      <c r="K484" s="66">
        <v>0.00014672892374334494</v>
      </c>
      <c r="L484" s="41">
        <v>3.9833953544950913</v>
      </c>
      <c r="M484" s="2"/>
    </row>
    <row r="485" spans="1:13" ht="12.75">
      <c r="A485" s="32"/>
      <c r="B485" s="89" t="s">
        <v>180</v>
      </c>
      <c r="C485" s="84"/>
      <c r="D485" s="84"/>
      <c r="E485" s="104"/>
      <c r="F485" s="104"/>
      <c r="G485" s="104"/>
      <c r="H485" s="104"/>
      <c r="I485" s="171"/>
      <c r="J485" s="63">
        <v>17.8</v>
      </c>
      <c r="K485" s="118"/>
      <c r="L485" s="116"/>
      <c r="M485" s="2"/>
    </row>
    <row r="486" spans="1:13" ht="12.75">
      <c r="A486" s="32"/>
      <c r="B486" s="91"/>
      <c r="C486" s="38" t="s">
        <v>314</v>
      </c>
      <c r="D486" s="11" t="s">
        <v>867</v>
      </c>
      <c r="E486" s="17"/>
      <c r="F486" s="17"/>
      <c r="G486" s="17"/>
      <c r="H486" s="15">
        <v>550100</v>
      </c>
      <c r="I486" s="458"/>
      <c r="J486" s="59">
        <v>1.2</v>
      </c>
      <c r="K486" s="66">
        <v>3.475158720237117E-05</v>
      </c>
      <c r="L486" s="41">
        <v>0.9434357418541006</v>
      </c>
      <c r="M486" s="2"/>
    </row>
    <row r="487" spans="1:13" ht="25.5">
      <c r="A487" s="32"/>
      <c r="B487" s="91"/>
      <c r="C487" s="38" t="s">
        <v>315</v>
      </c>
      <c r="D487" s="11" t="s">
        <v>869</v>
      </c>
      <c r="E487" s="17"/>
      <c r="F487" s="17"/>
      <c r="G487" s="17"/>
      <c r="H487" s="15">
        <v>550300</v>
      </c>
      <c r="I487" s="458"/>
      <c r="J487" s="59">
        <v>2.7</v>
      </c>
      <c r="K487" s="66">
        <v>7.819107120533515E-05</v>
      </c>
      <c r="L487" s="41">
        <v>2.122730419171727</v>
      </c>
      <c r="M487" s="2"/>
    </row>
    <row r="488" spans="1:13" ht="25.5">
      <c r="A488" s="32"/>
      <c r="B488" s="91"/>
      <c r="C488" s="38" t="s">
        <v>316</v>
      </c>
      <c r="D488" s="11" t="s">
        <v>869</v>
      </c>
      <c r="E488" s="17"/>
      <c r="F488" s="17"/>
      <c r="G488" s="17"/>
      <c r="H488" s="15">
        <v>550300</v>
      </c>
      <c r="I488" s="458"/>
      <c r="J488" s="59">
        <v>2.8</v>
      </c>
      <c r="K488" s="66">
        <v>8.108703680553273E-05</v>
      </c>
      <c r="L488" s="41">
        <v>2.2013500643262347</v>
      </c>
      <c r="M488" s="2"/>
    </row>
    <row r="489" spans="1:13" ht="25.5">
      <c r="A489" s="32"/>
      <c r="B489" s="91"/>
      <c r="C489" s="44" t="s">
        <v>317</v>
      </c>
      <c r="D489" s="11" t="s">
        <v>868</v>
      </c>
      <c r="E489" s="39"/>
      <c r="F489" s="17"/>
      <c r="G489" s="17"/>
      <c r="H489" s="15">
        <v>550200</v>
      </c>
      <c r="I489" s="458"/>
      <c r="J489" s="59">
        <v>0.4</v>
      </c>
      <c r="K489" s="66">
        <v>1.1583862400790392E-05</v>
      </c>
      <c r="L489" s="41">
        <v>0.3144785806180336</v>
      </c>
      <c r="M489" s="2"/>
    </row>
    <row r="490" spans="1:13" ht="25.5">
      <c r="A490" s="32"/>
      <c r="B490" s="91"/>
      <c r="C490" s="44" t="s">
        <v>318</v>
      </c>
      <c r="D490" s="11" t="s">
        <v>868</v>
      </c>
      <c r="E490" s="39"/>
      <c r="F490" s="17"/>
      <c r="G490" s="17"/>
      <c r="H490" s="15">
        <v>550200</v>
      </c>
      <c r="I490" s="458"/>
      <c r="J490" s="40">
        <v>3.5666666666666664</v>
      </c>
      <c r="K490" s="66">
        <v>0.00010328943974038098</v>
      </c>
      <c r="L490" s="41">
        <v>2.8041006771774657</v>
      </c>
      <c r="M490" s="2"/>
    </row>
    <row r="491" spans="1:13" ht="12.75">
      <c r="A491" s="32"/>
      <c r="B491" s="91"/>
      <c r="C491" s="44" t="s">
        <v>319</v>
      </c>
      <c r="D491" s="11" t="s">
        <v>868</v>
      </c>
      <c r="E491" s="39"/>
      <c r="F491" s="17"/>
      <c r="G491" s="17"/>
      <c r="H491" s="15">
        <v>550200</v>
      </c>
      <c r="I491" s="458"/>
      <c r="J491" s="40">
        <v>7.133333333333333</v>
      </c>
      <c r="K491" s="66">
        <v>0.00020657887948076197</v>
      </c>
      <c r="L491" s="41">
        <v>5.608201354354931</v>
      </c>
      <c r="M491" s="2"/>
    </row>
    <row r="492" spans="1:13" ht="12.75">
      <c r="A492" s="32"/>
      <c r="B492" s="89" t="s">
        <v>181</v>
      </c>
      <c r="C492" s="106"/>
      <c r="D492" s="54"/>
      <c r="E492" s="60"/>
      <c r="F492" s="84"/>
      <c r="G492" s="84"/>
      <c r="H492" s="55"/>
      <c r="I492" s="460"/>
      <c r="J492" s="116">
        <v>3.5176470588235293</v>
      </c>
      <c r="K492" s="118"/>
      <c r="L492" s="116"/>
      <c r="M492" s="2"/>
    </row>
    <row r="493" spans="1:13" ht="25.5">
      <c r="A493" s="32"/>
      <c r="B493" s="91"/>
      <c r="C493" s="38" t="s">
        <v>320</v>
      </c>
      <c r="D493" s="11" t="s">
        <v>870</v>
      </c>
      <c r="E493" s="39"/>
      <c r="F493" s="17"/>
      <c r="G493" s="17"/>
      <c r="H493" s="15">
        <v>560100</v>
      </c>
      <c r="I493" s="458"/>
      <c r="J493" s="59">
        <v>2.6</v>
      </c>
      <c r="K493" s="66">
        <v>7.529510560513755E-05</v>
      </c>
      <c r="L493" s="41">
        <v>2.044110774017218</v>
      </c>
      <c r="M493" s="2"/>
    </row>
    <row r="494" spans="1:13" ht="25.5">
      <c r="A494" s="32"/>
      <c r="B494" s="91"/>
      <c r="C494" s="38" t="s">
        <v>321</v>
      </c>
      <c r="D494" s="11" t="s">
        <v>871</v>
      </c>
      <c r="E494" s="39"/>
      <c r="F494" s="17"/>
      <c r="G494" s="17"/>
      <c r="H494" s="15">
        <v>560200</v>
      </c>
      <c r="I494" s="458"/>
      <c r="J494" s="40">
        <v>0.9176470588235293</v>
      </c>
      <c r="K494" s="66">
        <v>2.6574743154754423E-05</v>
      </c>
      <c r="L494" s="41">
        <v>0.7214508614178415</v>
      </c>
      <c r="M494" s="2"/>
    </row>
    <row r="495" spans="1:13" ht="12.75">
      <c r="A495" s="32"/>
      <c r="B495" s="89" t="s">
        <v>873</v>
      </c>
      <c r="C495" s="106"/>
      <c r="D495" s="54"/>
      <c r="E495" s="60"/>
      <c r="F495" s="84"/>
      <c r="G495" s="84"/>
      <c r="H495" s="55"/>
      <c r="I495" s="460"/>
      <c r="J495" s="60">
        <v>61.4</v>
      </c>
      <c r="K495" s="118"/>
      <c r="L495" s="116"/>
      <c r="M495" s="2"/>
    </row>
    <row r="496" spans="1:13" ht="25.5">
      <c r="A496" s="32"/>
      <c r="B496" s="91"/>
      <c r="C496" s="38" t="s">
        <v>872</v>
      </c>
      <c r="D496" s="11" t="s">
        <v>872</v>
      </c>
      <c r="E496" s="39">
        <v>0</v>
      </c>
      <c r="F496" s="17">
        <v>0</v>
      </c>
      <c r="G496" s="17"/>
      <c r="H496" s="15">
        <v>560300</v>
      </c>
      <c r="I496" s="458"/>
      <c r="J496" s="59">
        <v>9.2</v>
      </c>
      <c r="K496" s="66">
        <v>0.000266428835218179</v>
      </c>
      <c r="L496" s="41">
        <v>7.233007354214772</v>
      </c>
      <c r="M496" s="2"/>
    </row>
    <row r="497" spans="1:13" ht="38.25">
      <c r="A497" s="32"/>
      <c r="B497" s="91"/>
      <c r="C497" s="38" t="s">
        <v>322</v>
      </c>
      <c r="D497" s="11" t="s">
        <v>873</v>
      </c>
      <c r="E497" s="39">
        <v>0</v>
      </c>
      <c r="F497" s="17">
        <v>0</v>
      </c>
      <c r="G497" s="17"/>
      <c r="H497" s="15">
        <v>560500</v>
      </c>
      <c r="I497" s="458"/>
      <c r="J497" s="59">
        <v>52.2</v>
      </c>
      <c r="K497" s="66">
        <v>0.001511694043303146</v>
      </c>
      <c r="L497" s="41">
        <v>41.03945477065338</v>
      </c>
      <c r="M497" s="2"/>
    </row>
    <row r="498" spans="1:13" ht="12.75">
      <c r="A498" s="32"/>
      <c r="B498" s="89" t="s">
        <v>182</v>
      </c>
      <c r="C498" s="106"/>
      <c r="D498" s="54"/>
      <c r="E498" s="60"/>
      <c r="F498" s="84"/>
      <c r="G498" s="84"/>
      <c r="H498" s="55"/>
      <c r="I498" s="460"/>
      <c r="J498" s="60">
        <v>166</v>
      </c>
      <c r="K498" s="118"/>
      <c r="L498" s="116"/>
      <c r="M498" s="2"/>
    </row>
    <row r="499" spans="1:13" ht="12.75">
      <c r="A499" s="32"/>
      <c r="B499" s="91"/>
      <c r="C499" s="44" t="s">
        <v>839</v>
      </c>
      <c r="D499" s="11" t="s">
        <v>874</v>
      </c>
      <c r="E499" s="39">
        <v>0</v>
      </c>
      <c r="F499" s="17">
        <v>0</v>
      </c>
      <c r="G499" s="17"/>
      <c r="H499" s="15">
        <v>570100</v>
      </c>
      <c r="I499" s="458"/>
      <c r="J499" s="40">
        <v>10.477419354838709</v>
      </c>
      <c r="K499" s="66">
        <v>0.0003034224603045741</v>
      </c>
      <c r="L499" s="41">
        <v>8.237309918123975</v>
      </c>
      <c r="M499" s="2"/>
    </row>
    <row r="500" spans="1:13" ht="25.5">
      <c r="A500" s="32"/>
      <c r="B500" s="91"/>
      <c r="C500" s="44" t="s">
        <v>875</v>
      </c>
      <c r="D500" s="11" t="s">
        <v>875</v>
      </c>
      <c r="E500" s="39"/>
      <c r="F500" s="17"/>
      <c r="G500" s="17"/>
      <c r="H500" s="15">
        <v>570200</v>
      </c>
      <c r="I500" s="458"/>
      <c r="J500" s="59">
        <v>78</v>
      </c>
      <c r="K500" s="66">
        <v>0.0022588531681541264</v>
      </c>
      <c r="L500" s="41">
        <v>61.32332322051654</v>
      </c>
      <c r="M500" s="2"/>
    </row>
    <row r="501" spans="1:13" ht="12.75">
      <c r="A501" s="32"/>
      <c r="B501" s="91"/>
      <c r="C501" s="44" t="s">
        <v>323</v>
      </c>
      <c r="D501" s="11" t="s">
        <v>876</v>
      </c>
      <c r="E501" s="39"/>
      <c r="F501" s="17"/>
      <c r="G501" s="17"/>
      <c r="H501" s="15">
        <v>570300</v>
      </c>
      <c r="I501" s="458"/>
      <c r="J501" s="40">
        <v>11.225806451612904</v>
      </c>
      <c r="K501" s="66">
        <v>0.0003250954931834723</v>
      </c>
      <c r="L501" s="41">
        <v>8.825689197989975</v>
      </c>
      <c r="M501" s="2"/>
    </row>
    <row r="502" spans="1:13" ht="12.75">
      <c r="A502" s="32"/>
      <c r="B502" s="91"/>
      <c r="C502" s="44" t="s">
        <v>324</v>
      </c>
      <c r="D502" s="11" t="s">
        <v>876</v>
      </c>
      <c r="E502" s="39"/>
      <c r="F502" s="17"/>
      <c r="G502" s="17"/>
      <c r="H502" s="15">
        <v>570300</v>
      </c>
      <c r="I502" s="458"/>
      <c r="J502" s="40">
        <v>1.4967741935483871</v>
      </c>
      <c r="K502" s="66">
        <v>4.3346065757796304E-05</v>
      </c>
      <c r="L502" s="41">
        <v>1.1767585597319965</v>
      </c>
      <c r="M502" s="2"/>
    </row>
    <row r="503" spans="1:13" ht="12.75">
      <c r="A503" s="32"/>
      <c r="B503" s="91"/>
      <c r="C503" s="44" t="s">
        <v>325</v>
      </c>
      <c r="D503" s="11" t="s">
        <v>876</v>
      </c>
      <c r="E503" s="39"/>
      <c r="F503" s="17"/>
      <c r="G503" s="17"/>
      <c r="H503" s="15">
        <v>570300</v>
      </c>
      <c r="I503" s="458"/>
      <c r="J503" s="59">
        <v>1.5</v>
      </c>
      <c r="K503" s="66">
        <v>4.343948400296397E-05</v>
      </c>
      <c r="L503" s="41">
        <v>1.1792946773176258</v>
      </c>
      <c r="M503" s="2"/>
    </row>
    <row r="504" spans="1:13" ht="25.5">
      <c r="A504" s="32"/>
      <c r="B504" s="91"/>
      <c r="C504" s="44" t="s">
        <v>840</v>
      </c>
      <c r="D504" s="11" t="s">
        <v>876</v>
      </c>
      <c r="E504" s="39">
        <v>0</v>
      </c>
      <c r="F504" s="17">
        <v>0</v>
      </c>
      <c r="G504" s="17"/>
      <c r="H504" s="15">
        <v>570300</v>
      </c>
      <c r="I504" s="458"/>
      <c r="J504" s="59">
        <v>63.3</v>
      </c>
      <c r="K504" s="66">
        <v>0.0018331462249250793</v>
      </c>
      <c r="L504" s="41">
        <v>49.766235382803806</v>
      </c>
      <c r="M504" s="2"/>
    </row>
    <row r="505" spans="1:13" ht="25.5">
      <c r="A505" s="32"/>
      <c r="B505" s="91"/>
      <c r="C505" s="46"/>
      <c r="D505" s="11" t="s">
        <v>880</v>
      </c>
      <c r="E505" s="86"/>
      <c r="F505" s="86"/>
      <c r="G505" s="25" t="s">
        <v>1061</v>
      </c>
      <c r="H505" s="15">
        <v>580600</v>
      </c>
      <c r="I505" s="458"/>
      <c r="J505" s="192">
        <v>10.207127070315698</v>
      </c>
      <c r="K505" s="66">
        <v>0.00029559488872479947</v>
      </c>
      <c r="L505" s="41">
        <v>8.02480708315197</v>
      </c>
      <c r="M505" s="2"/>
    </row>
    <row r="506" spans="1:13" ht="12.75">
      <c r="A506" s="32"/>
      <c r="B506" s="89" t="s">
        <v>183</v>
      </c>
      <c r="C506" s="106"/>
      <c r="D506" s="54"/>
      <c r="E506" s="60"/>
      <c r="F506" s="84"/>
      <c r="G506" s="84"/>
      <c r="H506" s="55"/>
      <c r="I506" s="460"/>
      <c r="J506" s="60">
        <v>26.7</v>
      </c>
      <c r="K506" s="118"/>
      <c r="L506" s="116"/>
      <c r="M506" s="2"/>
    </row>
    <row r="507" spans="1:13" ht="12.75">
      <c r="A507" s="32"/>
      <c r="B507" s="91"/>
      <c r="C507" s="38" t="s">
        <v>877</v>
      </c>
      <c r="D507" s="11" t="s">
        <v>877</v>
      </c>
      <c r="E507" s="85">
        <v>0</v>
      </c>
      <c r="F507" s="86">
        <v>0</v>
      </c>
      <c r="G507" s="86"/>
      <c r="H507" s="15">
        <v>580100</v>
      </c>
      <c r="I507" s="462"/>
      <c r="J507" s="40">
        <v>8.233333333333333</v>
      </c>
      <c r="K507" s="66">
        <v>0.00023843450108293552</v>
      </c>
      <c r="L507" s="41">
        <v>6.473017451054523</v>
      </c>
      <c r="M507" s="2"/>
    </row>
    <row r="508" spans="1:13" ht="12.75">
      <c r="A508" s="32"/>
      <c r="B508" s="91"/>
      <c r="C508" s="38"/>
      <c r="D508" s="11" t="s">
        <v>878</v>
      </c>
      <c r="E508" s="86"/>
      <c r="F508" s="86"/>
      <c r="G508" s="25" t="s">
        <v>1061</v>
      </c>
      <c r="H508" s="15">
        <v>580200</v>
      </c>
      <c r="I508" s="462"/>
      <c r="J508" s="40">
        <v>4.387882352941176</v>
      </c>
      <c r="K508" s="66">
        <v>0.0001270715635183174</v>
      </c>
      <c r="L508" s="41">
        <v>3.449737535679646</v>
      </c>
      <c r="M508" s="2"/>
    </row>
    <row r="509" spans="1:13" ht="12.75">
      <c r="A509" s="32"/>
      <c r="B509" s="91"/>
      <c r="C509" s="478" t="s">
        <v>842</v>
      </c>
      <c r="D509" s="11" t="s">
        <v>902</v>
      </c>
      <c r="E509" s="85">
        <v>0</v>
      </c>
      <c r="F509" s="86">
        <v>0</v>
      </c>
      <c r="G509" s="86"/>
      <c r="H509" s="15">
        <v>620800</v>
      </c>
      <c r="I509" s="462">
        <v>0.2713128038897893</v>
      </c>
      <c r="J509" s="408">
        <v>0.6</v>
      </c>
      <c r="K509" s="66">
        <v>1.7375793601185586E-05</v>
      </c>
      <c r="L509" s="41">
        <v>0.12798309820613973</v>
      </c>
      <c r="M509" s="2"/>
    </row>
    <row r="510" spans="1:13" ht="25.5">
      <c r="A510" s="32"/>
      <c r="B510" s="91"/>
      <c r="C510" s="478"/>
      <c r="D510" s="11" t="s">
        <v>903</v>
      </c>
      <c r="E510" s="85">
        <v>0</v>
      </c>
      <c r="F510" s="86">
        <v>0</v>
      </c>
      <c r="G510" s="86"/>
      <c r="H510" s="15">
        <v>620900</v>
      </c>
      <c r="I510" s="462">
        <v>0.7286871961102107</v>
      </c>
      <c r="J510" s="408"/>
      <c r="K510" s="66">
        <v>1.7375793601185586E-05</v>
      </c>
      <c r="L510" s="41">
        <v>0.3437347727209106</v>
      </c>
      <c r="M510" s="2"/>
    </row>
    <row r="511" spans="1:13" ht="25.5">
      <c r="A511" s="32"/>
      <c r="B511" s="91"/>
      <c r="C511" s="38" t="s">
        <v>841</v>
      </c>
      <c r="D511" s="11" t="s">
        <v>879</v>
      </c>
      <c r="E511" s="85">
        <v>0</v>
      </c>
      <c r="F511" s="86">
        <v>0</v>
      </c>
      <c r="G511" s="86"/>
      <c r="H511" s="15">
        <v>580400</v>
      </c>
      <c r="I511" s="462"/>
      <c r="J511" s="85">
        <v>17</v>
      </c>
      <c r="K511" s="66">
        <v>0.0004923141520335917</v>
      </c>
      <c r="L511" s="41">
        <v>13.365339676266426</v>
      </c>
      <c r="M511" s="2"/>
    </row>
    <row r="512" spans="1:13" ht="25.5">
      <c r="A512" s="32"/>
      <c r="B512" s="91"/>
      <c r="C512" s="38" t="s">
        <v>326</v>
      </c>
      <c r="D512" s="11" t="s">
        <v>881</v>
      </c>
      <c r="E512" s="86"/>
      <c r="F512" s="86"/>
      <c r="G512" s="86"/>
      <c r="H512" s="15">
        <v>580700</v>
      </c>
      <c r="I512" s="462"/>
      <c r="J512" s="40">
        <v>0.8666666666666654</v>
      </c>
      <c r="K512" s="66">
        <v>2.509836853504581E-05</v>
      </c>
      <c r="L512" s="41">
        <v>0.6813702580057384</v>
      </c>
      <c r="M512" s="2"/>
    </row>
    <row r="513" spans="1:13" ht="12.75">
      <c r="A513" s="92" t="s">
        <v>184</v>
      </c>
      <c r="B513" s="93"/>
      <c r="C513" s="110"/>
      <c r="D513" s="56"/>
      <c r="E513" s="61"/>
      <c r="F513" s="87"/>
      <c r="G513" s="87"/>
      <c r="H513" s="57"/>
      <c r="I513" s="461"/>
      <c r="J513" s="61">
        <v>1011.3</v>
      </c>
      <c r="K513" s="238"/>
      <c r="L513" s="239"/>
      <c r="M513" s="2"/>
    </row>
    <row r="514" spans="1:13" ht="12.75">
      <c r="A514" s="32"/>
      <c r="B514" s="89" t="s">
        <v>185</v>
      </c>
      <c r="C514" s="106"/>
      <c r="D514" s="54"/>
      <c r="E514" s="60"/>
      <c r="F514" s="84"/>
      <c r="G514" s="84"/>
      <c r="H514" s="55"/>
      <c r="I514" s="460"/>
      <c r="J514" s="116">
        <v>350.6225287356322</v>
      </c>
      <c r="K514" s="118"/>
      <c r="L514" s="116"/>
      <c r="M514" s="2"/>
    </row>
    <row r="515" spans="1:13" ht="25.5">
      <c r="A515" s="32"/>
      <c r="B515" s="91"/>
      <c r="C515" s="38" t="s">
        <v>327</v>
      </c>
      <c r="D515" s="11" t="s">
        <v>1284</v>
      </c>
      <c r="E515" s="17"/>
      <c r="F515" s="17"/>
      <c r="G515" s="17"/>
      <c r="H515" s="15">
        <v>590301</v>
      </c>
      <c r="I515" s="458"/>
      <c r="J515" s="40">
        <v>119.33839080459772</v>
      </c>
      <c r="K515" s="66">
        <v>0.0034559987455305232</v>
      </c>
      <c r="L515" s="41">
        <v>93.8234193836752</v>
      </c>
      <c r="M515" s="2"/>
    </row>
    <row r="516" spans="1:13" ht="12.75">
      <c r="A516" s="32"/>
      <c r="B516" s="91"/>
      <c r="C516" s="38" t="s">
        <v>882</v>
      </c>
      <c r="D516" s="11" t="s">
        <v>882</v>
      </c>
      <c r="E516" s="17"/>
      <c r="F516" s="17"/>
      <c r="G516" s="17"/>
      <c r="H516" s="15">
        <v>590100</v>
      </c>
      <c r="I516" s="458"/>
      <c r="J516" s="40">
        <v>1.5841379310345054</v>
      </c>
      <c r="K516" s="66">
        <v>4.5876089542441223E-05</v>
      </c>
      <c r="L516" s="41">
        <v>1.245443620137299</v>
      </c>
      <c r="M516" s="2"/>
    </row>
    <row r="517" spans="1:13" ht="25.5">
      <c r="A517" s="32"/>
      <c r="B517" s="91"/>
      <c r="C517" s="38" t="s">
        <v>1285</v>
      </c>
      <c r="D517" s="11" t="s">
        <v>1285</v>
      </c>
      <c r="E517" s="17"/>
      <c r="F517" s="17"/>
      <c r="G517" s="17"/>
      <c r="H517" s="15">
        <v>590302</v>
      </c>
      <c r="I517" s="458"/>
      <c r="J517" s="85">
        <v>229.7</v>
      </c>
      <c r="K517" s="66">
        <v>0.006652032983653882</v>
      </c>
      <c r="L517" s="41">
        <v>180.58932491990575</v>
      </c>
      <c r="M517" s="2"/>
    </row>
    <row r="518" spans="1:13" ht="12.75">
      <c r="A518" s="32"/>
      <c r="B518" s="91"/>
      <c r="C518" s="38"/>
      <c r="D518" s="11" t="s">
        <v>883</v>
      </c>
      <c r="E518" s="86"/>
      <c r="F518" s="86"/>
      <c r="G518" s="25" t="s">
        <v>1061</v>
      </c>
      <c r="H518" s="15">
        <v>590200</v>
      </c>
      <c r="I518" s="458"/>
      <c r="J518" s="40">
        <v>1.8618172810146916</v>
      </c>
      <c r="K518" s="66">
        <v>5.391758799671971E-05</v>
      </c>
      <c r="L518" s="41">
        <v>1.463754139759067</v>
      </c>
      <c r="M518" s="2"/>
    </row>
    <row r="519" spans="1:13" ht="12.75">
      <c r="A519" s="32"/>
      <c r="B519" s="89" t="s">
        <v>186</v>
      </c>
      <c r="C519" s="106"/>
      <c r="D519" s="54"/>
      <c r="E519" s="60"/>
      <c r="F519" s="84"/>
      <c r="G519" s="84"/>
      <c r="H519" s="55"/>
      <c r="I519" s="460"/>
      <c r="J519" s="116">
        <v>175.8488888888889</v>
      </c>
      <c r="K519" s="118"/>
      <c r="L519" s="116"/>
      <c r="M519" s="2"/>
    </row>
    <row r="520" spans="1:13" ht="12.75">
      <c r="A520" s="32"/>
      <c r="B520" s="91"/>
      <c r="C520" s="38" t="s">
        <v>884</v>
      </c>
      <c r="D520" s="11" t="s">
        <v>884</v>
      </c>
      <c r="E520" s="85">
        <v>0</v>
      </c>
      <c r="F520" s="86">
        <v>0</v>
      </c>
      <c r="G520" s="86"/>
      <c r="H520" s="15">
        <v>600100</v>
      </c>
      <c r="I520" s="458"/>
      <c r="J520" s="85">
        <v>54.2</v>
      </c>
      <c r="K520" s="66">
        <v>0.001569613355307098</v>
      </c>
      <c r="L520" s="41">
        <v>42.61184767374355</v>
      </c>
      <c r="M520" s="2"/>
    </row>
    <row r="521" spans="1:13" ht="25.5">
      <c r="A521" s="32"/>
      <c r="B521" s="91"/>
      <c r="C521" s="38" t="s">
        <v>328</v>
      </c>
      <c r="D521" s="11" t="s">
        <v>886</v>
      </c>
      <c r="E521" s="17"/>
      <c r="F521" s="17"/>
      <c r="G521" s="17"/>
      <c r="H521" s="15">
        <v>600400</v>
      </c>
      <c r="I521" s="458"/>
      <c r="J521" s="40">
        <v>75.6195795795796</v>
      </c>
      <c r="K521" s="66">
        <v>0.0021899170116386722</v>
      </c>
      <c r="L521" s="41">
        <v>59.451845132796564</v>
      </c>
      <c r="M521" s="2"/>
    </row>
    <row r="522" spans="1:13" ht="25.5">
      <c r="A522" s="32"/>
      <c r="B522" s="91"/>
      <c r="C522" s="38" t="s">
        <v>329</v>
      </c>
      <c r="D522" s="11" t="s">
        <v>886</v>
      </c>
      <c r="E522" s="17"/>
      <c r="F522" s="17"/>
      <c r="G522" s="17"/>
      <c r="H522" s="15">
        <v>600400</v>
      </c>
      <c r="I522" s="458"/>
      <c r="J522" s="40">
        <v>46.02930930930931</v>
      </c>
      <c r="K522" s="66">
        <v>0.0013329929636061483</v>
      </c>
      <c r="L522" s="41">
        <v>36.18807964605008</v>
      </c>
      <c r="M522" s="2"/>
    </row>
    <row r="523" spans="1:13" ht="12.75">
      <c r="A523" s="32"/>
      <c r="B523" s="89" t="s">
        <v>187</v>
      </c>
      <c r="C523" s="106"/>
      <c r="D523" s="54"/>
      <c r="E523" s="60"/>
      <c r="F523" s="84"/>
      <c r="G523" s="84"/>
      <c r="H523" s="55"/>
      <c r="I523" s="460"/>
      <c r="J523" s="60">
        <v>27.6</v>
      </c>
      <c r="K523" s="118"/>
      <c r="L523" s="116"/>
      <c r="M523" s="2"/>
    </row>
    <row r="524" spans="1:13" ht="25.5">
      <c r="A524" s="32"/>
      <c r="B524" s="91"/>
      <c r="C524" s="38" t="s">
        <v>887</v>
      </c>
      <c r="D524" s="11" t="s">
        <v>887</v>
      </c>
      <c r="E524" s="39">
        <v>0</v>
      </c>
      <c r="F524" s="17">
        <v>0</v>
      </c>
      <c r="G524" s="17"/>
      <c r="H524" s="15">
        <v>610100</v>
      </c>
      <c r="I524" s="458"/>
      <c r="J524" s="59">
        <v>27.6</v>
      </c>
      <c r="K524" s="66">
        <v>0.0007992865056545371</v>
      </c>
      <c r="L524" s="41">
        <v>21.699022062644318</v>
      </c>
      <c r="M524" s="2"/>
    </row>
    <row r="525" spans="1:13" ht="12.75">
      <c r="A525" s="32"/>
      <c r="B525" s="91"/>
      <c r="C525" s="38"/>
      <c r="D525" s="11" t="s">
        <v>888</v>
      </c>
      <c r="E525" s="86"/>
      <c r="F525" s="86"/>
      <c r="G525" s="25" t="s">
        <v>1061</v>
      </c>
      <c r="H525" s="15">
        <v>610200</v>
      </c>
      <c r="I525" s="458"/>
      <c r="J525" s="40">
        <v>13.7453174833285</v>
      </c>
      <c r="K525" s="66">
        <v>0.0003980596659551396</v>
      </c>
      <c r="L525" s="41">
        <v>10.806519830753471</v>
      </c>
      <c r="M525" s="2"/>
    </row>
    <row r="526" spans="1:13" ht="12.75">
      <c r="A526" s="32"/>
      <c r="B526" s="391" t="s">
        <v>889</v>
      </c>
      <c r="C526" s="391"/>
      <c r="D526" s="11" t="s">
        <v>889</v>
      </c>
      <c r="E526" s="39">
        <v>0</v>
      </c>
      <c r="F526" s="17">
        <v>0</v>
      </c>
      <c r="G526" s="17"/>
      <c r="H526" s="15">
        <v>610300</v>
      </c>
      <c r="I526" s="458"/>
      <c r="J526" s="59">
        <v>8.1</v>
      </c>
      <c r="K526" s="66">
        <v>0.0002345732136160054</v>
      </c>
      <c r="L526" s="41">
        <v>6.368191257515179</v>
      </c>
      <c r="M526" s="2"/>
    </row>
    <row r="527" spans="1:13" ht="12.75">
      <c r="A527" s="32"/>
      <c r="B527" s="391" t="s">
        <v>890</v>
      </c>
      <c r="C527" s="391"/>
      <c r="D527" s="11" t="s">
        <v>890</v>
      </c>
      <c r="E527" s="39">
        <v>0</v>
      </c>
      <c r="F527" s="17">
        <v>0</v>
      </c>
      <c r="G527" s="17"/>
      <c r="H527" s="15">
        <v>610500</v>
      </c>
      <c r="I527" s="458"/>
      <c r="J527" s="59">
        <v>5</v>
      </c>
      <c r="K527" s="66">
        <v>0.00014479828000987988</v>
      </c>
      <c r="L527" s="41">
        <v>3.9309822577254194</v>
      </c>
      <c r="M527" s="2"/>
    </row>
    <row r="528" spans="1:13" ht="12.75">
      <c r="A528" s="32"/>
      <c r="B528" s="89" t="s">
        <v>188</v>
      </c>
      <c r="C528" s="95"/>
      <c r="D528" s="106"/>
      <c r="E528" s="104"/>
      <c r="F528" s="104"/>
      <c r="G528" s="104"/>
      <c r="H528" s="84"/>
      <c r="I528" s="173"/>
      <c r="J528" s="63">
        <v>30.2</v>
      </c>
      <c r="K528" s="118"/>
      <c r="L528" s="116"/>
      <c r="M528" s="2"/>
    </row>
    <row r="529" spans="1:13" ht="25.5">
      <c r="A529" s="32"/>
      <c r="B529" s="91"/>
      <c r="C529" s="44" t="s">
        <v>1359</v>
      </c>
      <c r="D529" s="11" t="s">
        <v>1359</v>
      </c>
      <c r="E529" s="39">
        <v>0</v>
      </c>
      <c r="F529" s="17">
        <v>0</v>
      </c>
      <c r="G529" s="17"/>
      <c r="H529" s="15">
        <v>130100</v>
      </c>
      <c r="I529" s="458"/>
      <c r="J529" s="59">
        <v>19.7</v>
      </c>
      <c r="K529" s="66">
        <v>0.0005705052232389267</v>
      </c>
      <c r="L529" s="41">
        <v>15.48807009543815</v>
      </c>
      <c r="M529" s="2"/>
    </row>
    <row r="530" spans="1:13" ht="25.5">
      <c r="A530" s="32"/>
      <c r="B530" s="91"/>
      <c r="C530" s="44" t="s">
        <v>336</v>
      </c>
      <c r="D530" s="11" t="s">
        <v>1359</v>
      </c>
      <c r="E530" s="39"/>
      <c r="F530" s="17"/>
      <c r="G530" s="17"/>
      <c r="H530" s="15">
        <v>130100</v>
      </c>
      <c r="I530" s="458"/>
      <c r="J530" s="59">
        <v>5.2</v>
      </c>
      <c r="K530" s="66">
        <v>0.0001505902112102751</v>
      </c>
      <c r="L530" s="41">
        <v>4.088221548034436</v>
      </c>
      <c r="M530" s="2"/>
    </row>
    <row r="531" spans="1:13" ht="25.5">
      <c r="A531" s="32"/>
      <c r="B531" s="91"/>
      <c r="C531" s="44" t="s">
        <v>337</v>
      </c>
      <c r="D531" s="11" t="s">
        <v>1359</v>
      </c>
      <c r="E531" s="39"/>
      <c r="F531" s="17"/>
      <c r="G531" s="17"/>
      <c r="H531" s="15">
        <v>130100</v>
      </c>
      <c r="I531" s="458"/>
      <c r="J531" s="59">
        <v>5.4</v>
      </c>
      <c r="K531" s="66">
        <v>0.0001563821424106703</v>
      </c>
      <c r="L531" s="41">
        <v>4.245460838343454</v>
      </c>
      <c r="M531" s="2"/>
    </row>
    <row r="532" spans="1:13" ht="12.75">
      <c r="A532" s="32"/>
      <c r="B532" s="89" t="s">
        <v>189</v>
      </c>
      <c r="C532" s="95"/>
      <c r="D532" s="106"/>
      <c r="E532" s="104"/>
      <c r="F532" s="104"/>
      <c r="G532" s="104"/>
      <c r="H532" s="84"/>
      <c r="I532" s="173"/>
      <c r="J532" s="63">
        <v>5.3</v>
      </c>
      <c r="K532" s="118"/>
      <c r="L532" s="116"/>
      <c r="M532" s="2"/>
    </row>
    <row r="533" spans="1:13" ht="25.5">
      <c r="A533" s="32"/>
      <c r="B533" s="91"/>
      <c r="C533" s="44" t="s">
        <v>1361</v>
      </c>
      <c r="D533" s="11" t="s">
        <v>1361</v>
      </c>
      <c r="E533" s="39">
        <v>0</v>
      </c>
      <c r="F533" s="17">
        <v>0</v>
      </c>
      <c r="G533" s="17"/>
      <c r="H533" s="15">
        <v>130300</v>
      </c>
      <c r="I533" s="458"/>
      <c r="J533" s="59">
        <v>5.2</v>
      </c>
      <c r="K533" s="66">
        <v>0.0001505902112102751</v>
      </c>
      <c r="L533" s="41">
        <v>4.088221548034436</v>
      </c>
      <c r="M533" s="2"/>
    </row>
    <row r="534" spans="1:13" ht="25.5">
      <c r="A534" s="32"/>
      <c r="B534" s="32"/>
      <c r="C534" s="38" t="s">
        <v>893</v>
      </c>
      <c r="D534" s="11" t="s">
        <v>893</v>
      </c>
      <c r="E534" s="17"/>
      <c r="F534" s="17"/>
      <c r="G534" s="17"/>
      <c r="H534" s="15">
        <v>610700</v>
      </c>
      <c r="I534" s="458"/>
      <c r="J534" s="85">
        <v>0.09999999999999964</v>
      </c>
      <c r="K534" s="66">
        <v>2.8959656001975874E-06</v>
      </c>
      <c r="L534" s="41">
        <v>0.0786196451545081</v>
      </c>
      <c r="M534" s="2"/>
    </row>
    <row r="535" spans="1:13" ht="12.75">
      <c r="A535" s="32"/>
      <c r="B535" s="32"/>
      <c r="C535" s="38"/>
      <c r="D535" s="11" t="s">
        <v>891</v>
      </c>
      <c r="E535" s="86"/>
      <c r="F535" s="86"/>
      <c r="G535" s="25" t="s">
        <v>1061</v>
      </c>
      <c r="H535" s="15">
        <v>610601</v>
      </c>
      <c r="I535" s="458"/>
      <c r="J535" s="40">
        <v>1.1716020114942696</v>
      </c>
      <c r="K535" s="66">
        <v>3.392919122409715E-05</v>
      </c>
      <c r="L535" s="41">
        <v>0.9211093440598773</v>
      </c>
      <c r="M535" s="2"/>
    </row>
    <row r="536" spans="1:13" ht="12.75">
      <c r="A536" s="32"/>
      <c r="B536" s="32"/>
      <c r="C536" s="38"/>
      <c r="D536" s="11" t="s">
        <v>892</v>
      </c>
      <c r="E536" s="86"/>
      <c r="F536" s="86"/>
      <c r="G536" s="25" t="s">
        <v>1061</v>
      </c>
      <c r="H536" s="15">
        <v>610603</v>
      </c>
      <c r="I536" s="458"/>
      <c r="J536" s="40">
        <v>1.5898280816488535</v>
      </c>
      <c r="K536" s="66">
        <v>4.604087434683218E-05</v>
      </c>
      <c r="L536" s="41">
        <v>1.2499171963590565</v>
      </c>
      <c r="M536" s="2"/>
    </row>
    <row r="537" spans="1:13" ht="12.75">
      <c r="A537" s="92" t="s">
        <v>190</v>
      </c>
      <c r="B537" s="107"/>
      <c r="C537" s="94"/>
      <c r="D537" s="110"/>
      <c r="E537" s="107"/>
      <c r="F537" s="107"/>
      <c r="G537" s="107"/>
      <c r="H537" s="87"/>
      <c r="I537" s="174"/>
      <c r="J537" s="64">
        <v>112</v>
      </c>
      <c r="K537" s="238"/>
      <c r="L537" s="239"/>
      <c r="M537" s="2"/>
    </row>
    <row r="538" spans="1:13" ht="12.75" customHeight="1">
      <c r="A538" s="32"/>
      <c r="B538" s="446" t="s">
        <v>338</v>
      </c>
      <c r="C538" s="447"/>
      <c r="D538" s="11" t="s">
        <v>894</v>
      </c>
      <c r="E538" s="86"/>
      <c r="F538" s="86"/>
      <c r="G538" s="25"/>
      <c r="H538" s="15">
        <v>620101</v>
      </c>
      <c r="I538" s="458">
        <v>0.94936675391978</v>
      </c>
      <c r="J538" s="387">
        <v>0.7516778523489933</v>
      </c>
      <c r="K538" s="66">
        <v>2.176833202833094E-05</v>
      </c>
      <c r="L538" s="41">
        <v>0.5610439100162408</v>
      </c>
      <c r="M538" s="2"/>
    </row>
    <row r="539" spans="1:13" ht="25.5">
      <c r="A539" s="32"/>
      <c r="B539" s="450"/>
      <c r="C539" s="451"/>
      <c r="D539" s="11" t="s">
        <v>895</v>
      </c>
      <c r="E539" s="86"/>
      <c r="F539" s="86"/>
      <c r="G539" s="25"/>
      <c r="H539" s="15">
        <v>620102</v>
      </c>
      <c r="I539" s="458">
        <v>0.05063324608021998</v>
      </c>
      <c r="J539" s="388"/>
      <c r="K539" s="66">
        <v>2.176833202833094E-05</v>
      </c>
      <c r="L539" s="41">
        <v>0.02992255020556734</v>
      </c>
      <c r="M539" s="2"/>
    </row>
    <row r="540" spans="1:13" ht="12.75">
      <c r="A540" s="32"/>
      <c r="B540" s="411" t="s">
        <v>191</v>
      </c>
      <c r="C540" s="411"/>
      <c r="D540" s="54"/>
      <c r="E540" s="84"/>
      <c r="F540" s="84"/>
      <c r="G540" s="84"/>
      <c r="H540" s="55"/>
      <c r="I540" s="460"/>
      <c r="J540" s="60">
        <v>21.6</v>
      </c>
      <c r="K540" s="118"/>
      <c r="L540" s="116"/>
      <c r="M540" s="2"/>
    </row>
    <row r="541" spans="1:13" ht="12.75">
      <c r="A541" s="32"/>
      <c r="B541" s="69"/>
      <c r="C541" s="38" t="s">
        <v>897</v>
      </c>
      <c r="D541" s="11" t="s">
        <v>897</v>
      </c>
      <c r="E541" s="39">
        <v>0</v>
      </c>
      <c r="F541" s="17">
        <v>0</v>
      </c>
      <c r="G541" s="17"/>
      <c r="H541" s="15">
        <v>620300</v>
      </c>
      <c r="I541" s="458"/>
      <c r="J541" s="473">
        <v>5.142857142857143</v>
      </c>
      <c r="K541" s="66">
        <v>0.0001489353737244479</v>
      </c>
      <c r="L541" s="41">
        <v>4.0432960365175745</v>
      </c>
      <c r="M541" s="2"/>
    </row>
    <row r="542" spans="1:13" ht="25.5">
      <c r="A542" s="32"/>
      <c r="B542" s="69"/>
      <c r="C542" s="38" t="s">
        <v>339</v>
      </c>
      <c r="D542" s="11" t="s">
        <v>896</v>
      </c>
      <c r="E542" s="17"/>
      <c r="F542" s="17"/>
      <c r="G542" s="17"/>
      <c r="H542" s="15">
        <v>620200</v>
      </c>
      <c r="I542" s="458"/>
      <c r="J542" s="473">
        <v>4.114285714285715</v>
      </c>
      <c r="K542" s="66">
        <v>0.00011914829897955833</v>
      </c>
      <c r="L542" s="41">
        <v>3.23463682921406</v>
      </c>
      <c r="M542" s="2"/>
    </row>
    <row r="543" spans="1:13" ht="25.5">
      <c r="A543" s="32"/>
      <c r="B543" s="69"/>
      <c r="C543" s="38" t="s">
        <v>340</v>
      </c>
      <c r="D543" s="11" t="s">
        <v>896</v>
      </c>
      <c r="E543" s="17"/>
      <c r="F543" s="17"/>
      <c r="G543" s="17"/>
      <c r="H543" s="15">
        <v>620200</v>
      </c>
      <c r="I543" s="458"/>
      <c r="J543" s="473">
        <v>2.0571428571428574</v>
      </c>
      <c r="K543" s="66">
        <v>5.957414948977917E-05</v>
      </c>
      <c r="L543" s="41">
        <v>1.61731841460703</v>
      </c>
      <c r="M543" s="2"/>
    </row>
    <row r="544" spans="1:13" ht="25.5">
      <c r="A544" s="32"/>
      <c r="B544" s="69"/>
      <c r="C544" s="38" t="s">
        <v>905</v>
      </c>
      <c r="D544" s="11" t="s">
        <v>905</v>
      </c>
      <c r="E544" s="39">
        <v>0</v>
      </c>
      <c r="F544" s="17">
        <v>0</v>
      </c>
      <c r="G544" s="17"/>
      <c r="H544" s="15">
        <v>621100</v>
      </c>
      <c r="I544" s="458"/>
      <c r="J544" s="473">
        <v>8.742857142857142</v>
      </c>
      <c r="K544" s="66">
        <v>0.00025319013533156137</v>
      </c>
      <c r="L544" s="41">
        <v>6.873603262079875</v>
      </c>
      <c r="M544" s="2"/>
    </row>
    <row r="545" spans="1:13" ht="25.5">
      <c r="A545" s="32"/>
      <c r="B545" s="69"/>
      <c r="C545" s="38" t="s">
        <v>843</v>
      </c>
      <c r="D545" s="11" t="s">
        <v>896</v>
      </c>
      <c r="E545" s="17"/>
      <c r="F545" s="17"/>
      <c r="G545" s="17"/>
      <c r="H545" s="15">
        <v>620200</v>
      </c>
      <c r="I545" s="458"/>
      <c r="J545" s="473">
        <v>1.542857142857143</v>
      </c>
      <c r="K545" s="66">
        <v>4.468061211733437E-05</v>
      </c>
      <c r="L545" s="41">
        <v>1.2129888109552724</v>
      </c>
      <c r="M545" s="2"/>
    </row>
    <row r="546" spans="1:13" ht="25.5">
      <c r="A546" s="32"/>
      <c r="B546" s="391" t="s">
        <v>341</v>
      </c>
      <c r="C546" s="391"/>
      <c r="D546" s="11" t="s">
        <v>904</v>
      </c>
      <c r="E546" s="17"/>
      <c r="F546" s="17"/>
      <c r="G546" s="17"/>
      <c r="H546" s="15">
        <v>621000</v>
      </c>
      <c r="I546" s="458"/>
      <c r="J546" s="59">
        <v>2.1</v>
      </c>
      <c r="K546" s="66">
        <v>6.081527760414956E-05</v>
      </c>
      <c r="L546" s="41">
        <v>1.6510125482446762</v>
      </c>
      <c r="M546" s="2"/>
    </row>
    <row r="547" spans="1:13" ht="12.75">
      <c r="A547" s="32"/>
      <c r="B547" s="411" t="s">
        <v>192</v>
      </c>
      <c r="C547" s="411"/>
      <c r="D547" s="54"/>
      <c r="E547" s="84"/>
      <c r="F547" s="84"/>
      <c r="G547" s="84"/>
      <c r="H547" s="55"/>
      <c r="I547" s="460"/>
      <c r="J547" s="60">
        <v>4.2</v>
      </c>
      <c r="K547" s="118"/>
      <c r="L547" s="116"/>
      <c r="M547" s="2"/>
    </row>
    <row r="548" spans="1:13" ht="25.5">
      <c r="A548" s="32"/>
      <c r="B548" s="69"/>
      <c r="C548" s="44" t="s">
        <v>342</v>
      </c>
      <c r="D548" s="11" t="s">
        <v>898</v>
      </c>
      <c r="E548" s="17"/>
      <c r="F548" s="17"/>
      <c r="G548" s="17"/>
      <c r="H548" s="15">
        <v>620400</v>
      </c>
      <c r="I548" s="458"/>
      <c r="J548" s="40">
        <v>1.5272727272727276</v>
      </c>
      <c r="K548" s="66">
        <v>4.422929280301787E-05</v>
      </c>
      <c r="L548" s="41">
        <v>1.2007363987234012</v>
      </c>
      <c r="M548" s="2"/>
    </row>
    <row r="549" spans="1:13" ht="25.5">
      <c r="A549" s="32"/>
      <c r="B549" s="69"/>
      <c r="C549" s="38" t="s">
        <v>899</v>
      </c>
      <c r="D549" s="11" t="s">
        <v>899</v>
      </c>
      <c r="E549" s="39">
        <v>0</v>
      </c>
      <c r="F549" s="17">
        <v>0</v>
      </c>
      <c r="G549" s="17"/>
      <c r="H549" s="15">
        <v>620500</v>
      </c>
      <c r="I549" s="458"/>
      <c r="J549" s="473">
        <v>2.6727272727272724</v>
      </c>
      <c r="K549" s="66">
        <v>7.740126240528125E-05</v>
      </c>
      <c r="L549" s="41">
        <v>2.1012886977659515</v>
      </c>
      <c r="M549" s="2"/>
    </row>
    <row r="550" spans="1:13" ht="12.75">
      <c r="A550" s="32"/>
      <c r="B550" s="145"/>
      <c r="C550" s="181"/>
      <c r="D550" s="11" t="s">
        <v>900</v>
      </c>
      <c r="E550" s="86"/>
      <c r="F550" s="86"/>
      <c r="G550" s="154" t="s">
        <v>1061</v>
      </c>
      <c r="H550" s="15">
        <v>620600</v>
      </c>
      <c r="I550" s="462"/>
      <c r="J550" s="40">
        <v>0.26580050293378044</v>
      </c>
      <c r="K550" s="66">
        <v>7.697491130114489E-06</v>
      </c>
      <c r="L550" s="41">
        <v>0.20897141222543686</v>
      </c>
      <c r="M550" s="2"/>
    </row>
    <row r="551" spans="1:13" ht="12.75">
      <c r="A551" s="32"/>
      <c r="B551" s="395" t="s">
        <v>906</v>
      </c>
      <c r="C551" s="397"/>
      <c r="D551" s="11" t="s">
        <v>906</v>
      </c>
      <c r="E551" s="39"/>
      <c r="F551" s="17"/>
      <c r="G551" s="154" t="s">
        <v>1061</v>
      </c>
      <c r="H551" s="15">
        <v>630200</v>
      </c>
      <c r="I551" s="458"/>
      <c r="J551" s="473"/>
      <c r="K551" s="66"/>
      <c r="L551" s="41"/>
      <c r="M551" s="2"/>
    </row>
    <row r="552" spans="1:13" ht="25.5">
      <c r="A552" s="32"/>
      <c r="B552" s="391" t="s">
        <v>907</v>
      </c>
      <c r="C552" s="391"/>
      <c r="D552" s="11" t="s">
        <v>907</v>
      </c>
      <c r="E552" s="39">
        <v>0</v>
      </c>
      <c r="F552" s="17">
        <v>0</v>
      </c>
      <c r="G552" s="17"/>
      <c r="H552" s="15">
        <v>630300</v>
      </c>
      <c r="I552" s="458"/>
      <c r="J552" s="85">
        <v>77.7</v>
      </c>
      <c r="K552" s="66">
        <v>0.0022501652713535335</v>
      </c>
      <c r="L552" s="41">
        <v>61.08746428505302</v>
      </c>
      <c r="M552" s="2"/>
    </row>
    <row r="553" spans="1:13" ht="25.5">
      <c r="A553" s="32"/>
      <c r="B553" s="391" t="s">
        <v>343</v>
      </c>
      <c r="C553" s="391"/>
      <c r="D553" s="11" t="s">
        <v>901</v>
      </c>
      <c r="E553" s="17"/>
      <c r="F553" s="17"/>
      <c r="G553" s="17"/>
      <c r="H553" s="15">
        <v>620700</v>
      </c>
      <c r="I553" s="458"/>
      <c r="J553" s="40">
        <v>5.648322147651015</v>
      </c>
      <c r="K553" s="66">
        <v>0.00016357346638431558</v>
      </c>
      <c r="L553" s="41">
        <v>4.440690829666736</v>
      </c>
      <c r="M553" s="2"/>
    </row>
    <row r="554" spans="1:13" ht="12.75">
      <c r="A554" s="92" t="s">
        <v>193</v>
      </c>
      <c r="B554" s="112"/>
      <c r="C554" s="112"/>
      <c r="D554" s="56"/>
      <c r="E554" s="87"/>
      <c r="F554" s="87"/>
      <c r="G554" s="87"/>
      <c r="H554" s="57"/>
      <c r="I554" s="461"/>
      <c r="J554" s="61">
        <v>15.4</v>
      </c>
      <c r="K554" s="238"/>
      <c r="L554" s="239"/>
      <c r="M554" s="2"/>
    </row>
    <row r="555" spans="1:13" ht="12.75">
      <c r="A555" s="149"/>
      <c r="B555" s="452" t="s">
        <v>1059</v>
      </c>
      <c r="C555" s="453"/>
      <c r="D555" s="182"/>
      <c r="E555" s="183"/>
      <c r="F555" s="183"/>
      <c r="G555" s="176" t="s">
        <v>1061</v>
      </c>
      <c r="H555" s="184"/>
      <c r="I555" s="465"/>
      <c r="J555" s="185"/>
      <c r="K555" s="186"/>
      <c r="L555" s="187"/>
      <c r="M555" s="2"/>
    </row>
    <row r="556" spans="1:13" ht="12.75" customHeight="1">
      <c r="A556" s="149"/>
      <c r="B556" s="446" t="s">
        <v>1062</v>
      </c>
      <c r="C556" s="447"/>
      <c r="D556" s="11" t="s">
        <v>908</v>
      </c>
      <c r="E556" s="17"/>
      <c r="F556" s="17"/>
      <c r="G556" s="154" t="s">
        <v>1061</v>
      </c>
      <c r="H556" s="15">
        <v>640101</v>
      </c>
      <c r="I556" s="462"/>
      <c r="J556" s="472">
        <v>3.686815904434731</v>
      </c>
      <c r="K556" s="66">
        <v>0.00010676892033504375</v>
      </c>
      <c r="L556" s="41">
        <v>2.8985615815665646</v>
      </c>
      <c r="M556" s="2"/>
    </row>
    <row r="557" spans="1:13" ht="25.5">
      <c r="A557" s="149"/>
      <c r="B557" s="448"/>
      <c r="C557" s="449"/>
      <c r="D557" s="11" t="s">
        <v>909</v>
      </c>
      <c r="E557" s="17"/>
      <c r="F557" s="17"/>
      <c r="G557" s="154" t="s">
        <v>1061</v>
      </c>
      <c r="H557" s="15">
        <v>640102</v>
      </c>
      <c r="I557" s="462"/>
      <c r="J557" s="472">
        <v>0.6446335000995934</v>
      </c>
      <c r="K557" s="66">
        <v>1.8668364410233974E-05</v>
      </c>
      <c r="L557" s="41">
        <v>0.5068085703253878</v>
      </c>
      <c r="M557" s="2"/>
    </row>
    <row r="558" spans="1:13" ht="12.75">
      <c r="A558" s="149"/>
      <c r="B558" s="448"/>
      <c r="C558" s="449"/>
      <c r="D558" s="11" t="s">
        <v>910</v>
      </c>
      <c r="E558" s="17"/>
      <c r="F558" s="17"/>
      <c r="G558" s="154" t="s">
        <v>1061</v>
      </c>
      <c r="H558" s="15">
        <v>640104</v>
      </c>
      <c r="I558" s="462"/>
      <c r="J558" s="472">
        <v>0.6871496240370831</v>
      </c>
      <c r="K558" s="66">
        <v>1.989961673400105E-05</v>
      </c>
      <c r="L558" s="41">
        <v>0.5402345960984932</v>
      </c>
      <c r="M558" s="2"/>
    </row>
    <row r="559" spans="1:13" ht="12.75" customHeight="1">
      <c r="A559" s="149"/>
      <c r="B559" s="450"/>
      <c r="C559" s="451"/>
      <c r="D559" s="11" t="s">
        <v>912</v>
      </c>
      <c r="E559" s="17"/>
      <c r="F559" s="17"/>
      <c r="G559" s="154" t="s">
        <v>1061</v>
      </c>
      <c r="H559" s="15">
        <v>640200</v>
      </c>
      <c r="I559" s="462"/>
      <c r="J559" s="472">
        <v>1.4219045838545474</v>
      </c>
      <c r="K559" s="66">
        <v>4.11778676160605E-05</v>
      </c>
      <c r="L559" s="41">
        <v>1.1178963382621343</v>
      </c>
      <c r="M559" s="2"/>
    </row>
    <row r="560" spans="1:13" ht="12.75">
      <c r="A560" s="32"/>
      <c r="B560" s="400" t="s">
        <v>194</v>
      </c>
      <c r="C560" s="400"/>
      <c r="D560" s="54"/>
      <c r="E560" s="84"/>
      <c r="F560" s="84"/>
      <c r="G560" s="84"/>
      <c r="H560" s="55"/>
      <c r="I560" s="460"/>
      <c r="J560" s="116">
        <v>6.794117647058823</v>
      </c>
      <c r="K560" s="118"/>
      <c r="L560" s="116"/>
      <c r="M560" s="2"/>
    </row>
    <row r="561" spans="1:13" ht="25.5">
      <c r="A561" s="32"/>
      <c r="B561" s="69"/>
      <c r="C561" s="38" t="s">
        <v>344</v>
      </c>
      <c r="D561" s="11" t="s">
        <v>913</v>
      </c>
      <c r="E561" s="17"/>
      <c r="F561" s="17"/>
      <c r="G561" s="17"/>
      <c r="H561" s="15">
        <v>640301</v>
      </c>
      <c r="I561" s="458"/>
      <c r="J561" s="40">
        <v>2.264705882352941</v>
      </c>
      <c r="K561" s="66">
        <v>6.558510329859265E-05</v>
      </c>
      <c r="L561" s="41">
        <v>1.7805037284991605</v>
      </c>
      <c r="M561" s="2"/>
    </row>
    <row r="562" spans="1:13" ht="12.75">
      <c r="A562" s="32"/>
      <c r="B562" s="69"/>
      <c r="C562" s="38"/>
      <c r="D562" s="11" t="s">
        <v>914</v>
      </c>
      <c r="E562" s="86"/>
      <c r="F562" s="86"/>
      <c r="G562" s="154" t="s">
        <v>1061</v>
      </c>
      <c r="H562" s="15">
        <v>640302</v>
      </c>
      <c r="I562" s="458"/>
      <c r="J562" s="40">
        <v>0.17708799604859</v>
      </c>
      <c r="K562" s="66">
        <v>5.128407447646447E-06</v>
      </c>
      <c r="L562" s="41">
        <v>0.1392259541046313</v>
      </c>
      <c r="M562" s="2"/>
    </row>
    <row r="563" spans="1:13" ht="25.5">
      <c r="A563" s="32"/>
      <c r="B563" s="69"/>
      <c r="C563" s="38" t="s">
        <v>915</v>
      </c>
      <c r="D563" s="11" t="s">
        <v>915</v>
      </c>
      <c r="E563" s="39">
        <v>0</v>
      </c>
      <c r="F563" s="17">
        <v>0</v>
      </c>
      <c r="G563" s="17"/>
      <c r="H563" s="15">
        <v>640400</v>
      </c>
      <c r="I563" s="458"/>
      <c r="J563" s="40">
        <v>4.529411764705882</v>
      </c>
      <c r="K563" s="66">
        <v>0.0001311702065971853</v>
      </c>
      <c r="L563" s="41">
        <v>3.561007456998321</v>
      </c>
      <c r="M563" s="2"/>
    </row>
    <row r="564" spans="1:13" ht="12.75">
      <c r="A564" s="32"/>
      <c r="B564" s="400" t="s">
        <v>195</v>
      </c>
      <c r="C564" s="400"/>
      <c r="D564" s="54"/>
      <c r="E564" s="84"/>
      <c r="F564" s="84"/>
      <c r="G564" s="84"/>
      <c r="H564" s="55"/>
      <c r="I564" s="460"/>
      <c r="J564" s="116">
        <v>2.7176470588235295</v>
      </c>
      <c r="K564" s="118"/>
      <c r="L564" s="116"/>
      <c r="M564" s="2"/>
    </row>
    <row r="565" spans="1:13" ht="25.5">
      <c r="A565" s="32"/>
      <c r="B565" s="69"/>
      <c r="C565" s="38" t="s">
        <v>345</v>
      </c>
      <c r="D565" s="11" t="s">
        <v>916</v>
      </c>
      <c r="E565" s="17"/>
      <c r="F565" s="17"/>
      <c r="G565" s="17"/>
      <c r="H565" s="15">
        <v>640501</v>
      </c>
      <c r="I565" s="458"/>
      <c r="J565" s="40">
        <v>2.7176470588235295</v>
      </c>
      <c r="K565" s="66">
        <v>7.870212395831119E-05</v>
      </c>
      <c r="L565" s="41">
        <v>2.1366044741989927</v>
      </c>
      <c r="M565" s="2"/>
    </row>
    <row r="566" spans="1:13" ht="12.75">
      <c r="A566" s="32"/>
      <c r="B566" s="400" t="s">
        <v>196</v>
      </c>
      <c r="C566" s="400"/>
      <c r="D566" s="54"/>
      <c r="E566" s="84"/>
      <c r="F566" s="84"/>
      <c r="G566" s="84"/>
      <c r="H566" s="55"/>
      <c r="I566" s="460"/>
      <c r="J566" s="116">
        <v>3.6235294117647063</v>
      </c>
      <c r="K566" s="118"/>
      <c r="L566" s="116"/>
      <c r="M566" s="2"/>
    </row>
    <row r="567" spans="1:13" ht="12.75">
      <c r="A567" s="32"/>
      <c r="B567" s="69"/>
      <c r="C567" s="38" t="s">
        <v>911</v>
      </c>
      <c r="D567" s="11" t="s">
        <v>911</v>
      </c>
      <c r="E567" s="39">
        <v>0</v>
      </c>
      <c r="F567" s="17">
        <v>0</v>
      </c>
      <c r="G567" s="17"/>
      <c r="H567" s="15">
        <v>640105</v>
      </c>
      <c r="I567" s="458"/>
      <c r="J567" s="40">
        <v>0.9058823529411768</v>
      </c>
      <c r="K567" s="66">
        <v>2.6234041319437072E-05</v>
      </c>
      <c r="L567" s="41">
        <v>0.7122014913996645</v>
      </c>
      <c r="M567" s="2"/>
    </row>
    <row r="568" spans="1:13" ht="25.5">
      <c r="A568" s="32"/>
      <c r="B568" s="69"/>
      <c r="C568" s="38" t="s">
        <v>844</v>
      </c>
      <c r="D568" s="11" t="s">
        <v>920</v>
      </c>
      <c r="E568" s="39">
        <v>0</v>
      </c>
      <c r="F568" s="17">
        <v>0</v>
      </c>
      <c r="G568" s="17"/>
      <c r="H568" s="15">
        <v>640700</v>
      </c>
      <c r="I568" s="458"/>
      <c r="J568" s="40">
        <v>2.7176470588235295</v>
      </c>
      <c r="K568" s="66">
        <v>7.870212395831119E-05</v>
      </c>
      <c r="L568" s="41">
        <v>2.1366044741989927</v>
      </c>
      <c r="M568" s="2"/>
    </row>
    <row r="569" spans="1:13" ht="12.75">
      <c r="A569" s="32"/>
      <c r="B569" s="400" t="s">
        <v>197</v>
      </c>
      <c r="C569" s="400"/>
      <c r="D569" s="54"/>
      <c r="E569" s="84"/>
      <c r="F569" s="84"/>
      <c r="G569" s="84"/>
      <c r="H569" s="55"/>
      <c r="I569" s="460"/>
      <c r="J569" s="116">
        <v>5.435294117647059</v>
      </c>
      <c r="K569" s="118"/>
      <c r="L569" s="116"/>
      <c r="M569" s="2"/>
    </row>
    <row r="570" spans="1:13" ht="12.75">
      <c r="A570" s="32"/>
      <c r="B570" s="98"/>
      <c r="C570" s="98"/>
      <c r="D570" s="11" t="s">
        <v>921</v>
      </c>
      <c r="E570" s="86"/>
      <c r="F570" s="86"/>
      <c r="G570" s="154" t="s">
        <v>1061</v>
      </c>
      <c r="H570" s="15">
        <v>640800</v>
      </c>
      <c r="I570" s="462"/>
      <c r="J570" s="40">
        <v>6.985201072386059</v>
      </c>
      <c r="K570" s="66">
        <v>0.00020228902016093399</v>
      </c>
      <c r="L570" s="41">
        <v>5.491740296438834</v>
      </c>
      <c r="M570" s="2"/>
    </row>
    <row r="571" spans="1:13" ht="25.5">
      <c r="A571" s="32"/>
      <c r="B571" s="98"/>
      <c r="C571" s="98"/>
      <c r="D571" s="11" t="s">
        <v>922</v>
      </c>
      <c r="E571" s="86"/>
      <c r="F571" s="86"/>
      <c r="G571" s="154" t="s">
        <v>1061</v>
      </c>
      <c r="H571" s="15">
        <v>640900</v>
      </c>
      <c r="I571" s="462"/>
      <c r="J571" s="40">
        <v>2.2036181687585983</v>
      </c>
      <c r="K571" s="66">
        <v>6.381602412695326E-05</v>
      </c>
      <c r="L571" s="41">
        <v>1.7324767848382858</v>
      </c>
      <c r="M571" s="2"/>
    </row>
    <row r="572" spans="1:13" ht="12.75">
      <c r="A572" s="32"/>
      <c r="B572" s="98"/>
      <c r="C572" s="98"/>
      <c r="D572" s="11" t="s">
        <v>923</v>
      </c>
      <c r="E572" s="86"/>
      <c r="F572" s="86"/>
      <c r="G572" s="154" t="s">
        <v>1061</v>
      </c>
      <c r="H572" s="15">
        <v>641000</v>
      </c>
      <c r="I572" s="462"/>
      <c r="J572" s="40">
        <v>0.37102368447131107</v>
      </c>
      <c r="K572" s="66">
        <v>1.0744718270874845E-05</v>
      </c>
      <c r="L572" s="41">
        <v>0.2916975041705276</v>
      </c>
      <c r="M572" s="2"/>
    </row>
    <row r="573" spans="1:13" ht="12.75">
      <c r="A573" s="32"/>
      <c r="B573" s="98"/>
      <c r="C573" s="98"/>
      <c r="D573" s="11" t="s">
        <v>924</v>
      </c>
      <c r="E573" s="86"/>
      <c r="F573" s="86"/>
      <c r="G573" s="154" t="s">
        <v>1061</v>
      </c>
      <c r="H573" s="15">
        <v>641100</v>
      </c>
      <c r="I573" s="462"/>
      <c r="J573" s="40">
        <v>0.2810776591470764</v>
      </c>
      <c r="K573" s="66">
        <v>8.13991231873999E-06</v>
      </c>
      <c r="L573" s="41">
        <v>0.22098225823003007</v>
      </c>
      <c r="M573" s="2"/>
    </row>
    <row r="574" spans="1:13" ht="25.5">
      <c r="A574" s="32"/>
      <c r="B574" s="69"/>
      <c r="C574" s="44" t="s">
        <v>925</v>
      </c>
      <c r="D574" s="11" t="s">
        <v>925</v>
      </c>
      <c r="E574" s="39">
        <v>0</v>
      </c>
      <c r="F574" s="17">
        <v>0</v>
      </c>
      <c r="G574" s="17"/>
      <c r="H574" s="15">
        <v>641200</v>
      </c>
      <c r="I574" s="458"/>
      <c r="J574" s="40">
        <v>5.435294117647059</v>
      </c>
      <c r="K574" s="66">
        <v>0.00015740424791662238</v>
      </c>
      <c r="L574" s="41">
        <v>4.273208948397985</v>
      </c>
      <c r="M574" s="2"/>
    </row>
    <row r="575" spans="1:13" ht="12.75">
      <c r="A575" s="394" t="s">
        <v>1165</v>
      </c>
      <c r="B575" s="394"/>
      <c r="C575" s="394"/>
      <c r="D575" s="138">
        <v>27147.99</v>
      </c>
      <c r="E575" s="71" t="s">
        <v>1188</v>
      </c>
      <c r="F575" s="70"/>
      <c r="G575" s="70"/>
      <c r="H575" s="15"/>
      <c r="I575" s="175"/>
      <c r="J575" s="479">
        <v>34530.7969104249</v>
      </c>
      <c r="K575" s="119"/>
      <c r="L575" s="117">
        <v>27147.99</v>
      </c>
      <c r="M575" s="2"/>
    </row>
    <row r="576" spans="1:13" ht="12.75">
      <c r="A576" s="32"/>
      <c r="B576" s="32"/>
      <c r="C576" s="38"/>
      <c r="D576" s="44"/>
      <c r="E576" s="32"/>
      <c r="F576" s="32"/>
      <c r="G576" s="32"/>
      <c r="H576" s="17"/>
      <c r="I576" s="163"/>
      <c r="J576" s="113">
        <v>33835.2</v>
      </c>
      <c r="K576" s="119"/>
      <c r="L576" s="40"/>
      <c r="M576" s="2"/>
    </row>
    <row r="577" spans="1:13" ht="12.75">
      <c r="A577" s="133" t="s">
        <v>252</v>
      </c>
      <c r="B577" s="115"/>
      <c r="C577" s="115"/>
      <c r="D577" s="133"/>
      <c r="E577" s="151"/>
      <c r="F577" s="151"/>
      <c r="G577" s="150"/>
      <c r="H577" s="141"/>
      <c r="I577" s="300"/>
      <c r="J577" s="151"/>
      <c r="K577" s="151"/>
      <c r="L577" s="151"/>
      <c r="M577" s="2"/>
    </row>
    <row r="578" spans="1:12" ht="12.75">
      <c r="A578" s="454" t="s">
        <v>750</v>
      </c>
      <c r="B578" s="454"/>
      <c r="C578" s="455"/>
      <c r="D578" s="199" t="s">
        <v>1228</v>
      </c>
      <c r="E578" s="32"/>
      <c r="F578" s="32"/>
      <c r="G578" s="32"/>
      <c r="H578" s="37">
        <v>30001</v>
      </c>
      <c r="I578" s="163"/>
      <c r="J578" s="301">
        <v>430.0171047820222</v>
      </c>
      <c r="K578" s="302">
        <v>0.0006566307312756909</v>
      </c>
      <c r="L578" s="301">
        <v>6.295992139612645</v>
      </c>
    </row>
    <row r="579" spans="1:12" ht="12.75">
      <c r="A579" s="456"/>
      <c r="B579" s="456"/>
      <c r="C579" s="457"/>
      <c r="D579" s="199" t="s">
        <v>1346</v>
      </c>
      <c r="E579" s="32"/>
      <c r="F579" s="32"/>
      <c r="G579" s="32"/>
      <c r="H579" s="37">
        <v>30002</v>
      </c>
      <c r="I579" s="163"/>
      <c r="J579" s="301">
        <v>197.63118507388793</v>
      </c>
      <c r="K579" s="302">
        <v>0.00030178034346733685</v>
      </c>
      <c r="L579" s="301">
        <v>2.8935695206781697</v>
      </c>
    </row>
    <row r="580" spans="1:12" ht="25.5">
      <c r="A580" s="456"/>
      <c r="B580" s="456"/>
      <c r="C580" s="457"/>
      <c r="D580" s="199" t="s">
        <v>1347</v>
      </c>
      <c r="E580" s="32"/>
      <c r="F580" s="32"/>
      <c r="G580" s="32"/>
      <c r="H580" s="37">
        <v>40001</v>
      </c>
      <c r="I580" s="163"/>
      <c r="J580" s="301">
        <v>757.5685764034124</v>
      </c>
      <c r="K580" s="302">
        <v>0.0011567977245170585</v>
      </c>
      <c r="L580" s="301">
        <v>11.091758325918647</v>
      </c>
    </row>
    <row r="581" spans="1:12" ht="25.5">
      <c r="A581" s="456"/>
      <c r="B581" s="456"/>
      <c r="C581" s="457"/>
      <c r="D581" s="199" t="s">
        <v>1348</v>
      </c>
      <c r="E581" s="32"/>
      <c r="F581" s="32"/>
      <c r="G581" s="32"/>
      <c r="H581" s="37">
        <v>40002</v>
      </c>
      <c r="I581" s="163"/>
      <c r="J581" s="301">
        <v>819.0902756113707</v>
      </c>
      <c r="K581" s="302">
        <v>0.0012507405883962108</v>
      </c>
      <c r="L581" s="301">
        <v>11.99251350593704</v>
      </c>
    </row>
    <row r="582" spans="1:12" ht="12.75">
      <c r="A582" s="456"/>
      <c r="B582" s="456"/>
      <c r="C582" s="457"/>
      <c r="D582" s="199" t="s">
        <v>926</v>
      </c>
      <c r="E582" s="32"/>
      <c r="F582" s="32"/>
      <c r="G582" s="32"/>
      <c r="H582" s="22">
        <v>650100</v>
      </c>
      <c r="I582" s="163"/>
      <c r="J582" s="301">
        <v>185.31617920330785</v>
      </c>
      <c r="K582" s="302">
        <v>0.00028297548379887675</v>
      </c>
      <c r="L582" s="301">
        <v>2.7132623205732838</v>
      </c>
    </row>
    <row r="583" spans="1:12" ht="38.25">
      <c r="A583" s="456"/>
      <c r="B583" s="456"/>
      <c r="C583" s="457"/>
      <c r="D583" s="199" t="s">
        <v>976</v>
      </c>
      <c r="E583" s="32"/>
      <c r="F583" s="32"/>
      <c r="G583" s="32"/>
      <c r="H583" s="22">
        <v>650200</v>
      </c>
      <c r="I583" s="163"/>
      <c r="J583" s="301">
        <v>275.57865936842103</v>
      </c>
      <c r="K583" s="302">
        <v>0.0004208051601035429</v>
      </c>
      <c r="L583" s="301">
        <v>4.034818740775603</v>
      </c>
    </row>
    <row r="584" spans="1:12" ht="25.5">
      <c r="A584" s="456"/>
      <c r="B584" s="456"/>
      <c r="C584" s="457"/>
      <c r="D584" s="199" t="s">
        <v>1286</v>
      </c>
      <c r="E584" s="32"/>
      <c r="F584" s="32"/>
      <c r="G584" s="32"/>
      <c r="H584" s="22">
        <v>650301</v>
      </c>
      <c r="I584" s="163"/>
      <c r="J584" s="301">
        <v>74498.68093726524</v>
      </c>
      <c r="K584" s="302">
        <v>0.11375855238992803</v>
      </c>
      <c r="L584" s="301">
        <v>1090.7545406369186</v>
      </c>
    </row>
    <row r="585" spans="1:12" ht="12.75">
      <c r="A585" s="456"/>
      <c r="B585" s="456"/>
      <c r="C585" s="457"/>
      <c r="D585" s="199" t="s">
        <v>977</v>
      </c>
      <c r="E585" s="32"/>
      <c r="F585" s="32"/>
      <c r="G585" s="32"/>
      <c r="H585" s="22">
        <v>650302</v>
      </c>
      <c r="I585" s="163"/>
      <c r="J585" s="301">
        <v>54582.900842105264</v>
      </c>
      <c r="K585" s="302">
        <v>0.08334740571137976</v>
      </c>
      <c r="L585" s="301">
        <v>799.1624306045939</v>
      </c>
    </row>
    <row r="586" spans="1:12" ht="12.75">
      <c r="A586" s="456"/>
      <c r="B586" s="456"/>
      <c r="C586" s="457"/>
      <c r="D586" s="199" t="s">
        <v>978</v>
      </c>
      <c r="E586" s="32"/>
      <c r="F586" s="32"/>
      <c r="G586" s="32"/>
      <c r="H586" s="22">
        <v>650400</v>
      </c>
      <c r="I586" s="163"/>
      <c r="J586" s="301">
        <v>365.99258422887465</v>
      </c>
      <c r="K586" s="302">
        <v>0.0005588660905605285</v>
      </c>
      <c r="L586" s="301">
        <v>5.358592502104232</v>
      </c>
    </row>
    <row r="587" spans="1:12" ht="12.75">
      <c r="A587" s="456"/>
      <c r="B587" s="456"/>
      <c r="C587" s="457"/>
      <c r="D587" s="199" t="s">
        <v>1287</v>
      </c>
      <c r="E587" s="32"/>
      <c r="F587" s="32"/>
      <c r="G587" s="32"/>
      <c r="H587" s="22">
        <v>650500</v>
      </c>
      <c r="I587" s="163"/>
      <c r="J587" s="301">
        <v>1052.9892328562369</v>
      </c>
      <c r="K587" s="302">
        <v>0.001607901365566159</v>
      </c>
      <c r="L587" s="301">
        <v>15.41708890049897</v>
      </c>
    </row>
    <row r="588" spans="1:12" ht="12.75">
      <c r="A588" s="456"/>
      <c r="B588" s="456"/>
      <c r="C588" s="457"/>
      <c r="D588" s="199" t="s">
        <v>979</v>
      </c>
      <c r="E588" s="32"/>
      <c r="F588" s="32"/>
      <c r="G588" s="32"/>
      <c r="H588" s="22">
        <v>650600</v>
      </c>
      <c r="I588" s="163"/>
      <c r="J588" s="301">
        <v>3745.1316467902443</v>
      </c>
      <c r="K588" s="302">
        <v>0.005718769101527195</v>
      </c>
      <c r="L588" s="301">
        <v>54.833445339246246</v>
      </c>
    </row>
    <row r="589" spans="1:12" ht="25.5">
      <c r="A589" s="456"/>
      <c r="B589" s="456"/>
      <c r="C589" s="457"/>
      <c r="D589" s="199" t="s">
        <v>980</v>
      </c>
      <c r="E589" s="32"/>
      <c r="F589" s="32"/>
      <c r="G589" s="32"/>
      <c r="H589" s="22">
        <v>650701</v>
      </c>
      <c r="I589" s="163"/>
      <c r="J589" s="301">
        <v>4373.842742109236</v>
      </c>
      <c r="K589" s="302">
        <v>0.0066788030668963536</v>
      </c>
      <c r="L589" s="301">
        <v>64.0385678104143</v>
      </c>
    </row>
    <row r="590" spans="1:12" ht="25.5">
      <c r="A590" s="456"/>
      <c r="B590" s="456"/>
      <c r="C590" s="457"/>
      <c r="D590" s="199" t="s">
        <v>981</v>
      </c>
      <c r="E590" s="32"/>
      <c r="F590" s="32"/>
      <c r="G590" s="32"/>
      <c r="H590" s="22">
        <v>650702</v>
      </c>
      <c r="I590" s="163"/>
      <c r="J590" s="301">
        <v>6711.030160782847</v>
      </c>
      <c r="K590" s="302">
        <v>0.010247658972360693</v>
      </c>
      <c r="L590" s="301">
        <v>98.2579359544552</v>
      </c>
    </row>
    <row r="591" spans="1:12" ht="38.25">
      <c r="A591" s="456"/>
      <c r="B591" s="456"/>
      <c r="C591" s="457"/>
      <c r="D591" s="199" t="s">
        <v>982</v>
      </c>
      <c r="E591" s="32"/>
      <c r="F591" s="32"/>
      <c r="G591" s="32"/>
      <c r="H591" s="22">
        <v>660100</v>
      </c>
      <c r="I591" s="163"/>
      <c r="J591" s="301">
        <v>2408.1141948291906</v>
      </c>
      <c r="K591" s="302">
        <v>0.0036771602040053786</v>
      </c>
      <c r="L591" s="301">
        <v>35.25782549887089</v>
      </c>
    </row>
    <row r="592" spans="1:12" ht="25.5">
      <c r="A592" s="456"/>
      <c r="B592" s="456"/>
      <c r="C592" s="457"/>
      <c r="D592" s="199" t="s">
        <v>983</v>
      </c>
      <c r="E592" s="32"/>
      <c r="F592" s="32"/>
      <c r="G592" s="32"/>
      <c r="H592" s="22">
        <v>660200</v>
      </c>
      <c r="I592" s="163"/>
      <c r="J592" s="301">
        <v>342.20577165937317</v>
      </c>
      <c r="K592" s="302">
        <v>0.0005225439257942059</v>
      </c>
      <c r="L592" s="301">
        <v>5.010323600010358</v>
      </c>
    </row>
    <row r="593" spans="1:12" ht="12.75">
      <c r="A593" s="456"/>
      <c r="B593" s="456"/>
      <c r="C593" s="457"/>
      <c r="D593" s="199" t="s">
        <v>984</v>
      </c>
      <c r="E593" s="32"/>
      <c r="F593" s="32"/>
      <c r="G593" s="32"/>
      <c r="H593" s="22">
        <v>670000</v>
      </c>
      <c r="I593" s="163"/>
      <c r="J593" s="301">
        <v>35.710983196111606</v>
      </c>
      <c r="K593" s="302">
        <v>5.453022391405349E-05</v>
      </c>
      <c r="L593" s="301">
        <v>0.5228537818618365</v>
      </c>
    </row>
    <row r="594" spans="1:12" ht="12.75">
      <c r="A594" s="456"/>
      <c r="B594" s="456"/>
      <c r="C594" s="457"/>
      <c r="D594" s="199" t="s">
        <v>985</v>
      </c>
      <c r="E594" s="32"/>
      <c r="F594" s="32"/>
      <c r="G594" s="32"/>
      <c r="H594" s="22">
        <v>680201</v>
      </c>
      <c r="I594" s="163"/>
      <c r="J594" s="301">
        <v>2.8504436047990542</v>
      </c>
      <c r="K594" s="302">
        <v>4.352591671040825E-06</v>
      </c>
      <c r="L594" s="301">
        <v>0.04173408529719087</v>
      </c>
    </row>
    <row r="595" spans="1:12" ht="12.75">
      <c r="A595" s="456"/>
      <c r="B595" s="456"/>
      <c r="C595" s="457"/>
      <c r="D595" s="199" t="s">
        <v>1289</v>
      </c>
      <c r="E595" s="32"/>
      <c r="F595" s="32"/>
      <c r="G595" s="32"/>
      <c r="H595" s="22">
        <v>680202</v>
      </c>
      <c r="I595" s="163"/>
      <c r="J595" s="301">
        <v>11.204336926613944</v>
      </c>
      <c r="K595" s="302">
        <v>1.7108882106703866E-05</v>
      </c>
      <c r="L595" s="301">
        <v>0.1640456075701719</v>
      </c>
    </row>
    <row r="596" spans="1:12" ht="25.5">
      <c r="A596" s="456"/>
      <c r="B596" s="456"/>
      <c r="C596" s="457"/>
      <c r="D596" s="199" t="s">
        <v>986</v>
      </c>
      <c r="E596" s="32"/>
      <c r="F596" s="32"/>
      <c r="G596" s="32"/>
      <c r="H596" s="22">
        <v>680301</v>
      </c>
      <c r="I596" s="163"/>
      <c r="J596" s="301">
        <v>0</v>
      </c>
      <c r="K596" s="302">
        <v>0</v>
      </c>
      <c r="L596" s="301">
        <v>0</v>
      </c>
    </row>
    <row r="597" spans="1:12" ht="25.5">
      <c r="A597" s="456"/>
      <c r="B597" s="456"/>
      <c r="C597" s="457"/>
      <c r="D597" s="199" t="s">
        <v>1290</v>
      </c>
      <c r="E597" s="32"/>
      <c r="F597" s="32"/>
      <c r="G597" s="32"/>
      <c r="H597" s="22">
        <v>680302</v>
      </c>
      <c r="I597" s="163"/>
      <c r="J597" s="301">
        <v>47.414011900057616</v>
      </c>
      <c r="K597" s="302">
        <v>7.240060211658527E-05</v>
      </c>
      <c r="L597" s="301">
        <v>0.694200865292518</v>
      </c>
    </row>
    <row r="598" spans="1:12" ht="12.75">
      <c r="A598" s="456"/>
      <c r="B598" s="456"/>
      <c r="C598" s="457"/>
      <c r="D598" s="199" t="s">
        <v>987</v>
      </c>
      <c r="E598" s="32"/>
      <c r="F598" s="32"/>
      <c r="G598" s="32"/>
      <c r="H598" s="22">
        <v>690100</v>
      </c>
      <c r="I598" s="163"/>
      <c r="J598" s="301">
        <v>25178.563936842107</v>
      </c>
      <c r="K598" s="302">
        <v>0.03844735166686228</v>
      </c>
      <c r="L598" s="301">
        <v>368.6458954079256</v>
      </c>
    </row>
    <row r="599" spans="1:12" ht="25.5">
      <c r="A599" s="456"/>
      <c r="B599" s="456"/>
      <c r="C599" s="457"/>
      <c r="D599" s="199" t="s">
        <v>988</v>
      </c>
      <c r="E599" s="32"/>
      <c r="F599" s="32"/>
      <c r="G599" s="32"/>
      <c r="H599" s="22">
        <v>690200</v>
      </c>
      <c r="I599" s="163"/>
      <c r="J599" s="301">
        <v>49724.86259999999</v>
      </c>
      <c r="K599" s="302">
        <v>0.07592924218252234</v>
      </c>
      <c r="L599" s="301">
        <v>728.0346306959444</v>
      </c>
    </row>
    <row r="600" spans="1:12" ht="12.75">
      <c r="A600" s="456"/>
      <c r="B600" s="456"/>
      <c r="C600" s="457"/>
      <c r="D600" s="199" t="s">
        <v>989</v>
      </c>
      <c r="E600" s="32"/>
      <c r="F600" s="32"/>
      <c r="G600" s="32"/>
      <c r="H600" s="22">
        <v>700100</v>
      </c>
      <c r="I600" s="163"/>
      <c r="J600" s="301">
        <v>2574.2229</v>
      </c>
      <c r="K600" s="302">
        <v>0.003930806115608956</v>
      </c>
      <c r="L600" s="301">
        <v>37.68986620247682</v>
      </c>
    </row>
    <row r="601" spans="1:12" ht="12.75">
      <c r="A601" s="456"/>
      <c r="B601" s="456"/>
      <c r="C601" s="457"/>
      <c r="D601" s="199" t="s">
        <v>990</v>
      </c>
      <c r="E601" s="32"/>
      <c r="F601" s="32"/>
      <c r="G601" s="32"/>
      <c r="H601" s="22">
        <v>700200</v>
      </c>
      <c r="I601" s="163"/>
      <c r="J601" s="301">
        <v>2574.2229</v>
      </c>
      <c r="K601" s="302">
        <v>0.003930806115608956</v>
      </c>
      <c r="L601" s="301">
        <v>37.68986620247682</v>
      </c>
    </row>
    <row r="602" spans="1:12" ht="12.75">
      <c r="A602" s="456"/>
      <c r="B602" s="456"/>
      <c r="C602" s="457"/>
      <c r="D602" s="199" t="s">
        <v>991</v>
      </c>
      <c r="E602" s="32"/>
      <c r="F602" s="32"/>
      <c r="G602" s="32"/>
      <c r="H602" s="22">
        <v>700300</v>
      </c>
      <c r="I602" s="163"/>
      <c r="J602" s="301">
        <v>4529.3288999999995</v>
      </c>
      <c r="K602" s="302">
        <v>0.006916228481894236</v>
      </c>
      <c r="L602" s="301">
        <v>66.31508103980096</v>
      </c>
    </row>
    <row r="603" spans="1:12" ht="12.75">
      <c r="A603" s="456"/>
      <c r="B603" s="456"/>
      <c r="C603" s="457"/>
      <c r="D603" s="199" t="s">
        <v>992</v>
      </c>
      <c r="E603" s="32"/>
      <c r="F603" s="32"/>
      <c r="G603" s="32"/>
      <c r="H603" s="22">
        <v>700400</v>
      </c>
      <c r="I603" s="163"/>
      <c r="J603" s="301">
        <v>5181.0309</v>
      </c>
      <c r="K603" s="302">
        <v>0.007911369270655997</v>
      </c>
      <c r="L603" s="301">
        <v>75.85681931890902</v>
      </c>
    </row>
    <row r="604" spans="1:12" ht="25.5">
      <c r="A604" s="456"/>
      <c r="B604" s="456"/>
      <c r="C604" s="457"/>
      <c r="D604" s="199" t="s">
        <v>993</v>
      </c>
      <c r="E604" s="32"/>
      <c r="F604" s="32"/>
      <c r="G604" s="32"/>
      <c r="H604" s="22">
        <v>700500</v>
      </c>
      <c r="I604" s="163"/>
      <c r="J604" s="301">
        <v>2411.2974</v>
      </c>
      <c r="K604" s="302">
        <v>0.0036820209184185147</v>
      </c>
      <c r="L604" s="301">
        <v>35.304431632699796</v>
      </c>
    </row>
    <row r="605" spans="1:12" ht="12.75">
      <c r="A605" s="456"/>
      <c r="B605" s="456"/>
      <c r="C605" s="457"/>
      <c r="D605" s="199" t="s">
        <v>994</v>
      </c>
      <c r="E605" s="32"/>
      <c r="F605" s="32"/>
      <c r="G605" s="32"/>
      <c r="H605" s="22">
        <v>710100</v>
      </c>
      <c r="I605" s="163"/>
      <c r="J605" s="301">
        <v>0</v>
      </c>
      <c r="K605" s="302">
        <v>0</v>
      </c>
      <c r="L605" s="301">
        <v>0</v>
      </c>
    </row>
    <row r="606" spans="1:12" ht="25.5">
      <c r="A606" s="456"/>
      <c r="B606" s="456"/>
      <c r="C606" s="457"/>
      <c r="D606" s="199" t="s">
        <v>995</v>
      </c>
      <c r="E606" s="32"/>
      <c r="F606" s="32"/>
      <c r="G606" s="32"/>
      <c r="H606" s="22">
        <v>710201</v>
      </c>
      <c r="I606" s="163"/>
      <c r="J606" s="301">
        <v>12834.345889540888</v>
      </c>
      <c r="K606" s="302">
        <v>0.019597885370551234</v>
      </c>
      <c r="L606" s="301">
        <v>187.91099223501752</v>
      </c>
    </row>
    <row r="607" spans="1:12" ht="12.75">
      <c r="A607" s="456"/>
      <c r="B607" s="456"/>
      <c r="C607" s="457"/>
      <c r="D607" s="199" t="s">
        <v>996</v>
      </c>
      <c r="E607" s="32"/>
      <c r="F607" s="32"/>
      <c r="G607" s="32"/>
      <c r="H607" s="22">
        <v>710202</v>
      </c>
      <c r="I607" s="163"/>
      <c r="J607" s="301">
        <v>0</v>
      </c>
      <c r="K607" s="302">
        <v>0</v>
      </c>
      <c r="L607" s="301">
        <v>0</v>
      </c>
    </row>
    <row r="608" spans="1:12" ht="12.75">
      <c r="A608" s="456"/>
      <c r="B608" s="456"/>
      <c r="C608" s="457"/>
      <c r="D608" s="199" t="s">
        <v>997</v>
      </c>
      <c r="E608" s="32"/>
      <c r="F608" s="32"/>
      <c r="G608" s="32"/>
      <c r="H608" s="22">
        <v>720101</v>
      </c>
      <c r="I608" s="163"/>
      <c r="J608" s="301">
        <v>8719.201846224718</v>
      </c>
      <c r="K608" s="302">
        <v>0.013314111975450538</v>
      </c>
      <c r="L608" s="301">
        <v>127.66009927757166</v>
      </c>
    </row>
    <row r="609" spans="1:12" ht="12.75">
      <c r="A609" s="456"/>
      <c r="B609" s="456"/>
      <c r="C609" s="457"/>
      <c r="D609" s="199" t="s">
        <v>998</v>
      </c>
      <c r="E609" s="32"/>
      <c r="F609" s="32"/>
      <c r="G609" s="32"/>
      <c r="H609" s="22">
        <v>720102</v>
      </c>
      <c r="I609" s="163"/>
      <c r="J609" s="301">
        <v>1154.0834537752817</v>
      </c>
      <c r="K609" s="302">
        <v>0.001762270974290137</v>
      </c>
      <c r="L609" s="301">
        <v>16.89723565091535</v>
      </c>
    </row>
    <row r="610" spans="1:12" ht="25.5">
      <c r="A610" s="456"/>
      <c r="B610" s="456"/>
      <c r="C610" s="457"/>
      <c r="D610" s="199" t="s">
        <v>999</v>
      </c>
      <c r="E610" s="32"/>
      <c r="F610" s="32"/>
      <c r="G610" s="32"/>
      <c r="H610" s="22">
        <v>720201</v>
      </c>
      <c r="I610" s="163"/>
      <c r="J610" s="301">
        <v>9775.53</v>
      </c>
      <c r="K610" s="302">
        <v>0.014927111831426412</v>
      </c>
      <c r="L610" s="301">
        <v>143.1260741866208</v>
      </c>
    </row>
    <row r="611" spans="1:12" ht="12.75">
      <c r="A611" s="456"/>
      <c r="B611" s="456"/>
      <c r="C611" s="457"/>
      <c r="D611" s="199" t="s">
        <v>1000</v>
      </c>
      <c r="E611" s="32"/>
      <c r="F611" s="32"/>
      <c r="G611" s="32"/>
      <c r="H611" s="22">
        <v>720202</v>
      </c>
      <c r="I611" s="163"/>
      <c r="J611" s="301">
        <v>120.88759070895728</v>
      </c>
      <c r="K611" s="302">
        <v>0.0001845938364001041</v>
      </c>
      <c r="L611" s="301">
        <v>1.7699466193702103</v>
      </c>
    </row>
    <row r="612" spans="1:12" ht="38.25">
      <c r="A612" s="456"/>
      <c r="B612" s="456"/>
      <c r="C612" s="457"/>
      <c r="D612" s="199" t="s">
        <v>1001</v>
      </c>
      <c r="E612" s="32"/>
      <c r="F612" s="32"/>
      <c r="G612" s="32"/>
      <c r="H612" s="22">
        <v>720203</v>
      </c>
      <c r="I612" s="163"/>
      <c r="J612" s="301">
        <v>394.3678460758001</v>
      </c>
      <c r="K612" s="302">
        <v>0.0006021947598843465</v>
      </c>
      <c r="L612" s="301">
        <v>5.774042082041876</v>
      </c>
    </row>
    <row r="613" spans="1:12" ht="12.75">
      <c r="A613" s="456"/>
      <c r="B613" s="456"/>
      <c r="C613" s="457"/>
      <c r="D613" s="199" t="s">
        <v>1002</v>
      </c>
      <c r="E613" s="32"/>
      <c r="F613" s="32"/>
      <c r="G613" s="32"/>
      <c r="H613" s="22">
        <v>720204</v>
      </c>
      <c r="I613" s="163"/>
      <c r="J613" s="301">
        <v>336.803157601659</v>
      </c>
      <c r="K613" s="302">
        <v>0.0005142942018179575</v>
      </c>
      <c r="L613" s="301">
        <v>4.931222524117176</v>
      </c>
    </row>
    <row r="614" spans="1:12" ht="25.5">
      <c r="A614" s="456"/>
      <c r="B614" s="456"/>
      <c r="C614" s="457"/>
      <c r="D614" s="199" t="s">
        <v>1003</v>
      </c>
      <c r="E614" s="32"/>
      <c r="F614" s="32"/>
      <c r="G614" s="32"/>
      <c r="H614" s="22">
        <v>720205</v>
      </c>
      <c r="I614" s="163"/>
      <c r="J614" s="301">
        <v>67.05701661295076</v>
      </c>
      <c r="K614" s="302">
        <v>0.0001023952242040416</v>
      </c>
      <c r="L614" s="301">
        <v>0.9817992000923382</v>
      </c>
    </row>
    <row r="615" spans="1:12" ht="12.75">
      <c r="A615" s="456"/>
      <c r="B615" s="456"/>
      <c r="C615" s="457"/>
      <c r="D615" s="199" t="s">
        <v>1004</v>
      </c>
      <c r="E615" s="32"/>
      <c r="F615" s="32"/>
      <c r="G615" s="32"/>
      <c r="H615" s="22">
        <v>720300</v>
      </c>
      <c r="I615" s="163"/>
      <c r="J615" s="301">
        <v>317.26012908058044</v>
      </c>
      <c r="K615" s="302">
        <v>0.0004844522421227906</v>
      </c>
      <c r="L615" s="301">
        <v>4.645087966713216</v>
      </c>
    </row>
    <row r="616" spans="1:12" ht="12.75">
      <c r="A616" s="456"/>
      <c r="B616" s="456"/>
      <c r="C616" s="457"/>
      <c r="D616" s="199" t="s">
        <v>1005</v>
      </c>
      <c r="E616" s="32"/>
      <c r="F616" s="32"/>
      <c r="G616" s="32"/>
      <c r="H616" s="22">
        <v>730101</v>
      </c>
      <c r="I616" s="163"/>
      <c r="J616" s="301">
        <v>541.3942374316999</v>
      </c>
      <c r="K616" s="302">
        <v>0.0008267022173767364</v>
      </c>
      <c r="L616" s="301">
        <v>7.926693671939883</v>
      </c>
    </row>
    <row r="617" spans="1:12" ht="25.5">
      <c r="A617" s="456"/>
      <c r="B617" s="456"/>
      <c r="C617" s="457"/>
      <c r="D617" s="199" t="s">
        <v>1006</v>
      </c>
      <c r="E617" s="32"/>
      <c r="F617" s="32"/>
      <c r="G617" s="32"/>
      <c r="H617" s="22">
        <v>730102</v>
      </c>
      <c r="I617" s="163"/>
      <c r="J617" s="301">
        <v>2304.5818251424917</v>
      </c>
      <c r="K617" s="302">
        <v>0.0035190675726609975</v>
      </c>
      <c r="L617" s="301">
        <v>33.74198117897262</v>
      </c>
    </row>
    <row r="618" spans="1:12" ht="12.75">
      <c r="A618" s="456"/>
      <c r="B618" s="456"/>
      <c r="C618" s="457"/>
      <c r="D618" s="199" t="s">
        <v>1007</v>
      </c>
      <c r="E618" s="32"/>
      <c r="F618" s="32"/>
      <c r="G618" s="32"/>
      <c r="H618" s="22">
        <v>730103</v>
      </c>
      <c r="I618" s="163"/>
      <c r="J618" s="301">
        <v>3454.5266209322413</v>
      </c>
      <c r="K618" s="302">
        <v>0.005275018868060879</v>
      </c>
      <c r="L618" s="301">
        <v>50.57862166319416</v>
      </c>
    </row>
    <row r="619" spans="1:12" ht="38.25">
      <c r="A619" s="456"/>
      <c r="B619" s="456"/>
      <c r="C619" s="457"/>
      <c r="D619" s="199" t="s">
        <v>1008</v>
      </c>
      <c r="E619" s="32"/>
      <c r="F619" s="32"/>
      <c r="G619" s="32"/>
      <c r="H619" s="22">
        <v>730104</v>
      </c>
      <c r="I619" s="163"/>
      <c r="J619" s="301">
        <v>10256.701209417442</v>
      </c>
      <c r="K619" s="302">
        <v>0.0156618542395656</v>
      </c>
      <c r="L619" s="301">
        <v>150.17102686085403</v>
      </c>
    </row>
    <row r="620" spans="1:12" ht="12.75">
      <c r="A620" s="456"/>
      <c r="B620" s="456"/>
      <c r="C620" s="457"/>
      <c r="D620" s="199" t="s">
        <v>1009</v>
      </c>
      <c r="E620" s="32"/>
      <c r="F620" s="32"/>
      <c r="G620" s="32"/>
      <c r="H620" s="22">
        <v>730106</v>
      </c>
      <c r="I620" s="163"/>
      <c r="J620" s="301">
        <v>1193.2176164262385</v>
      </c>
      <c r="K620" s="302">
        <v>0.0018220283503423882</v>
      </c>
      <c r="L620" s="301">
        <v>17.47020909243843</v>
      </c>
    </row>
    <row r="621" spans="1:12" ht="25.5">
      <c r="A621" s="456"/>
      <c r="B621" s="456"/>
      <c r="C621" s="457"/>
      <c r="D621" s="199" t="s">
        <v>1010</v>
      </c>
      <c r="E621" s="32"/>
      <c r="F621" s="32"/>
      <c r="G621" s="32"/>
      <c r="H621" s="22">
        <v>730107</v>
      </c>
      <c r="I621" s="163"/>
      <c r="J621" s="301">
        <v>2674.138664835238</v>
      </c>
      <c r="K621" s="302">
        <v>0.0040833762366579525</v>
      </c>
      <c r="L621" s="301">
        <v>39.152758871234546</v>
      </c>
    </row>
    <row r="622" spans="1:12" ht="25.5">
      <c r="A622" s="456"/>
      <c r="B622" s="456"/>
      <c r="C622" s="457"/>
      <c r="D622" s="199" t="s">
        <v>1011</v>
      </c>
      <c r="E622" s="32"/>
      <c r="F622" s="32"/>
      <c r="G622" s="32"/>
      <c r="H622" s="22">
        <v>730108</v>
      </c>
      <c r="I622" s="163"/>
      <c r="J622" s="301">
        <v>1024.2972081584983</v>
      </c>
      <c r="K622" s="302">
        <v>0.001564089003337902</v>
      </c>
      <c r="L622" s="301">
        <v>14.997001513374906</v>
      </c>
    </row>
    <row r="623" spans="1:12" ht="12.75">
      <c r="A623" s="456"/>
      <c r="B623" s="456"/>
      <c r="C623" s="457"/>
      <c r="D623" s="199" t="s">
        <v>1012</v>
      </c>
      <c r="E623" s="32"/>
      <c r="F623" s="32"/>
      <c r="G623" s="32"/>
      <c r="H623" s="22">
        <v>730109</v>
      </c>
      <c r="I623" s="163"/>
      <c r="J623" s="301">
        <v>6189.925001728774</v>
      </c>
      <c r="K623" s="302">
        <v>0.009451937923462743</v>
      </c>
      <c r="L623" s="301">
        <v>90.62829994967552</v>
      </c>
    </row>
    <row r="624" spans="1:12" ht="25.5">
      <c r="A624" s="456"/>
      <c r="B624" s="456"/>
      <c r="C624" s="457"/>
      <c r="D624" s="199" t="s">
        <v>1013</v>
      </c>
      <c r="E624" s="32"/>
      <c r="F624" s="32"/>
      <c r="G624" s="32"/>
      <c r="H624" s="22">
        <v>730111</v>
      </c>
      <c r="I624" s="163"/>
      <c r="J624" s="301">
        <v>3868.3982649501545</v>
      </c>
      <c r="K624" s="302">
        <v>0.0059069956830378354</v>
      </c>
      <c r="L624" s="301">
        <v>56.63822391754217</v>
      </c>
    </row>
    <row r="625" spans="1:12" ht="38.25">
      <c r="A625" s="456"/>
      <c r="B625" s="456"/>
      <c r="C625" s="457"/>
      <c r="D625" s="199" t="s">
        <v>1014</v>
      </c>
      <c r="E625" s="32"/>
      <c r="F625" s="32"/>
      <c r="G625" s="32"/>
      <c r="H625" s="22">
        <v>730112</v>
      </c>
      <c r="I625" s="163"/>
      <c r="J625" s="301">
        <v>1408.1130606018464</v>
      </c>
      <c r="K625" s="302">
        <v>0.002150171001152457</v>
      </c>
      <c r="L625" s="301">
        <v>20.616549115480137</v>
      </c>
    </row>
    <row r="626" spans="1:12" ht="12.75">
      <c r="A626" s="456"/>
      <c r="B626" s="456"/>
      <c r="C626" s="457"/>
      <c r="D626" s="199" t="s">
        <v>1015</v>
      </c>
      <c r="E626" s="32"/>
      <c r="F626" s="32"/>
      <c r="G626" s="32"/>
      <c r="H626" s="22">
        <v>730200</v>
      </c>
      <c r="I626" s="163"/>
      <c r="J626" s="301">
        <v>12037.316953359075</v>
      </c>
      <c r="K626" s="302">
        <v>0.018380832171055277</v>
      </c>
      <c r="L626" s="301">
        <v>176.24148453069444</v>
      </c>
    </row>
    <row r="627" spans="1:12" ht="12.75">
      <c r="A627" s="456"/>
      <c r="B627" s="456"/>
      <c r="C627" s="457"/>
      <c r="D627" s="199" t="s">
        <v>1016</v>
      </c>
      <c r="E627" s="32"/>
      <c r="F627" s="32"/>
      <c r="G627" s="32"/>
      <c r="H627" s="22">
        <v>730301</v>
      </c>
      <c r="I627" s="163"/>
      <c r="J627" s="301">
        <v>2737.1484</v>
      </c>
      <c r="K627" s="302">
        <v>0.004179591312799396</v>
      </c>
      <c r="L627" s="301">
        <v>40.075300772253826</v>
      </c>
    </row>
    <row r="628" spans="1:12" ht="25.5">
      <c r="A628" s="456"/>
      <c r="B628" s="456"/>
      <c r="C628" s="457"/>
      <c r="D628" s="199" t="s">
        <v>1017</v>
      </c>
      <c r="E628" s="32"/>
      <c r="F628" s="32"/>
      <c r="G628" s="32"/>
      <c r="H628" s="22">
        <v>730302</v>
      </c>
      <c r="I628" s="163"/>
      <c r="J628" s="301">
        <v>4100.066495052308</v>
      </c>
      <c r="K628" s="302">
        <v>0.0062607501678098604</v>
      </c>
      <c r="L628" s="301">
        <v>60.03013865651632</v>
      </c>
    </row>
    <row r="629" spans="1:12" ht="38.25">
      <c r="A629" s="456"/>
      <c r="B629" s="456"/>
      <c r="C629" s="457"/>
      <c r="D629" s="199" t="s">
        <v>1018</v>
      </c>
      <c r="E629" s="32"/>
      <c r="F629" s="32"/>
      <c r="G629" s="32"/>
      <c r="H629" s="22">
        <v>730303</v>
      </c>
      <c r="I629" s="163"/>
      <c r="J629" s="301">
        <v>2582.1538793956925</v>
      </c>
      <c r="K629" s="302">
        <v>0.00394291662177816</v>
      </c>
      <c r="L629" s="301">
        <v>37.80598573209418</v>
      </c>
    </row>
    <row r="630" spans="1:12" ht="12.75">
      <c r="A630" s="456"/>
      <c r="B630" s="456"/>
      <c r="C630" s="457"/>
      <c r="D630" s="199" t="s">
        <v>1019</v>
      </c>
      <c r="E630" s="32"/>
      <c r="F630" s="32"/>
      <c r="G630" s="32"/>
      <c r="H630" s="22">
        <v>740000</v>
      </c>
      <c r="I630" s="163"/>
      <c r="J630" s="301">
        <v>53113.713</v>
      </c>
      <c r="K630" s="302">
        <v>0.0811039742840835</v>
      </c>
      <c r="L630" s="301">
        <v>777.6516697473064</v>
      </c>
    </row>
    <row r="631" spans="1:12" ht="25.5">
      <c r="A631" s="456"/>
      <c r="B631" s="456"/>
      <c r="C631" s="457"/>
      <c r="D631" s="199" t="s">
        <v>1020</v>
      </c>
      <c r="E631" s="32"/>
      <c r="F631" s="32"/>
      <c r="G631" s="32"/>
      <c r="H631" s="22">
        <v>750001</v>
      </c>
      <c r="I631" s="163"/>
      <c r="J631" s="301">
        <v>1659.163825580926</v>
      </c>
      <c r="K631" s="302">
        <v>0.0025335223738358684</v>
      </c>
      <c r="L631" s="301">
        <v>24.292248582721673</v>
      </c>
    </row>
    <row r="632" spans="1:12" ht="25.5">
      <c r="A632" s="456"/>
      <c r="B632" s="456"/>
      <c r="C632" s="457"/>
      <c r="D632" s="199" t="s">
        <v>1021</v>
      </c>
      <c r="E632" s="32"/>
      <c r="F632" s="32"/>
      <c r="G632" s="32"/>
      <c r="H632" s="22">
        <v>750002</v>
      </c>
      <c r="I632" s="163"/>
      <c r="J632" s="301">
        <v>3729.2345687884026</v>
      </c>
      <c r="K632" s="302">
        <v>0.005694494462594431</v>
      </c>
      <c r="L632" s="301">
        <v>54.600692090528064</v>
      </c>
    </row>
    <row r="633" spans="1:12" ht="25.5">
      <c r="A633" s="456"/>
      <c r="B633" s="456"/>
      <c r="C633" s="457"/>
      <c r="D633" s="199" t="s">
        <v>1022</v>
      </c>
      <c r="E633" s="32"/>
      <c r="F633" s="32"/>
      <c r="G633" s="32"/>
      <c r="H633" s="22">
        <v>750003</v>
      </c>
      <c r="I633" s="163"/>
      <c r="J633" s="301">
        <v>1232.5171157894738</v>
      </c>
      <c r="K633" s="302">
        <v>0.0018820381934827688</v>
      </c>
      <c r="L633" s="301">
        <v>18.045603271716637</v>
      </c>
    </row>
    <row r="634" spans="1:12" ht="25.5">
      <c r="A634" s="456"/>
      <c r="B634" s="456"/>
      <c r="C634" s="457"/>
      <c r="D634" s="199" t="s">
        <v>1023</v>
      </c>
      <c r="E634" s="32"/>
      <c r="F634" s="32"/>
      <c r="G634" s="32"/>
      <c r="H634" s="22">
        <v>760101</v>
      </c>
      <c r="I634" s="163"/>
      <c r="J634" s="301">
        <v>2183.3241697020853</v>
      </c>
      <c r="K634" s="302">
        <v>0.003333908652052548</v>
      </c>
      <c r="L634" s="301">
        <v>31.966616345735005</v>
      </c>
    </row>
    <row r="635" spans="1:12" ht="12.75">
      <c r="A635" s="456"/>
      <c r="B635" s="456"/>
      <c r="C635" s="457"/>
      <c r="D635" s="199" t="s">
        <v>1024</v>
      </c>
      <c r="E635" s="32"/>
      <c r="F635" s="32"/>
      <c r="G635" s="32"/>
      <c r="H635" s="22">
        <v>760102</v>
      </c>
      <c r="I635" s="163"/>
      <c r="J635" s="301">
        <v>109.87718803324249</v>
      </c>
      <c r="K635" s="302">
        <v>0.00016778108946470202</v>
      </c>
      <c r="L635" s="301">
        <v>1.6087404535470862</v>
      </c>
    </row>
    <row r="636" spans="1:12" ht="38.25">
      <c r="A636" s="456"/>
      <c r="B636" s="456"/>
      <c r="C636" s="457"/>
      <c r="D636" s="199" t="s">
        <v>1026</v>
      </c>
      <c r="E636" s="32"/>
      <c r="F636" s="32"/>
      <c r="G636" s="32"/>
      <c r="H636" s="22">
        <v>760201</v>
      </c>
      <c r="I636" s="163"/>
      <c r="J636" s="301">
        <v>683.6867452340535</v>
      </c>
      <c r="K636" s="302">
        <v>0.0010439810939941523</v>
      </c>
      <c r="L636" s="301">
        <v>10.01003524297695</v>
      </c>
    </row>
    <row r="637" spans="1:12" ht="12.75">
      <c r="A637" s="456"/>
      <c r="B637" s="456"/>
      <c r="C637" s="457"/>
      <c r="D637" s="199" t="s">
        <v>1027</v>
      </c>
      <c r="E637" s="32"/>
      <c r="F637" s="32"/>
      <c r="G637" s="32"/>
      <c r="H637" s="22">
        <v>760202</v>
      </c>
      <c r="I637" s="163"/>
      <c r="J637" s="301">
        <v>83.06787671093244</v>
      </c>
      <c r="K637" s="302">
        <v>0.00012684360697202404</v>
      </c>
      <c r="L637" s="301">
        <v>1.2162183620380673</v>
      </c>
    </row>
    <row r="638" spans="1:12" ht="25.5">
      <c r="A638" s="456"/>
      <c r="B638" s="456"/>
      <c r="C638" s="457"/>
      <c r="D638" s="199" t="s">
        <v>1028</v>
      </c>
      <c r="E638" s="32"/>
      <c r="F638" s="32"/>
      <c r="G638" s="32"/>
      <c r="H638" s="22">
        <v>760203</v>
      </c>
      <c r="I638" s="163"/>
      <c r="J638" s="301">
        <v>258.8383309111707</v>
      </c>
      <c r="K638" s="302">
        <v>0.00039524288829053783</v>
      </c>
      <c r="L638" s="301">
        <v>3.7897192430828124</v>
      </c>
    </row>
    <row r="639" spans="1:12" ht="12.75">
      <c r="A639" s="456"/>
      <c r="B639" s="456"/>
      <c r="C639" s="457"/>
      <c r="D639" s="190" t="s">
        <v>1029</v>
      </c>
      <c r="E639" s="32"/>
      <c r="F639" s="32"/>
      <c r="G639" s="32"/>
      <c r="H639" s="22">
        <v>760204</v>
      </c>
      <c r="I639" s="163"/>
      <c r="J639" s="301">
        <v>232.15439875541477</v>
      </c>
      <c r="K639" s="302">
        <v>0.00035449685821430007</v>
      </c>
      <c r="L639" s="301">
        <v>3.3990328605219196</v>
      </c>
    </row>
    <row r="640" spans="1:12" ht="38.25">
      <c r="A640" s="456"/>
      <c r="B640" s="456"/>
      <c r="C640" s="457"/>
      <c r="D640" s="190" t="s">
        <v>1030</v>
      </c>
      <c r="E640" s="32"/>
      <c r="F640" s="32"/>
      <c r="G640" s="32"/>
      <c r="H640" s="22">
        <v>760205</v>
      </c>
      <c r="I640" s="163"/>
      <c r="J640" s="301">
        <v>527.9397126514783</v>
      </c>
      <c r="K640" s="302">
        <v>0.0008061573266103979</v>
      </c>
      <c r="L640" s="301">
        <v>7.729702479458276</v>
      </c>
    </row>
    <row r="641" spans="1:12" ht="25.5">
      <c r="A641" s="456"/>
      <c r="B641" s="456"/>
      <c r="C641" s="457"/>
      <c r="D641" s="190" t="s">
        <v>1031</v>
      </c>
      <c r="E641" s="32"/>
      <c r="F641" s="32"/>
      <c r="G641" s="32"/>
      <c r="H641" s="22">
        <v>760206</v>
      </c>
      <c r="I641" s="163"/>
      <c r="J641" s="301">
        <v>112934.93394595436</v>
      </c>
      <c r="K641" s="302">
        <v>0.17245022916261477</v>
      </c>
      <c r="L641" s="301">
        <v>1653.509705786774</v>
      </c>
    </row>
    <row r="642" spans="1:12" ht="12.75">
      <c r="A642" s="456"/>
      <c r="B642" s="456"/>
      <c r="C642" s="457"/>
      <c r="D642" s="190" t="s">
        <v>1032</v>
      </c>
      <c r="E642" s="32"/>
      <c r="F642" s="32"/>
      <c r="G642" s="32"/>
      <c r="H642" s="22">
        <v>770100</v>
      </c>
      <c r="I642" s="163"/>
      <c r="J642" s="301">
        <v>3285.409037872495</v>
      </c>
      <c r="K642" s="302">
        <v>0.005016778437619422</v>
      </c>
      <c r="L642" s="301">
        <v>48.102527196779434</v>
      </c>
    </row>
    <row r="643" spans="1:12" ht="12.75">
      <c r="A643" s="456"/>
      <c r="B643" s="456"/>
      <c r="C643" s="457"/>
      <c r="D643" s="190" t="s">
        <v>1033</v>
      </c>
      <c r="E643" s="32"/>
      <c r="F643" s="32"/>
      <c r="G643" s="32"/>
      <c r="H643" s="22">
        <v>770200</v>
      </c>
      <c r="I643" s="163"/>
      <c r="J643" s="301">
        <v>11958.7317</v>
      </c>
      <c r="K643" s="302">
        <v>0.018260833473778312</v>
      </c>
      <c r="L643" s="301">
        <v>175.0908974216328</v>
      </c>
    </row>
    <row r="644" spans="1:12" ht="25.5">
      <c r="A644" s="456"/>
      <c r="B644" s="456"/>
      <c r="C644" s="457"/>
      <c r="D644" s="190" t="s">
        <v>1034</v>
      </c>
      <c r="E644" s="32"/>
      <c r="F644" s="32"/>
      <c r="G644" s="32"/>
      <c r="H644" s="22">
        <v>770301</v>
      </c>
      <c r="I644" s="163"/>
      <c r="J644" s="301">
        <v>767.0986420959981</v>
      </c>
      <c r="K644" s="302">
        <v>0.0011713500154265097</v>
      </c>
      <c r="L644" s="301">
        <v>11.231290493414466</v>
      </c>
    </row>
    <row r="645" spans="1:12" ht="12.75">
      <c r="A645" s="456"/>
      <c r="B645" s="456"/>
      <c r="C645" s="457"/>
      <c r="D645" s="190" t="s">
        <v>591</v>
      </c>
      <c r="E645" s="32"/>
      <c r="F645" s="32"/>
      <c r="G645" s="32"/>
      <c r="H645" s="22">
        <v>770303</v>
      </c>
      <c r="I645" s="163"/>
      <c r="J645" s="301">
        <v>288.40500880324976</v>
      </c>
      <c r="K645" s="302">
        <v>0.000440390834987937</v>
      </c>
      <c r="L645" s="301">
        <v>4.222612654839886</v>
      </c>
    </row>
    <row r="646" spans="1:12" ht="12.75">
      <c r="A646" s="456"/>
      <c r="B646" s="456"/>
      <c r="C646" s="457"/>
      <c r="D646" s="190" t="s">
        <v>1036</v>
      </c>
      <c r="E646" s="32"/>
      <c r="F646" s="32"/>
      <c r="G646" s="32"/>
      <c r="H646" s="22">
        <v>770304</v>
      </c>
      <c r="I646" s="163"/>
      <c r="J646" s="301">
        <v>348.7640265503595</v>
      </c>
      <c r="K646" s="302">
        <v>0.0005325582988437238</v>
      </c>
      <c r="L646" s="301">
        <v>5.106344713552242</v>
      </c>
    </row>
    <row r="647" spans="1:12" ht="12.75">
      <c r="A647" s="456"/>
      <c r="B647" s="456"/>
      <c r="C647" s="457"/>
      <c r="D647" s="190" t="s">
        <v>1035</v>
      </c>
      <c r="E647" s="32"/>
      <c r="F647" s="32"/>
      <c r="G647" s="32"/>
      <c r="H647" s="22">
        <v>770305</v>
      </c>
      <c r="I647" s="163"/>
      <c r="J647" s="301">
        <v>3727.882299926029</v>
      </c>
      <c r="K647" s="302">
        <v>0.005692429564984296</v>
      </c>
      <c r="L647" s="301">
        <v>54.580893170825874</v>
      </c>
    </row>
    <row r="648" spans="1:12" ht="25.5">
      <c r="A648" s="456"/>
      <c r="B648" s="456"/>
      <c r="C648" s="457"/>
      <c r="D648" s="190" t="s">
        <v>1037</v>
      </c>
      <c r="E648" s="32"/>
      <c r="F648" s="32"/>
      <c r="G648" s="32"/>
      <c r="H648" s="22">
        <v>770401</v>
      </c>
      <c r="I648" s="163"/>
      <c r="J648" s="301">
        <v>19735.39027656045</v>
      </c>
      <c r="K648" s="302">
        <v>0.030135693685668527</v>
      </c>
      <c r="L648" s="301">
        <v>288.9509758371061</v>
      </c>
    </row>
    <row r="649" spans="1:12" ht="25.5">
      <c r="A649" s="456"/>
      <c r="B649" s="456"/>
      <c r="C649" s="457"/>
      <c r="D649" s="190" t="s">
        <v>1038</v>
      </c>
      <c r="E649" s="32"/>
      <c r="F649" s="32"/>
      <c r="G649" s="32"/>
      <c r="H649" s="22">
        <v>770402</v>
      </c>
      <c r="I649" s="163"/>
      <c r="J649" s="301">
        <v>47914.865654507965</v>
      </c>
      <c r="K649" s="302">
        <v>0.07316539952438517</v>
      </c>
      <c r="L649" s="301">
        <v>701.5339952216481</v>
      </c>
    </row>
    <row r="650" spans="1:12" ht="38.25">
      <c r="A650" s="456"/>
      <c r="B650" s="456"/>
      <c r="C650" s="457"/>
      <c r="D650" s="190" t="s">
        <v>1039</v>
      </c>
      <c r="E650" s="32"/>
      <c r="F650" s="32"/>
      <c r="G650" s="32"/>
      <c r="H650" s="22">
        <v>770403</v>
      </c>
      <c r="I650" s="163"/>
      <c r="J650" s="301">
        <v>14236.100368931586</v>
      </c>
      <c r="K650" s="302">
        <v>0.021738346897861555</v>
      </c>
      <c r="L650" s="301">
        <v>208.4344437111729</v>
      </c>
    </row>
    <row r="651" spans="1:12" ht="38.25">
      <c r="A651" s="456"/>
      <c r="B651" s="456"/>
      <c r="C651" s="457"/>
      <c r="D651" s="190" t="s">
        <v>1040</v>
      </c>
      <c r="E651" s="32"/>
      <c r="F651" s="32"/>
      <c r="G651" s="32"/>
      <c r="H651" s="22">
        <v>770501</v>
      </c>
      <c r="I651" s="163"/>
      <c r="J651" s="301">
        <v>580.8044295519715</v>
      </c>
      <c r="K651" s="302">
        <v>0.0008868810869702309</v>
      </c>
      <c r="L651" s="301">
        <v>8.503708532629274</v>
      </c>
    </row>
    <row r="652" spans="1:12" ht="25.5">
      <c r="A652" s="456"/>
      <c r="B652" s="456"/>
      <c r="C652" s="457"/>
      <c r="D652" s="190" t="s">
        <v>1041</v>
      </c>
      <c r="E652" s="32"/>
      <c r="F652" s="32"/>
      <c r="G652" s="32"/>
      <c r="H652" s="22">
        <v>770502</v>
      </c>
      <c r="I652" s="163"/>
      <c r="J652" s="301">
        <v>793.6179271131338</v>
      </c>
      <c r="K652" s="302">
        <v>0.0012118446313849544</v>
      </c>
      <c r="L652" s="301">
        <v>11.6195662344473</v>
      </c>
    </row>
    <row r="653" spans="1:12" ht="12.75">
      <c r="A653" s="456"/>
      <c r="B653" s="456"/>
      <c r="C653" s="457"/>
      <c r="D653" s="190" t="s">
        <v>1042</v>
      </c>
      <c r="E653" s="32"/>
      <c r="F653" s="32"/>
      <c r="G653" s="32"/>
      <c r="H653" s="22">
        <v>770503</v>
      </c>
      <c r="I653" s="163"/>
      <c r="J653" s="301">
        <v>1360.0244503778183</v>
      </c>
      <c r="K653" s="302">
        <v>0.0020767402958472773</v>
      </c>
      <c r="L653" s="301">
        <v>19.912471280881324</v>
      </c>
    </row>
    <row r="654" spans="1:12" ht="12.75">
      <c r="A654" s="456"/>
      <c r="B654" s="456"/>
      <c r="C654" s="457"/>
      <c r="D654" s="190" t="s">
        <v>1043</v>
      </c>
      <c r="E654" s="32"/>
      <c r="F654" s="32"/>
      <c r="G654" s="32"/>
      <c r="H654" s="22">
        <v>770504</v>
      </c>
      <c r="I654" s="163"/>
      <c r="J654" s="301">
        <v>956.9275123161556</v>
      </c>
      <c r="K654" s="302">
        <v>0.0014612163218681677</v>
      </c>
      <c r="L654" s="301">
        <v>14.010624295458209</v>
      </c>
    </row>
    <row r="655" spans="1:12" ht="12.75">
      <c r="A655" s="456"/>
      <c r="B655" s="456"/>
      <c r="C655" s="457"/>
      <c r="D655" s="190" t="s">
        <v>1044</v>
      </c>
      <c r="E655" s="32"/>
      <c r="F655" s="32"/>
      <c r="G655" s="32"/>
      <c r="H655" s="22">
        <v>770600</v>
      </c>
      <c r="I655" s="163"/>
      <c r="J655" s="301">
        <v>174.451177594146</v>
      </c>
      <c r="K655" s="302">
        <v>0.0002663847624703568</v>
      </c>
      <c r="L655" s="301">
        <v>2.554185009537396</v>
      </c>
    </row>
    <row r="656" spans="1:12" ht="12.75">
      <c r="A656" s="456"/>
      <c r="B656" s="456"/>
      <c r="C656" s="457"/>
      <c r="D656" s="190" t="s">
        <v>1045</v>
      </c>
      <c r="E656" s="32"/>
      <c r="F656" s="32"/>
      <c r="G656" s="32"/>
      <c r="H656" s="22">
        <v>770700</v>
      </c>
      <c r="I656" s="163"/>
      <c r="J656" s="301">
        <v>447.2937360412741</v>
      </c>
      <c r="K656" s="302">
        <v>0.000683011930747962</v>
      </c>
      <c r="L656" s="301">
        <v>6.548943785948606</v>
      </c>
    </row>
    <row r="657" spans="1:12" ht="12.75">
      <c r="A657" s="456"/>
      <c r="B657" s="456"/>
      <c r="C657" s="457"/>
      <c r="D657" s="190" t="s">
        <v>1046</v>
      </c>
      <c r="E657" s="32"/>
      <c r="F657" s="32"/>
      <c r="G657" s="32"/>
      <c r="H657" s="22">
        <v>770800</v>
      </c>
      <c r="I657" s="163"/>
      <c r="J657" s="301">
        <v>391.4775075656693</v>
      </c>
      <c r="K657" s="302">
        <v>0.0005977812491927113</v>
      </c>
      <c r="L657" s="301">
        <v>5.73172388507195</v>
      </c>
    </row>
    <row r="658" spans="1:12" ht="12.75">
      <c r="A658" s="456"/>
      <c r="B658" s="456"/>
      <c r="C658" s="457"/>
      <c r="D658" s="190" t="s">
        <v>1047</v>
      </c>
      <c r="E658" s="32"/>
      <c r="F658" s="32"/>
      <c r="G658" s="32"/>
      <c r="H658" s="22">
        <v>770900</v>
      </c>
      <c r="I658" s="163"/>
      <c r="J658" s="301">
        <v>765.9962522824551</v>
      </c>
      <c r="K658" s="302">
        <v>0.0011696666799931796</v>
      </c>
      <c r="L658" s="301">
        <v>11.215150117779004</v>
      </c>
    </row>
    <row r="659" spans="1:12" ht="12.75">
      <c r="A659" s="456"/>
      <c r="B659" s="456"/>
      <c r="C659" s="457"/>
      <c r="D659" s="190" t="s">
        <v>1048</v>
      </c>
      <c r="E659" s="32"/>
      <c r="F659" s="32"/>
      <c r="G659" s="32"/>
      <c r="H659" s="22">
        <v>780100</v>
      </c>
      <c r="I659" s="163"/>
      <c r="J659" s="301">
        <v>94.33880649524153</v>
      </c>
      <c r="K659" s="302">
        <v>0.00014405417553807994</v>
      </c>
      <c r="L659" s="301">
        <v>1.381238972937038</v>
      </c>
    </row>
    <row r="660" spans="1:12" ht="25.5">
      <c r="A660" s="456"/>
      <c r="B660" s="456"/>
      <c r="C660" s="457"/>
      <c r="D660" s="190" t="s">
        <v>1049</v>
      </c>
      <c r="E660" s="32"/>
      <c r="F660" s="32"/>
      <c r="G660" s="32"/>
      <c r="H660" s="22">
        <v>780500</v>
      </c>
      <c r="I660" s="163"/>
      <c r="J660" s="301">
        <v>4335.763048102498</v>
      </c>
      <c r="K660" s="302">
        <v>0.006620655851252284</v>
      </c>
      <c r="L660" s="301">
        <v>63.48103311823782</v>
      </c>
    </row>
    <row r="661" spans="1:12" ht="25.5">
      <c r="A661" s="456"/>
      <c r="B661" s="456"/>
      <c r="C661" s="457"/>
      <c r="D661" s="190" t="s">
        <v>1050</v>
      </c>
      <c r="E661" s="32"/>
      <c r="F661" s="32"/>
      <c r="G661" s="32"/>
      <c r="H661" s="22">
        <v>790300</v>
      </c>
      <c r="I661" s="163"/>
      <c r="J661" s="301">
        <v>34864.1122518975</v>
      </c>
      <c r="K661" s="302">
        <v>0.05323706259276763</v>
      </c>
      <c r="L661" s="301">
        <v>510.45452437011164</v>
      </c>
    </row>
    <row r="662" spans="1:12" ht="12.75">
      <c r="A662" s="456"/>
      <c r="B662" s="456"/>
      <c r="C662" s="457"/>
      <c r="D662" s="190" t="s">
        <v>1051</v>
      </c>
      <c r="E662" s="32"/>
      <c r="F662" s="32"/>
      <c r="G662" s="32"/>
      <c r="H662" s="22">
        <v>810001</v>
      </c>
      <c r="I662" s="163"/>
      <c r="J662" s="301">
        <v>0</v>
      </c>
      <c r="K662" s="302">
        <v>0</v>
      </c>
      <c r="L662" s="301">
        <v>0</v>
      </c>
    </row>
    <row r="663" spans="1:12" ht="12.75">
      <c r="A663" s="456"/>
      <c r="B663" s="456"/>
      <c r="C663" s="457"/>
      <c r="D663" s="190" t="s">
        <v>1052</v>
      </c>
      <c r="E663" s="32"/>
      <c r="F663" s="32"/>
      <c r="G663" s="32"/>
      <c r="H663" s="22">
        <v>820000</v>
      </c>
      <c r="I663" s="163"/>
      <c r="J663" s="301">
        <v>0</v>
      </c>
      <c r="K663" s="302">
        <v>0</v>
      </c>
      <c r="L663" s="301">
        <v>0</v>
      </c>
    </row>
    <row r="664" spans="1:12" ht="12.75">
      <c r="A664" s="133" t="s">
        <v>1067</v>
      </c>
      <c r="B664" s="115"/>
      <c r="C664" s="115"/>
      <c r="D664" s="133"/>
      <c r="E664" s="134"/>
      <c r="F664" s="134"/>
      <c r="G664" s="151"/>
      <c r="H664" s="152"/>
      <c r="I664" s="167"/>
      <c r="J664" s="134"/>
      <c r="K664" s="134"/>
      <c r="L664" s="134"/>
    </row>
    <row r="665" spans="3:12" ht="12.75">
      <c r="C665" s="179" t="s">
        <v>1068</v>
      </c>
      <c r="D665" s="179" t="s">
        <v>1288</v>
      </c>
      <c r="K665" s="196">
        <v>1</v>
      </c>
      <c r="L665" s="27">
        <v>189745.88</v>
      </c>
    </row>
    <row r="666" spans="1:12" ht="12.75">
      <c r="A666" s="133" t="s">
        <v>1074</v>
      </c>
      <c r="B666" s="115"/>
      <c r="C666" s="115"/>
      <c r="D666" s="133"/>
      <c r="E666" s="134"/>
      <c r="F666" s="134"/>
      <c r="G666" s="151"/>
      <c r="H666" s="152"/>
      <c r="I666" s="167"/>
      <c r="J666" s="134"/>
      <c r="K666" s="134"/>
      <c r="L666" s="134"/>
    </row>
    <row r="667" spans="3:12" ht="12.75">
      <c r="C667" s="179" t="s">
        <v>1068</v>
      </c>
      <c r="D667" s="179" t="s">
        <v>1288</v>
      </c>
      <c r="K667" s="196">
        <v>1</v>
      </c>
      <c r="L667" s="27">
        <v>3071857.58</v>
      </c>
    </row>
  </sheetData>
  <mergeCells count="125">
    <mergeCell ref="L12:L16"/>
    <mergeCell ref="B547:C547"/>
    <mergeCell ref="B551:C551"/>
    <mergeCell ref="B555:C555"/>
    <mergeCell ref="B566:C566"/>
    <mergeCell ref="A578:C663"/>
    <mergeCell ref="B569:C569"/>
    <mergeCell ref="B552:C552"/>
    <mergeCell ref="B553:C553"/>
    <mergeCell ref="B560:C560"/>
    <mergeCell ref="B564:C564"/>
    <mergeCell ref="B556:C559"/>
    <mergeCell ref="B336:C336"/>
    <mergeCell ref="C360:C361"/>
    <mergeCell ref="B540:C540"/>
    <mergeCell ref="B546:C546"/>
    <mergeCell ref="C509:C510"/>
    <mergeCell ref="B538:C539"/>
    <mergeCell ref="B286:C286"/>
    <mergeCell ref="B287:C287"/>
    <mergeCell ref="B289:C289"/>
    <mergeCell ref="B300:C300"/>
    <mergeCell ref="B299:C299"/>
    <mergeCell ref="B285:C285"/>
    <mergeCell ref="B258:C258"/>
    <mergeCell ref="B275:C275"/>
    <mergeCell ref="B283:C283"/>
    <mergeCell ref="B284:C284"/>
    <mergeCell ref="B232:C232"/>
    <mergeCell ref="B209:C209"/>
    <mergeCell ref="B210:C210"/>
    <mergeCell ref="B211:C211"/>
    <mergeCell ref="B86:C86"/>
    <mergeCell ref="B94:C94"/>
    <mergeCell ref="B98:C98"/>
    <mergeCell ref="A125:C125"/>
    <mergeCell ref="B110:C110"/>
    <mergeCell ref="B134:C134"/>
    <mergeCell ref="B185:C185"/>
    <mergeCell ref="B203:C203"/>
    <mergeCell ref="B104:C104"/>
    <mergeCell ref="B117:C117"/>
    <mergeCell ref="B126:C126"/>
    <mergeCell ref="B186:C187"/>
    <mergeCell ref="B172:C172"/>
    <mergeCell ref="B173:C173"/>
    <mergeCell ref="B132:C132"/>
    <mergeCell ref="A18:C29"/>
    <mergeCell ref="A47:C47"/>
    <mergeCell ref="A48:C48"/>
    <mergeCell ref="A31:C31"/>
    <mergeCell ref="A39:C39"/>
    <mergeCell ref="A41:C41"/>
    <mergeCell ref="A42:C42"/>
    <mergeCell ref="A32:C32"/>
    <mergeCell ref="A33:C33"/>
    <mergeCell ref="A38:C38"/>
    <mergeCell ref="A15:C15"/>
    <mergeCell ref="A16:C16"/>
    <mergeCell ref="A11:C11"/>
    <mergeCell ref="A12:C12"/>
    <mergeCell ref="A13:C13"/>
    <mergeCell ref="A14:C14"/>
    <mergeCell ref="K9:K16"/>
    <mergeCell ref="A7:C7"/>
    <mergeCell ref="A9:C9"/>
    <mergeCell ref="A10:C10"/>
    <mergeCell ref="B162:C170"/>
    <mergeCell ref="A43:C46"/>
    <mergeCell ref="B131:C131"/>
    <mergeCell ref="B127:C127"/>
    <mergeCell ref="B128:C128"/>
    <mergeCell ref="B129:C129"/>
    <mergeCell ref="A49:C49"/>
    <mergeCell ref="B133:C133"/>
    <mergeCell ref="A130:C130"/>
    <mergeCell ref="A30:C30"/>
    <mergeCell ref="A34:C34"/>
    <mergeCell ref="A37:C37"/>
    <mergeCell ref="A67:D67"/>
    <mergeCell ref="B68:C68"/>
    <mergeCell ref="B73:C73"/>
    <mergeCell ref="B79:C79"/>
    <mergeCell ref="B182:C182"/>
    <mergeCell ref="B341:C341"/>
    <mergeCell ref="B347:C347"/>
    <mergeCell ref="C220:C231"/>
    <mergeCell ref="B183:C184"/>
    <mergeCell ref="B237:C237"/>
    <mergeCell ref="B239:C239"/>
    <mergeCell ref="B249:C249"/>
    <mergeCell ref="B253:C253"/>
    <mergeCell ref="J315:J316"/>
    <mergeCell ref="J360:J361"/>
    <mergeCell ref="J509:J510"/>
    <mergeCell ref="A575:C575"/>
    <mergeCell ref="B358:C358"/>
    <mergeCell ref="B363:C363"/>
    <mergeCell ref="B526:C526"/>
    <mergeCell ref="B527:C527"/>
    <mergeCell ref="A35:C35"/>
    <mergeCell ref="A36:C36"/>
    <mergeCell ref="A40:C40"/>
    <mergeCell ref="A52:C52"/>
    <mergeCell ref="B351:C351"/>
    <mergeCell ref="A50:C50"/>
    <mergeCell ref="A51:C51"/>
    <mergeCell ref="A53:C53"/>
    <mergeCell ref="B290:C297"/>
    <mergeCell ref="J538:J539"/>
    <mergeCell ref="B303:C303"/>
    <mergeCell ref="B304:C304"/>
    <mergeCell ref="B305:C305"/>
    <mergeCell ref="B308:C308"/>
    <mergeCell ref="B314:C314"/>
    <mergeCell ref="C315:C316"/>
    <mergeCell ref="B320:C320"/>
    <mergeCell ref="B321:C321"/>
    <mergeCell ref="J43:J46"/>
    <mergeCell ref="K43:K46"/>
    <mergeCell ref="A56:C66"/>
    <mergeCell ref="E43:E46"/>
    <mergeCell ref="F43:F46"/>
    <mergeCell ref="G43:G46"/>
    <mergeCell ref="H43:H4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2"/>
  <sheetViews>
    <sheetView workbookViewId="0" topLeftCell="A1">
      <selection activeCell="C11" sqref="C11"/>
    </sheetView>
  </sheetViews>
  <sheetFormatPr defaultColWidth="9.140625" defaultRowHeight="12.75"/>
  <cols>
    <col min="1" max="1" width="14.421875" style="0" customWidth="1"/>
    <col min="2" max="2" width="45.7109375" style="0" customWidth="1"/>
    <col min="3" max="3" width="16.421875" style="0" customWidth="1"/>
    <col min="4" max="4" width="14.00390625" style="0" customWidth="1"/>
    <col min="5" max="5" width="56.421875" style="0" customWidth="1"/>
  </cols>
  <sheetData>
    <row r="1" ht="12.75">
      <c r="A1" s="331" t="s">
        <v>620</v>
      </c>
    </row>
    <row r="2" ht="12.75">
      <c r="A2" s="331" t="s">
        <v>649</v>
      </c>
    </row>
    <row r="3" ht="12.75">
      <c r="A3" s="332" t="s">
        <v>623</v>
      </c>
    </row>
    <row r="4" ht="12.75">
      <c r="A4" s="332"/>
    </row>
    <row r="5" ht="12.75">
      <c r="A5" s="332"/>
    </row>
    <row r="6" spans="1:5" ht="38.25">
      <c r="A6" s="553" t="s">
        <v>628</v>
      </c>
      <c r="B6" s="554"/>
      <c r="C6" s="555" t="s">
        <v>629</v>
      </c>
      <c r="D6" s="556" t="s">
        <v>630</v>
      </c>
      <c r="E6" s="556"/>
    </row>
    <row r="7" spans="1:5" ht="25.5">
      <c r="A7" s="557" t="s">
        <v>631</v>
      </c>
      <c r="B7" s="558" t="s">
        <v>632</v>
      </c>
      <c r="C7" s="555" t="s">
        <v>633</v>
      </c>
      <c r="D7" s="559" t="s">
        <v>631</v>
      </c>
      <c r="E7" s="560" t="s">
        <v>632</v>
      </c>
    </row>
    <row r="8" spans="1:5" ht="12.75">
      <c r="A8" s="546">
        <v>10100</v>
      </c>
      <c r="B8" s="548" t="s">
        <v>1217</v>
      </c>
      <c r="C8" s="561">
        <v>1210.4112172307696</v>
      </c>
      <c r="D8" s="551">
        <v>10100</v>
      </c>
      <c r="E8" s="156" t="s">
        <v>1217</v>
      </c>
    </row>
    <row r="9" spans="1:5" ht="12.75">
      <c r="A9" s="546">
        <v>10200</v>
      </c>
      <c r="B9" s="548" t="s">
        <v>1218</v>
      </c>
      <c r="C9" s="561">
        <v>955.8342473846157</v>
      </c>
      <c r="D9" s="551">
        <v>10200</v>
      </c>
      <c r="E9" s="156" t="s">
        <v>1218</v>
      </c>
    </row>
    <row r="10" spans="1:5" ht="12.75">
      <c r="A10" s="546">
        <v>10301</v>
      </c>
      <c r="B10" s="548" t="s">
        <v>1219</v>
      </c>
      <c r="C10" s="561">
        <v>3146.4160873846163</v>
      </c>
      <c r="D10" s="551">
        <v>10301</v>
      </c>
      <c r="E10" s="156" t="s">
        <v>1219</v>
      </c>
    </row>
    <row r="11" spans="1:5" ht="12.75">
      <c r="A11" s="546">
        <v>10302</v>
      </c>
      <c r="B11" s="548" t="s">
        <v>1220</v>
      </c>
      <c r="C11" s="561">
        <v>193.82844800000007</v>
      </c>
      <c r="D11" s="551">
        <v>10302</v>
      </c>
      <c r="E11" s="156" t="s">
        <v>1220</v>
      </c>
    </row>
    <row r="12" spans="1:5" ht="12.75">
      <c r="A12" s="546">
        <v>20100</v>
      </c>
      <c r="B12" s="548" t="s">
        <v>1213</v>
      </c>
      <c r="C12" s="561">
        <v>11074.793675684152</v>
      </c>
      <c r="D12" s="551">
        <v>20100</v>
      </c>
      <c r="E12" s="156" t="s">
        <v>1213</v>
      </c>
    </row>
    <row r="13" spans="1:5" ht="12.75">
      <c r="A13" s="546">
        <v>20201</v>
      </c>
      <c r="B13" s="548" t="s">
        <v>1221</v>
      </c>
      <c r="C13" s="561">
        <v>4731.000174382637</v>
      </c>
      <c r="D13" s="551">
        <v>20201</v>
      </c>
      <c r="E13" s="156" t="s">
        <v>1221</v>
      </c>
    </row>
    <row r="14" spans="1:5" ht="12.75">
      <c r="A14" s="546">
        <v>20202</v>
      </c>
      <c r="B14" s="548" t="s">
        <v>1222</v>
      </c>
      <c r="C14" s="561">
        <v>73606.08925136202</v>
      </c>
      <c r="D14" s="551">
        <v>20202</v>
      </c>
      <c r="E14" s="156" t="s">
        <v>1222</v>
      </c>
    </row>
    <row r="15" spans="1:5" ht="12.75">
      <c r="A15" s="546">
        <v>20203</v>
      </c>
      <c r="B15" s="548" t="s">
        <v>1344</v>
      </c>
      <c r="C15" s="561">
        <v>70.2375220210393</v>
      </c>
      <c r="D15" s="551">
        <v>20203</v>
      </c>
      <c r="E15" s="156" t="s">
        <v>1344</v>
      </c>
    </row>
    <row r="16" spans="1:5" ht="12.75">
      <c r="A16" s="546">
        <v>20300</v>
      </c>
      <c r="B16" s="548" t="s">
        <v>1212</v>
      </c>
      <c r="C16" s="561">
        <v>91.54431923687234</v>
      </c>
      <c r="D16" s="551">
        <v>20300</v>
      </c>
      <c r="E16" s="156" t="s">
        <v>1212</v>
      </c>
    </row>
    <row r="17" spans="1:5" ht="12.75">
      <c r="A17" s="546">
        <v>20401</v>
      </c>
      <c r="B17" s="548" t="s">
        <v>1223</v>
      </c>
      <c r="C17" s="561">
        <v>13544.524089660668</v>
      </c>
      <c r="D17" s="551">
        <v>20401</v>
      </c>
      <c r="E17" s="156" t="s">
        <v>1223</v>
      </c>
    </row>
    <row r="18" spans="1:5" ht="12.75">
      <c r="A18" s="546">
        <v>20402</v>
      </c>
      <c r="B18" s="548" t="s">
        <v>1224</v>
      </c>
      <c r="C18" s="561">
        <v>2350.58090192689</v>
      </c>
      <c r="D18" s="551">
        <v>20402</v>
      </c>
      <c r="E18" s="156" t="s">
        <v>1224</v>
      </c>
    </row>
    <row r="19" spans="1:5" ht="12.75">
      <c r="A19" s="546">
        <v>20501</v>
      </c>
      <c r="B19" s="548" t="s">
        <v>1197</v>
      </c>
      <c r="C19" s="561">
        <v>16180.00363701011</v>
      </c>
      <c r="D19" s="551">
        <v>20501</v>
      </c>
      <c r="E19" s="156" t="s">
        <v>1197</v>
      </c>
    </row>
    <row r="20" spans="1:5" ht="12.75">
      <c r="A20" s="546">
        <v>20502</v>
      </c>
      <c r="B20" s="548" t="s">
        <v>1225</v>
      </c>
      <c r="C20" s="561">
        <v>2640.3662219692405</v>
      </c>
      <c r="D20" s="551">
        <v>20502</v>
      </c>
      <c r="E20" s="156" t="s">
        <v>1225</v>
      </c>
    </row>
    <row r="21" spans="1:5" ht="12.75">
      <c r="A21" s="546">
        <v>20503</v>
      </c>
      <c r="B21" s="548" t="s">
        <v>1226</v>
      </c>
      <c r="C21" s="561">
        <v>101.42555932212464</v>
      </c>
      <c r="D21" s="551">
        <v>20503</v>
      </c>
      <c r="E21" s="156" t="s">
        <v>1226</v>
      </c>
    </row>
    <row r="22" spans="1:5" ht="12.75">
      <c r="A22" s="546">
        <v>20600</v>
      </c>
      <c r="B22" s="548" t="s">
        <v>1227</v>
      </c>
      <c r="C22" s="561">
        <v>8057.551308719992</v>
      </c>
      <c r="D22" s="551">
        <v>20600</v>
      </c>
      <c r="E22" s="156" t="s">
        <v>1227</v>
      </c>
    </row>
    <row r="23" spans="1:5" ht="12.75">
      <c r="A23" s="546">
        <v>20701</v>
      </c>
      <c r="B23" s="548" t="s">
        <v>634</v>
      </c>
      <c r="C23" s="561">
        <v>0.6295992139612645</v>
      </c>
      <c r="D23" s="551"/>
      <c r="E23" s="156"/>
    </row>
    <row r="24" spans="1:5" ht="12.75">
      <c r="A24" s="546">
        <v>20702</v>
      </c>
      <c r="B24" s="548" t="s">
        <v>1345</v>
      </c>
      <c r="C24" s="561">
        <v>1285.1533387042273</v>
      </c>
      <c r="D24" s="551">
        <v>20702</v>
      </c>
      <c r="E24" s="156" t="s">
        <v>1345</v>
      </c>
    </row>
    <row r="25" spans="1:5" ht="12.75">
      <c r="A25" s="546">
        <v>30001</v>
      </c>
      <c r="B25" s="548" t="s">
        <v>1228</v>
      </c>
      <c r="C25" s="561">
        <v>5.6663929256513805</v>
      </c>
      <c r="D25" s="551">
        <v>30001</v>
      </c>
      <c r="E25" s="156" t="s">
        <v>1228</v>
      </c>
    </row>
    <row r="26" spans="1:5" ht="12.75">
      <c r="A26" s="546">
        <v>30002</v>
      </c>
      <c r="B26" s="548" t="s">
        <v>1346</v>
      </c>
      <c r="C26" s="561">
        <v>2.8935695206781697</v>
      </c>
      <c r="D26" s="551">
        <v>30002</v>
      </c>
      <c r="E26" s="549" t="s">
        <v>1346</v>
      </c>
    </row>
    <row r="27" spans="1:5" ht="12.75">
      <c r="A27" s="546">
        <v>40001</v>
      </c>
      <c r="B27" s="548" t="s">
        <v>1347</v>
      </c>
      <c r="C27" s="561">
        <v>11.091758325918647</v>
      </c>
      <c r="D27" s="551">
        <v>40001</v>
      </c>
      <c r="E27" s="549" t="s">
        <v>1347</v>
      </c>
    </row>
    <row r="28" spans="1:5" ht="12.75">
      <c r="A28" s="546">
        <v>40002</v>
      </c>
      <c r="B28" s="548" t="s">
        <v>1348</v>
      </c>
      <c r="C28" s="561">
        <v>11.99251350593704</v>
      </c>
      <c r="D28" s="551">
        <v>40002</v>
      </c>
      <c r="E28" s="549" t="s">
        <v>1348</v>
      </c>
    </row>
    <row r="29" spans="1:5" ht="25.5">
      <c r="A29" s="546">
        <v>50001</v>
      </c>
      <c r="B29" s="548" t="s">
        <v>1229</v>
      </c>
      <c r="C29" s="561">
        <v>478.0307856863865</v>
      </c>
      <c r="D29" s="551">
        <v>50001</v>
      </c>
      <c r="E29" s="549" t="s">
        <v>1229</v>
      </c>
    </row>
    <row r="30" spans="1:5" ht="12.75">
      <c r="A30" s="546">
        <v>60100</v>
      </c>
      <c r="B30" s="548" t="s">
        <v>1230</v>
      </c>
      <c r="C30" s="561">
        <v>253.30189165640115</v>
      </c>
      <c r="D30" s="551">
        <v>60100</v>
      </c>
      <c r="E30" s="549" t="s">
        <v>1230</v>
      </c>
    </row>
    <row r="31" spans="1:5" ht="12.75">
      <c r="A31" s="546">
        <v>60200</v>
      </c>
      <c r="B31" s="548" t="s">
        <v>1231</v>
      </c>
      <c r="C31" s="561">
        <v>127.18747478383663</v>
      </c>
      <c r="D31" s="551">
        <v>60200</v>
      </c>
      <c r="E31" s="549" t="s">
        <v>1231</v>
      </c>
    </row>
    <row r="32" spans="1:5" ht="12.75">
      <c r="A32" s="546">
        <v>70000</v>
      </c>
      <c r="B32" s="548" t="s">
        <v>1232</v>
      </c>
      <c r="C32" s="561">
        <v>140.59728990776068</v>
      </c>
      <c r="D32" s="551">
        <v>70000</v>
      </c>
      <c r="E32" s="549" t="s">
        <v>1232</v>
      </c>
    </row>
    <row r="33" spans="1:5" ht="12.75">
      <c r="A33" s="546">
        <v>80001</v>
      </c>
      <c r="B33" s="548" t="s">
        <v>1233</v>
      </c>
      <c r="C33" s="561">
        <v>1614.0342111588498</v>
      </c>
      <c r="D33" s="551">
        <v>80001</v>
      </c>
      <c r="E33" s="549" t="s">
        <v>1233</v>
      </c>
    </row>
    <row r="34" spans="1:5" ht="12.75">
      <c r="A34" s="546">
        <v>90001</v>
      </c>
      <c r="B34" s="548" t="s">
        <v>1291</v>
      </c>
      <c r="C34" s="561">
        <v>131.4936065216113</v>
      </c>
      <c r="D34" s="551">
        <v>90001</v>
      </c>
      <c r="E34" s="549" t="s">
        <v>1291</v>
      </c>
    </row>
    <row r="35" spans="1:5" ht="12.75">
      <c r="A35" s="546">
        <v>90002</v>
      </c>
      <c r="B35" s="548" t="s">
        <v>1292</v>
      </c>
      <c r="C35" s="561">
        <v>228.35721118889523</v>
      </c>
      <c r="D35" s="551">
        <v>90002</v>
      </c>
      <c r="E35" s="549" t="s">
        <v>1292</v>
      </c>
    </row>
    <row r="36" spans="1:5" ht="12.75">
      <c r="A36" s="546">
        <v>90003</v>
      </c>
      <c r="B36" s="548" t="s">
        <v>1337</v>
      </c>
      <c r="C36" s="561">
        <v>14.844531331033968</v>
      </c>
      <c r="D36" s="551">
        <v>90003</v>
      </c>
      <c r="E36" s="549" t="s">
        <v>1337</v>
      </c>
    </row>
    <row r="37" spans="1:5" ht="12.75">
      <c r="A37" s="546">
        <v>90004</v>
      </c>
      <c r="B37" s="548" t="s">
        <v>1349</v>
      </c>
      <c r="C37" s="561">
        <v>8.462661557551082</v>
      </c>
      <c r="D37" s="551">
        <v>90004</v>
      </c>
      <c r="E37" s="549" t="s">
        <v>1349</v>
      </c>
    </row>
    <row r="38" spans="1:5" ht="12.75">
      <c r="A38" s="546">
        <v>100000</v>
      </c>
      <c r="B38" s="548" t="s">
        <v>1293</v>
      </c>
      <c r="C38" s="561">
        <v>776.45987200673</v>
      </c>
      <c r="D38" s="551">
        <v>100000</v>
      </c>
      <c r="E38" s="549" t="s">
        <v>1293</v>
      </c>
    </row>
    <row r="39" spans="1:5" ht="12.75">
      <c r="A39" s="546">
        <v>110101</v>
      </c>
      <c r="B39" s="548" t="s">
        <v>1234</v>
      </c>
      <c r="C39" s="561">
        <v>122.00120876820797</v>
      </c>
      <c r="D39" s="551">
        <v>110101</v>
      </c>
      <c r="E39" s="549" t="s">
        <v>1234</v>
      </c>
    </row>
    <row r="40" spans="1:5" ht="12.75">
      <c r="A40" s="546">
        <v>110102</v>
      </c>
      <c r="B40" s="548" t="s">
        <v>1350</v>
      </c>
      <c r="C40" s="561">
        <v>1.614028852029025</v>
      </c>
      <c r="D40" s="551">
        <v>110102</v>
      </c>
      <c r="E40" s="549" t="s">
        <v>1350</v>
      </c>
    </row>
    <row r="41" spans="1:5" ht="12.75">
      <c r="A41" s="546">
        <v>110105</v>
      </c>
      <c r="B41" s="548" t="s">
        <v>1235</v>
      </c>
      <c r="C41" s="561">
        <v>50.10597224426206</v>
      </c>
      <c r="D41" s="551">
        <v>110105</v>
      </c>
      <c r="E41" s="549" t="s">
        <v>1235</v>
      </c>
    </row>
    <row r="42" spans="1:5" ht="25.5">
      <c r="A42" s="546">
        <v>110108</v>
      </c>
      <c r="B42" s="548" t="s">
        <v>1351</v>
      </c>
      <c r="C42" s="561">
        <v>5.378452894207898</v>
      </c>
      <c r="D42" s="551">
        <v>110108</v>
      </c>
      <c r="E42" s="549" t="s">
        <v>1351</v>
      </c>
    </row>
    <row r="43" spans="1:5" ht="25.5">
      <c r="A43" s="546">
        <v>110400</v>
      </c>
      <c r="B43" s="548" t="s">
        <v>1236</v>
      </c>
      <c r="C43" s="561">
        <v>24.175858084822455</v>
      </c>
      <c r="D43" s="551">
        <v>110400</v>
      </c>
      <c r="E43" s="549" t="s">
        <v>1236</v>
      </c>
    </row>
    <row r="44" spans="1:5" ht="12.75">
      <c r="A44" s="546">
        <v>110501</v>
      </c>
      <c r="B44" s="548" t="s">
        <v>1352</v>
      </c>
      <c r="C44" s="561">
        <v>1.9370135614735837</v>
      </c>
      <c r="D44" s="551">
        <v>110501</v>
      </c>
      <c r="E44" s="549" t="s">
        <v>1352</v>
      </c>
    </row>
    <row r="45" spans="1:5" ht="12.75">
      <c r="A45" s="546">
        <v>110601</v>
      </c>
      <c r="B45" s="548" t="s">
        <v>1353</v>
      </c>
      <c r="C45" s="561">
        <v>0.7379746394115912</v>
      </c>
      <c r="D45" s="551">
        <v>110601</v>
      </c>
      <c r="E45" s="549" t="s">
        <v>1353</v>
      </c>
    </row>
    <row r="46" spans="1:5" ht="12.75">
      <c r="A46" s="546">
        <v>110602</v>
      </c>
      <c r="B46" s="548" t="s">
        <v>1354</v>
      </c>
      <c r="C46" s="561">
        <v>0.10613182942797147</v>
      </c>
      <c r="D46" s="551">
        <v>110602</v>
      </c>
      <c r="E46" s="549" t="s">
        <v>1354</v>
      </c>
    </row>
    <row r="47" spans="1:5" ht="12.75">
      <c r="A47" s="546">
        <v>110603</v>
      </c>
      <c r="B47" s="548" t="s">
        <v>1355</v>
      </c>
      <c r="C47" s="561">
        <v>0.06730775315186954</v>
      </c>
      <c r="D47" s="551">
        <v>110603</v>
      </c>
      <c r="E47" s="549" t="s">
        <v>1355</v>
      </c>
    </row>
    <row r="48" spans="1:5" ht="25.5">
      <c r="A48" s="546">
        <v>110800</v>
      </c>
      <c r="B48" s="548" t="s">
        <v>1237</v>
      </c>
      <c r="C48" s="561">
        <v>78.76787148005423</v>
      </c>
      <c r="D48" s="551">
        <v>110800</v>
      </c>
      <c r="E48" s="549" t="s">
        <v>1237</v>
      </c>
    </row>
    <row r="49" spans="1:5" ht="12.75">
      <c r="A49" s="546">
        <v>110900</v>
      </c>
      <c r="B49" s="548" t="s">
        <v>1238</v>
      </c>
      <c r="C49" s="561">
        <v>122.06289816469533</v>
      </c>
      <c r="D49" s="551">
        <v>110900</v>
      </c>
      <c r="E49" s="549" t="s">
        <v>1238</v>
      </c>
    </row>
    <row r="50" spans="1:5" ht="25.5">
      <c r="A50" s="546">
        <v>120101</v>
      </c>
      <c r="B50" s="548" t="s">
        <v>1356</v>
      </c>
      <c r="C50" s="561">
        <v>73.33208759595253</v>
      </c>
      <c r="D50" s="551">
        <v>120101</v>
      </c>
      <c r="E50" s="549" t="s">
        <v>1356</v>
      </c>
    </row>
    <row r="51" spans="1:5" ht="12.75">
      <c r="A51" s="546">
        <v>120214</v>
      </c>
      <c r="B51" s="548" t="s">
        <v>635</v>
      </c>
      <c r="C51" s="561">
        <v>16.594816742888757</v>
      </c>
      <c r="D51" s="551">
        <v>120214</v>
      </c>
      <c r="E51" s="549" t="s">
        <v>635</v>
      </c>
    </row>
    <row r="52" spans="1:5" ht="25.5">
      <c r="A52" s="546">
        <v>120215</v>
      </c>
      <c r="B52" s="548" t="s">
        <v>1358</v>
      </c>
      <c r="C52" s="561">
        <v>0.10904997895199223</v>
      </c>
      <c r="D52" s="551">
        <v>120215</v>
      </c>
      <c r="E52" s="549" t="s">
        <v>1358</v>
      </c>
    </row>
    <row r="53" spans="1:5" ht="12.75">
      <c r="A53" s="546">
        <v>120300</v>
      </c>
      <c r="B53" s="548" t="s">
        <v>1239</v>
      </c>
      <c r="C53" s="561">
        <v>110.94471524839072</v>
      </c>
      <c r="D53" s="551">
        <v>120300</v>
      </c>
      <c r="E53" s="549" t="s">
        <v>1239</v>
      </c>
    </row>
    <row r="54" spans="1:5" ht="12.75">
      <c r="A54" s="546">
        <v>130100</v>
      </c>
      <c r="B54" s="548" t="s">
        <v>1359</v>
      </c>
      <c r="C54" s="561">
        <v>23.82175248181604</v>
      </c>
      <c r="D54" s="551">
        <v>130100</v>
      </c>
      <c r="E54" s="549" t="s">
        <v>1359</v>
      </c>
    </row>
    <row r="55" spans="1:5" ht="12.75">
      <c r="A55" s="546">
        <v>130200</v>
      </c>
      <c r="B55" s="548" t="s">
        <v>1360</v>
      </c>
      <c r="C55" s="561">
        <v>2.4524635578048137</v>
      </c>
      <c r="D55" s="551">
        <v>130200</v>
      </c>
      <c r="E55" s="549" t="s">
        <v>1360</v>
      </c>
    </row>
    <row r="56" spans="1:5" ht="12.75">
      <c r="A56" s="546">
        <v>130300</v>
      </c>
      <c r="B56" s="548" t="s">
        <v>1361</v>
      </c>
      <c r="C56" s="561">
        <v>4.088221548034436</v>
      </c>
      <c r="D56" s="551">
        <v>130300</v>
      </c>
      <c r="E56" s="549" t="s">
        <v>1361</v>
      </c>
    </row>
    <row r="57" spans="1:5" ht="12.75">
      <c r="A57" s="546">
        <v>130500</v>
      </c>
      <c r="B57" s="548" t="s">
        <v>1362</v>
      </c>
      <c r="C57" s="561">
        <v>0.8918049301108414</v>
      </c>
      <c r="D57" s="551">
        <v>130500</v>
      </c>
      <c r="E57" s="549" t="s">
        <v>1362</v>
      </c>
    </row>
    <row r="58" spans="1:5" ht="12.75">
      <c r="A58" s="546">
        <v>130600</v>
      </c>
      <c r="B58" s="548" t="s">
        <v>1363</v>
      </c>
      <c r="C58" s="561">
        <v>1.5606586276939725</v>
      </c>
      <c r="D58" s="551">
        <v>130600</v>
      </c>
      <c r="E58" s="549" t="s">
        <v>1363</v>
      </c>
    </row>
    <row r="59" spans="1:5" ht="12.75">
      <c r="A59" s="546">
        <v>130700</v>
      </c>
      <c r="B59" s="548" t="s">
        <v>1364</v>
      </c>
      <c r="C59" s="561">
        <v>2.5639391740686692</v>
      </c>
      <c r="D59" s="551">
        <v>130700</v>
      </c>
      <c r="E59" s="549" t="s">
        <v>1364</v>
      </c>
    </row>
    <row r="60" spans="1:5" ht="12.75">
      <c r="A60" s="546">
        <v>140101</v>
      </c>
      <c r="B60" s="548" t="s">
        <v>1240</v>
      </c>
      <c r="C60" s="561">
        <v>44.42009951229724</v>
      </c>
      <c r="D60" s="551">
        <v>140101</v>
      </c>
      <c r="E60" s="549" t="s">
        <v>1240</v>
      </c>
    </row>
    <row r="61" spans="1:5" ht="12.75">
      <c r="A61" s="546">
        <v>140102</v>
      </c>
      <c r="B61" s="548" t="s">
        <v>1241</v>
      </c>
      <c r="C61" s="561">
        <v>10.928130676476666</v>
      </c>
      <c r="D61" s="551">
        <v>140102</v>
      </c>
      <c r="E61" s="549" t="s">
        <v>1241</v>
      </c>
    </row>
    <row r="62" spans="1:5" ht="12.75">
      <c r="A62" s="546">
        <v>140105</v>
      </c>
      <c r="B62" s="548" t="s">
        <v>1242</v>
      </c>
      <c r="C62" s="561">
        <v>38.602245770863625</v>
      </c>
      <c r="D62" s="551">
        <v>140105</v>
      </c>
      <c r="E62" s="549" t="s">
        <v>1242</v>
      </c>
    </row>
    <row r="63" spans="1:5" ht="12.75">
      <c r="A63" s="546">
        <v>140200</v>
      </c>
      <c r="B63" s="548" t="s">
        <v>1365</v>
      </c>
      <c r="C63" s="561">
        <v>1.022055387008609</v>
      </c>
      <c r="D63" s="551">
        <v>140200</v>
      </c>
      <c r="E63" s="549" t="s">
        <v>1365</v>
      </c>
    </row>
    <row r="64" spans="1:5" ht="12.75">
      <c r="A64" s="546">
        <v>140300</v>
      </c>
      <c r="B64" s="548" t="s">
        <v>1243</v>
      </c>
      <c r="C64" s="561">
        <v>11.950186063485274</v>
      </c>
      <c r="D64" s="551">
        <v>140300</v>
      </c>
      <c r="E64" s="549" t="s">
        <v>1243</v>
      </c>
    </row>
    <row r="65" spans="1:5" ht="12.75">
      <c r="A65" s="546">
        <v>140400</v>
      </c>
      <c r="B65" s="548" t="s">
        <v>1366</v>
      </c>
      <c r="C65" s="561">
        <v>11.16398961194019</v>
      </c>
      <c r="D65" s="551">
        <v>140400</v>
      </c>
      <c r="E65" s="549" t="s">
        <v>1366</v>
      </c>
    </row>
    <row r="66" spans="1:5" ht="12.75">
      <c r="A66" s="546">
        <v>140500</v>
      </c>
      <c r="B66" s="548" t="s">
        <v>1367</v>
      </c>
      <c r="C66" s="561">
        <v>1.5723929030901678</v>
      </c>
      <c r="D66" s="551">
        <v>140500</v>
      </c>
      <c r="E66" s="549" t="s">
        <v>1367</v>
      </c>
    </row>
    <row r="67" spans="1:5" ht="12.75">
      <c r="A67" s="546">
        <v>140600</v>
      </c>
      <c r="B67" s="548" t="s">
        <v>1244</v>
      </c>
      <c r="C67" s="561">
        <v>29.089268707168102</v>
      </c>
      <c r="D67" s="551">
        <v>140600</v>
      </c>
      <c r="E67" s="549" t="s">
        <v>1244</v>
      </c>
    </row>
    <row r="68" spans="1:5" ht="12.75">
      <c r="A68" s="546">
        <v>140700</v>
      </c>
      <c r="B68" s="548" t="s">
        <v>1368</v>
      </c>
      <c r="C68" s="561">
        <v>5.637195833419005</v>
      </c>
      <c r="D68" s="551">
        <v>140700</v>
      </c>
      <c r="E68" s="549" t="s">
        <v>1368</v>
      </c>
    </row>
    <row r="69" spans="1:5" ht="12.75">
      <c r="A69" s="546">
        <v>140800</v>
      </c>
      <c r="B69" s="548" t="s">
        <v>1369</v>
      </c>
      <c r="C69" s="561">
        <v>16.903223708219304</v>
      </c>
      <c r="D69" s="551">
        <v>140800</v>
      </c>
      <c r="E69" s="549" t="s">
        <v>1369</v>
      </c>
    </row>
    <row r="70" spans="1:5" ht="25.5">
      <c r="A70" s="546">
        <v>140900</v>
      </c>
      <c r="B70" s="548" t="s">
        <v>1370</v>
      </c>
      <c r="C70" s="561">
        <v>63.917771510615324</v>
      </c>
      <c r="D70" s="551">
        <v>140900</v>
      </c>
      <c r="E70" s="549" t="s">
        <v>1370</v>
      </c>
    </row>
    <row r="71" spans="1:5" ht="12.75">
      <c r="A71" s="546">
        <v>141000</v>
      </c>
      <c r="B71" s="548" t="s">
        <v>1371</v>
      </c>
      <c r="C71" s="561">
        <v>9.531618835226999</v>
      </c>
      <c r="D71" s="551">
        <v>141000</v>
      </c>
      <c r="E71" s="549" t="s">
        <v>1371</v>
      </c>
    </row>
    <row r="72" spans="1:5" ht="12.75">
      <c r="A72" s="546">
        <v>141100</v>
      </c>
      <c r="B72" s="548" t="s">
        <v>1372</v>
      </c>
      <c r="C72" s="561">
        <v>5.660614451124604</v>
      </c>
      <c r="D72" s="551">
        <v>141100</v>
      </c>
      <c r="E72" s="549" t="s">
        <v>1372</v>
      </c>
    </row>
    <row r="73" spans="1:5" ht="12.75">
      <c r="A73" s="546">
        <v>141200</v>
      </c>
      <c r="B73" s="548" t="s">
        <v>1373</v>
      </c>
      <c r="C73" s="561">
        <v>3.5378840319528777</v>
      </c>
      <c r="D73" s="551">
        <v>141200</v>
      </c>
      <c r="E73" s="549" t="s">
        <v>1373</v>
      </c>
    </row>
    <row r="74" spans="1:5" ht="12.75">
      <c r="A74" s="546">
        <v>141301</v>
      </c>
      <c r="B74" s="548" t="s">
        <v>1374</v>
      </c>
      <c r="C74" s="561">
        <v>55.34823018877392</v>
      </c>
      <c r="D74" s="551">
        <v>141301</v>
      </c>
      <c r="E74" s="549" t="s">
        <v>1374</v>
      </c>
    </row>
    <row r="75" spans="1:5" ht="12.75">
      <c r="A75" s="546">
        <v>141302</v>
      </c>
      <c r="B75" s="548" t="s">
        <v>1375</v>
      </c>
      <c r="C75" s="561">
        <v>6.978506647219766</v>
      </c>
      <c r="D75" s="551">
        <v>141302</v>
      </c>
      <c r="E75" s="549" t="s">
        <v>1375</v>
      </c>
    </row>
    <row r="76" spans="1:5" ht="12.75">
      <c r="A76" s="546">
        <v>141401</v>
      </c>
      <c r="B76" s="548" t="s">
        <v>1245</v>
      </c>
      <c r="C76" s="561">
        <v>0.7075768063905755</v>
      </c>
      <c r="D76" s="551">
        <v>141401</v>
      </c>
      <c r="E76" s="549" t="s">
        <v>1245</v>
      </c>
    </row>
    <row r="77" spans="1:5" ht="12.75">
      <c r="A77" s="546">
        <v>141402</v>
      </c>
      <c r="B77" s="548" t="s">
        <v>1376</v>
      </c>
      <c r="C77" s="561">
        <v>9.984694934622565</v>
      </c>
      <c r="D77" s="551">
        <v>141402</v>
      </c>
      <c r="E77" s="549" t="s">
        <v>1376</v>
      </c>
    </row>
    <row r="78" spans="1:5" ht="12.75">
      <c r="A78" s="546">
        <v>141403</v>
      </c>
      <c r="B78" s="548" t="s">
        <v>1377</v>
      </c>
      <c r="C78" s="561">
        <v>0.11792946773176262</v>
      </c>
      <c r="D78" s="551">
        <v>141403</v>
      </c>
      <c r="E78" s="549" t="s">
        <v>1377</v>
      </c>
    </row>
    <row r="79" spans="1:5" ht="12.75">
      <c r="A79" s="546">
        <v>141501</v>
      </c>
      <c r="B79" s="548" t="s">
        <v>1378</v>
      </c>
      <c r="C79" s="561">
        <v>3.4199545642211153</v>
      </c>
      <c r="D79" s="551">
        <v>141501</v>
      </c>
      <c r="E79" s="549" t="s">
        <v>1378</v>
      </c>
    </row>
    <row r="80" spans="1:5" ht="12.75">
      <c r="A80" s="546">
        <v>141502</v>
      </c>
      <c r="B80" s="548" t="s">
        <v>1379</v>
      </c>
      <c r="C80" s="561">
        <v>0.8648160966995925</v>
      </c>
      <c r="D80" s="551">
        <v>141502</v>
      </c>
      <c r="E80" s="549" t="s">
        <v>1379</v>
      </c>
    </row>
    <row r="81" spans="1:5" ht="12.75">
      <c r="A81" s="546">
        <v>141600</v>
      </c>
      <c r="B81" s="548" t="s">
        <v>1380</v>
      </c>
      <c r="C81" s="561">
        <v>0.7075768063905756</v>
      </c>
      <c r="D81" s="551">
        <v>141600</v>
      </c>
      <c r="E81" s="549" t="s">
        <v>1380</v>
      </c>
    </row>
    <row r="82" spans="1:5" ht="12.75">
      <c r="A82" s="546">
        <v>141700</v>
      </c>
      <c r="B82" s="548" t="s">
        <v>1381</v>
      </c>
      <c r="C82" s="561">
        <v>99.76832970107115</v>
      </c>
      <c r="D82" s="551">
        <v>141700</v>
      </c>
      <c r="E82" s="549" t="s">
        <v>1381</v>
      </c>
    </row>
    <row r="83" spans="1:5" ht="12.75">
      <c r="A83" s="546">
        <v>141801</v>
      </c>
      <c r="B83" s="548" t="s">
        <v>1382</v>
      </c>
      <c r="C83" s="561">
        <v>2.2013500643262347</v>
      </c>
      <c r="D83" s="551">
        <v>141801</v>
      </c>
      <c r="E83" s="549" t="s">
        <v>1382</v>
      </c>
    </row>
    <row r="84" spans="1:5" ht="12.75">
      <c r="A84" s="546">
        <v>141802</v>
      </c>
      <c r="B84" s="548" t="s">
        <v>1383</v>
      </c>
      <c r="C84" s="561">
        <v>3.7737429674164025</v>
      </c>
      <c r="D84" s="551">
        <v>141802</v>
      </c>
      <c r="E84" s="549" t="s">
        <v>1383</v>
      </c>
    </row>
    <row r="85" spans="1:5" ht="12.75">
      <c r="A85" s="546">
        <v>141803</v>
      </c>
      <c r="B85" s="548" t="s">
        <v>1384</v>
      </c>
      <c r="C85" s="561">
        <v>0.35800379760602685</v>
      </c>
      <c r="D85" s="551">
        <v>141803</v>
      </c>
      <c r="E85" s="549" t="s">
        <v>1384</v>
      </c>
    </row>
    <row r="86" spans="1:5" ht="12.75">
      <c r="A86" s="546">
        <v>141900</v>
      </c>
      <c r="B86" s="548" t="s">
        <v>1247</v>
      </c>
      <c r="C86" s="561">
        <v>267.38541317048305</v>
      </c>
      <c r="D86" s="551">
        <v>141900</v>
      </c>
      <c r="E86" s="549" t="s">
        <v>1247</v>
      </c>
    </row>
    <row r="87" spans="1:5" ht="12.75">
      <c r="A87" s="546">
        <v>142002</v>
      </c>
      <c r="B87" s="548" t="s">
        <v>1385</v>
      </c>
      <c r="C87" s="561">
        <v>5.331764537521336</v>
      </c>
      <c r="D87" s="551">
        <v>142002</v>
      </c>
      <c r="E87" s="549" t="s">
        <v>1385</v>
      </c>
    </row>
    <row r="88" spans="1:5" ht="12.75">
      <c r="A88" s="546">
        <v>142004</v>
      </c>
      <c r="B88" s="548" t="s">
        <v>1248</v>
      </c>
      <c r="C88" s="561">
        <v>0</v>
      </c>
      <c r="D88" s="551">
        <v>142004</v>
      </c>
      <c r="E88" s="549" t="s">
        <v>1248</v>
      </c>
    </row>
    <row r="89" spans="1:5" ht="12.75">
      <c r="A89" s="546">
        <v>142005</v>
      </c>
      <c r="B89" s="548" t="s">
        <v>1386</v>
      </c>
      <c r="C89" s="561">
        <v>23.83612381480126</v>
      </c>
      <c r="D89" s="551">
        <v>142005</v>
      </c>
      <c r="E89" s="549" t="s">
        <v>1386</v>
      </c>
    </row>
    <row r="90" spans="1:5" ht="12.75">
      <c r="A90" s="546">
        <v>142101</v>
      </c>
      <c r="B90" s="548" t="s">
        <v>1387</v>
      </c>
      <c r="C90" s="561">
        <v>190.81409055669656</v>
      </c>
      <c r="D90" s="551">
        <v>142101</v>
      </c>
      <c r="E90" s="549" t="s">
        <v>1387</v>
      </c>
    </row>
    <row r="91" spans="1:5" ht="12.75">
      <c r="A91" s="546">
        <v>142102</v>
      </c>
      <c r="B91" s="548" t="s">
        <v>1388</v>
      </c>
      <c r="C91" s="561">
        <v>15.330830805129136</v>
      </c>
      <c r="D91" s="551">
        <v>142102</v>
      </c>
      <c r="E91" s="549" t="s">
        <v>1388</v>
      </c>
    </row>
    <row r="92" spans="1:5" ht="12.75">
      <c r="A92" s="546">
        <v>142103</v>
      </c>
      <c r="B92" s="548" t="s">
        <v>1389</v>
      </c>
      <c r="C92" s="561">
        <v>2.122730419171727</v>
      </c>
      <c r="D92" s="551">
        <v>142103</v>
      </c>
      <c r="E92" s="549" t="s">
        <v>1389</v>
      </c>
    </row>
    <row r="93" spans="1:5" ht="12.75">
      <c r="A93" s="546">
        <v>142104</v>
      </c>
      <c r="B93" s="548" t="s">
        <v>1390</v>
      </c>
      <c r="C93" s="561">
        <v>13.522578966575441</v>
      </c>
      <c r="D93" s="551">
        <v>142104</v>
      </c>
      <c r="E93" s="549" t="s">
        <v>1390</v>
      </c>
    </row>
    <row r="94" spans="1:5" ht="12.75">
      <c r="A94" s="546">
        <v>142200</v>
      </c>
      <c r="B94" s="548" t="s">
        <v>1391</v>
      </c>
      <c r="C94" s="561">
        <v>11.242609257094701</v>
      </c>
      <c r="D94" s="551">
        <v>142200</v>
      </c>
      <c r="E94" s="549" t="s">
        <v>1391</v>
      </c>
    </row>
    <row r="95" spans="1:5" ht="12.75">
      <c r="A95" s="546">
        <v>142300</v>
      </c>
      <c r="B95" s="548" t="s">
        <v>1392</v>
      </c>
      <c r="C95" s="561">
        <v>9.666004587299827</v>
      </c>
      <c r="D95" s="551">
        <v>142300</v>
      </c>
      <c r="E95" s="549" t="s">
        <v>1392</v>
      </c>
    </row>
    <row r="96" spans="1:5" ht="12.75">
      <c r="A96" s="546">
        <v>142400</v>
      </c>
      <c r="B96" s="548" t="s">
        <v>1249</v>
      </c>
      <c r="C96" s="561">
        <v>2.2013500643262347</v>
      </c>
      <c r="D96" s="551">
        <v>142400</v>
      </c>
      <c r="E96" s="549" t="s">
        <v>1249</v>
      </c>
    </row>
    <row r="97" spans="1:5" ht="12.75">
      <c r="A97" s="546">
        <v>142500</v>
      </c>
      <c r="B97" s="548" t="s">
        <v>1393</v>
      </c>
      <c r="C97" s="561">
        <v>55.34823018877392</v>
      </c>
      <c r="D97" s="551">
        <v>142500</v>
      </c>
      <c r="E97" s="549" t="s">
        <v>1393</v>
      </c>
    </row>
    <row r="98" spans="1:5" ht="12.75">
      <c r="A98" s="546">
        <v>142600</v>
      </c>
      <c r="B98" s="548" t="s">
        <v>1394</v>
      </c>
      <c r="C98" s="561">
        <v>0.6289571612360672</v>
      </c>
      <c r="D98" s="551">
        <v>142600</v>
      </c>
      <c r="E98" s="549" t="s">
        <v>1394</v>
      </c>
    </row>
    <row r="99" spans="1:5" ht="12.75">
      <c r="A99" s="546">
        <v>142700</v>
      </c>
      <c r="B99" s="548" t="s">
        <v>1395</v>
      </c>
      <c r="C99" s="561">
        <v>4.953037644734028</v>
      </c>
      <c r="D99" s="551">
        <v>142700</v>
      </c>
      <c r="E99" s="549" t="s">
        <v>1395</v>
      </c>
    </row>
    <row r="100" spans="1:5" ht="12.75">
      <c r="A100" s="546">
        <v>142800</v>
      </c>
      <c r="B100" s="548" t="s">
        <v>1396</v>
      </c>
      <c r="C100" s="561">
        <v>35.0964953275828</v>
      </c>
      <c r="D100" s="551">
        <v>142800</v>
      </c>
      <c r="E100" s="549" t="s">
        <v>1396</v>
      </c>
    </row>
    <row r="101" spans="1:5" ht="12.75">
      <c r="A101" s="546">
        <v>142900</v>
      </c>
      <c r="B101" s="548" t="s">
        <v>1397</v>
      </c>
      <c r="C101" s="561">
        <v>18.08251838553693</v>
      </c>
      <c r="D101" s="551">
        <v>142900</v>
      </c>
      <c r="E101" s="549" t="s">
        <v>1397</v>
      </c>
    </row>
    <row r="102" spans="1:5" ht="12.75">
      <c r="A102" s="546">
        <v>143000</v>
      </c>
      <c r="B102" s="548" t="s">
        <v>0</v>
      </c>
      <c r="C102" s="561">
        <v>2.254878333367602</v>
      </c>
      <c r="D102" s="551">
        <v>143000</v>
      </c>
      <c r="E102" s="549" t="s">
        <v>0</v>
      </c>
    </row>
    <row r="103" spans="1:5" ht="12.75">
      <c r="A103" s="546">
        <v>143100</v>
      </c>
      <c r="B103" s="548" t="s">
        <v>1</v>
      </c>
      <c r="C103" s="561">
        <v>0.18790652778063355</v>
      </c>
      <c r="D103" s="551">
        <v>143100</v>
      </c>
      <c r="E103" s="549" t="s">
        <v>1</v>
      </c>
    </row>
    <row r="104" spans="1:5" ht="12.75">
      <c r="A104" s="546">
        <v>143201</v>
      </c>
      <c r="B104" s="548" t="s">
        <v>2</v>
      </c>
      <c r="C104" s="561">
        <v>5.033450943265011</v>
      </c>
      <c r="D104" s="551">
        <v>143201</v>
      </c>
      <c r="E104" s="549" t="s">
        <v>2</v>
      </c>
    </row>
    <row r="105" spans="1:5" ht="12.75">
      <c r="A105" s="546">
        <v>143202</v>
      </c>
      <c r="B105" s="548" t="s">
        <v>3</v>
      </c>
      <c r="C105" s="561">
        <v>9.813164811988614</v>
      </c>
      <c r="D105" s="551">
        <v>143202</v>
      </c>
      <c r="E105" s="549" t="s">
        <v>3</v>
      </c>
    </row>
    <row r="106" spans="1:5" ht="12.75">
      <c r="A106" s="546">
        <v>150101</v>
      </c>
      <c r="B106" s="548" t="s">
        <v>4</v>
      </c>
      <c r="C106" s="561">
        <v>20.655346273218218</v>
      </c>
      <c r="D106" s="551">
        <v>150101</v>
      </c>
      <c r="E106" s="549" t="s">
        <v>4</v>
      </c>
    </row>
    <row r="107" spans="1:5" ht="12.75">
      <c r="A107" s="546">
        <v>150102</v>
      </c>
      <c r="B107" s="548" t="s">
        <v>5</v>
      </c>
      <c r="C107" s="561">
        <v>0.3253099425975698</v>
      </c>
      <c r="D107" s="551">
        <v>150102</v>
      </c>
      <c r="E107" s="549" t="s">
        <v>5</v>
      </c>
    </row>
    <row r="108" spans="1:5" ht="12.75">
      <c r="A108" s="546">
        <v>150103</v>
      </c>
      <c r="B108" s="548" t="s">
        <v>6</v>
      </c>
      <c r="C108" s="561">
        <v>1.5404676974081846</v>
      </c>
      <c r="D108" s="551">
        <v>150103</v>
      </c>
      <c r="E108" s="549" t="s">
        <v>6</v>
      </c>
    </row>
    <row r="109" spans="1:5" ht="12.75">
      <c r="A109" s="546">
        <v>150200</v>
      </c>
      <c r="B109" s="548" t="s">
        <v>7</v>
      </c>
      <c r="C109" s="561">
        <v>4.130935794154372</v>
      </c>
      <c r="D109" s="551">
        <v>150200</v>
      </c>
      <c r="E109" s="549" t="s">
        <v>7</v>
      </c>
    </row>
    <row r="110" spans="1:5" ht="12.75">
      <c r="A110" s="546">
        <v>160100</v>
      </c>
      <c r="B110" s="548" t="s">
        <v>1251</v>
      </c>
      <c r="C110" s="561">
        <v>153.93726521252742</v>
      </c>
      <c r="D110" s="551">
        <v>160100</v>
      </c>
      <c r="E110" s="549" t="s">
        <v>1251</v>
      </c>
    </row>
    <row r="111" spans="1:5" ht="12.75">
      <c r="A111" s="546">
        <v>160200</v>
      </c>
      <c r="B111" s="548" t="s">
        <v>8</v>
      </c>
      <c r="C111" s="561">
        <v>0.39309822577254194</v>
      </c>
      <c r="D111" s="551">
        <v>160200</v>
      </c>
      <c r="E111" s="549" t="s">
        <v>8</v>
      </c>
    </row>
    <row r="112" spans="1:5" ht="12.75">
      <c r="A112" s="546">
        <v>160300</v>
      </c>
      <c r="B112" s="548" t="s">
        <v>9</v>
      </c>
      <c r="C112" s="561">
        <v>34.27591901178982</v>
      </c>
      <c r="D112" s="551">
        <v>160300</v>
      </c>
      <c r="E112" s="549" t="s">
        <v>9</v>
      </c>
    </row>
    <row r="113" spans="1:5" ht="12.75">
      <c r="A113" s="546">
        <v>160400</v>
      </c>
      <c r="B113" s="548" t="s">
        <v>10</v>
      </c>
      <c r="C113" s="561">
        <v>3.9332285333012633</v>
      </c>
      <c r="D113" s="551">
        <v>160400</v>
      </c>
      <c r="E113" s="549" t="s">
        <v>10</v>
      </c>
    </row>
    <row r="114" spans="1:5" ht="12.75">
      <c r="A114" s="546">
        <v>170100</v>
      </c>
      <c r="B114" s="548" t="s">
        <v>1252</v>
      </c>
      <c r="C114" s="561">
        <v>11.085369966785683</v>
      </c>
      <c r="D114" s="551">
        <v>170100</v>
      </c>
      <c r="E114" s="549" t="s">
        <v>1252</v>
      </c>
    </row>
    <row r="115" spans="1:5" ht="12.75">
      <c r="A115" s="546">
        <v>170600</v>
      </c>
      <c r="B115" s="548" t="s">
        <v>11</v>
      </c>
      <c r="C115" s="561">
        <v>2.5060011892999543</v>
      </c>
      <c r="D115" s="551">
        <v>170600</v>
      </c>
      <c r="E115" s="549" t="s">
        <v>11</v>
      </c>
    </row>
    <row r="116" spans="1:5" ht="12.75">
      <c r="A116" s="546">
        <v>170700</v>
      </c>
      <c r="B116" s="548" t="s">
        <v>12</v>
      </c>
      <c r="C116" s="561">
        <v>1.2530005946499772</v>
      </c>
      <c r="D116" s="551">
        <v>170700</v>
      </c>
      <c r="E116" s="549" t="s">
        <v>12</v>
      </c>
    </row>
    <row r="117" spans="1:5" ht="12.75">
      <c r="A117" s="546">
        <v>170900</v>
      </c>
      <c r="B117" s="548" t="s">
        <v>13</v>
      </c>
      <c r="C117" s="561">
        <v>1.1829259215366372</v>
      </c>
      <c r="D117" s="551">
        <v>170900</v>
      </c>
      <c r="E117" s="549" t="s">
        <v>13</v>
      </c>
    </row>
    <row r="118" spans="1:5" ht="12.75">
      <c r="A118" s="546">
        <v>171001</v>
      </c>
      <c r="B118" s="548" t="s">
        <v>1253</v>
      </c>
      <c r="C118" s="561">
        <v>6.265002973249886</v>
      </c>
      <c r="D118" s="551">
        <v>171001</v>
      </c>
      <c r="E118" s="549" t="s">
        <v>1253</v>
      </c>
    </row>
    <row r="119" spans="1:5" ht="12.75">
      <c r="A119" s="546">
        <v>171100</v>
      </c>
      <c r="B119" s="548" t="s">
        <v>14</v>
      </c>
      <c r="C119" s="561">
        <v>10.181244047508837</v>
      </c>
      <c r="D119" s="551">
        <v>171100</v>
      </c>
      <c r="E119" s="549" t="s">
        <v>14</v>
      </c>
    </row>
    <row r="120" spans="1:5" ht="12.75">
      <c r="A120" s="546">
        <v>180101</v>
      </c>
      <c r="B120" s="548" t="s">
        <v>15</v>
      </c>
      <c r="C120" s="561">
        <v>1.3240004010078084</v>
      </c>
      <c r="D120" s="551">
        <v>180101</v>
      </c>
      <c r="E120" s="549" t="s">
        <v>15</v>
      </c>
    </row>
    <row r="121" spans="1:5" ht="12.75">
      <c r="A121" s="546">
        <v>180102</v>
      </c>
      <c r="B121" s="548" t="s">
        <v>16</v>
      </c>
      <c r="C121" s="561">
        <v>2.2013500643262347</v>
      </c>
      <c r="D121" s="551">
        <v>180102</v>
      </c>
      <c r="E121" s="549" t="s">
        <v>16</v>
      </c>
    </row>
    <row r="122" spans="1:5" ht="12.75">
      <c r="A122" s="546">
        <v>180201</v>
      </c>
      <c r="B122" s="548" t="s">
        <v>261</v>
      </c>
      <c r="C122" s="561">
        <v>2.044110774017218</v>
      </c>
      <c r="D122" s="551"/>
      <c r="E122" s="549"/>
    </row>
    <row r="123" spans="1:5" ht="12.75">
      <c r="A123" s="546">
        <v>180202</v>
      </c>
      <c r="B123" s="548" t="s">
        <v>636</v>
      </c>
      <c r="C123" s="562">
        <v>1.1348574865781214</v>
      </c>
      <c r="D123" s="551"/>
      <c r="E123" s="549"/>
    </row>
    <row r="124" spans="1:5" ht="12.75">
      <c r="A124" s="546">
        <v>180203</v>
      </c>
      <c r="B124" s="548" t="s">
        <v>637</v>
      </c>
      <c r="C124" s="561">
        <v>0</v>
      </c>
      <c r="D124" s="551"/>
      <c r="E124" s="549"/>
    </row>
    <row r="125" spans="1:5" ht="12.75">
      <c r="A125" s="546">
        <v>180300</v>
      </c>
      <c r="B125" s="548" t="s">
        <v>1254</v>
      </c>
      <c r="C125" s="562">
        <v>31.190350238543658</v>
      </c>
      <c r="D125" s="551">
        <v>180300</v>
      </c>
      <c r="E125" s="549" t="s">
        <v>1254</v>
      </c>
    </row>
    <row r="126" spans="1:5" ht="12.75">
      <c r="A126" s="546">
        <v>180400</v>
      </c>
      <c r="B126" s="548" t="s">
        <v>1255</v>
      </c>
      <c r="C126" s="561">
        <v>32.95966594020594</v>
      </c>
      <c r="D126" s="551">
        <v>180400</v>
      </c>
      <c r="E126" s="549" t="s">
        <v>1255</v>
      </c>
    </row>
    <row r="127" spans="1:5" ht="12.75">
      <c r="A127" s="546">
        <v>190100</v>
      </c>
      <c r="B127" s="548" t="s">
        <v>17</v>
      </c>
      <c r="C127" s="561">
        <v>1.5356336728269362</v>
      </c>
      <c r="D127" s="551">
        <v>190100</v>
      </c>
      <c r="E127" s="549" t="s">
        <v>17</v>
      </c>
    </row>
    <row r="128" spans="1:5" ht="12.75">
      <c r="A128" s="546">
        <v>190200</v>
      </c>
      <c r="B128" s="548" t="s">
        <v>18</v>
      </c>
      <c r="C128" s="561">
        <v>2.9598333669647294</v>
      </c>
      <c r="D128" s="551">
        <v>190200</v>
      </c>
      <c r="E128" s="549" t="s">
        <v>18</v>
      </c>
    </row>
    <row r="129" spans="1:5" ht="12.75">
      <c r="A129" s="546">
        <v>190301</v>
      </c>
      <c r="B129" s="548" t="s">
        <v>19</v>
      </c>
      <c r="C129" s="561">
        <v>0.8425877718710132</v>
      </c>
      <c r="D129" s="551">
        <v>190301</v>
      </c>
      <c r="E129" s="549" t="s">
        <v>19</v>
      </c>
    </row>
    <row r="130" spans="1:5" ht="12.75">
      <c r="A130" s="546">
        <v>190302</v>
      </c>
      <c r="B130" s="548" t="s">
        <v>20</v>
      </c>
      <c r="C130" s="561">
        <v>1.1287280747934854</v>
      </c>
      <c r="D130" s="551">
        <v>190302</v>
      </c>
      <c r="E130" s="549" t="s">
        <v>20</v>
      </c>
    </row>
    <row r="131" spans="1:5" ht="12.75">
      <c r="A131" s="546">
        <v>190303</v>
      </c>
      <c r="B131" s="548" t="s">
        <v>21</v>
      </c>
      <c r="C131" s="561">
        <v>0.4926541616766696</v>
      </c>
      <c r="D131" s="551">
        <v>190303</v>
      </c>
      <c r="E131" s="549" t="s">
        <v>21</v>
      </c>
    </row>
    <row r="132" spans="1:5" ht="12.75">
      <c r="A132" s="546">
        <v>190304</v>
      </c>
      <c r="B132" s="548" t="s">
        <v>22</v>
      </c>
      <c r="C132" s="561">
        <v>2.5409330378731116</v>
      </c>
      <c r="D132" s="551">
        <v>190304</v>
      </c>
      <c r="E132" s="549" t="s">
        <v>22</v>
      </c>
    </row>
    <row r="133" spans="1:5" ht="12.75">
      <c r="A133" s="546">
        <v>190305</v>
      </c>
      <c r="B133" s="548" t="s">
        <v>23</v>
      </c>
      <c r="C133" s="561">
        <v>0.23659402282459854</v>
      </c>
      <c r="D133" s="551">
        <v>190305</v>
      </c>
      <c r="E133" s="549" t="s">
        <v>23</v>
      </c>
    </row>
    <row r="134" spans="1:5" ht="12.75">
      <c r="A134" s="546">
        <v>190306</v>
      </c>
      <c r="B134" s="548" t="s">
        <v>24</v>
      </c>
      <c r="C134" s="561">
        <v>1.324218628133937</v>
      </c>
      <c r="D134" s="551">
        <v>190306</v>
      </c>
      <c r="E134" s="549" t="s">
        <v>24</v>
      </c>
    </row>
    <row r="135" spans="1:5" ht="12.75">
      <c r="A135" s="546">
        <v>200100</v>
      </c>
      <c r="B135" s="548" t="s">
        <v>1256</v>
      </c>
      <c r="C135" s="561">
        <v>39.07396364179066</v>
      </c>
      <c r="D135" s="551">
        <v>200100</v>
      </c>
      <c r="E135" s="549" t="s">
        <v>1256</v>
      </c>
    </row>
    <row r="136" spans="1:5" ht="12.75">
      <c r="A136" s="546">
        <v>200200</v>
      </c>
      <c r="B136" s="548" t="s">
        <v>1257</v>
      </c>
      <c r="C136" s="561">
        <v>132.47410208534666</v>
      </c>
      <c r="D136" s="551">
        <v>200200</v>
      </c>
      <c r="E136" s="549" t="s">
        <v>1257</v>
      </c>
    </row>
    <row r="137" spans="1:5" ht="12.75">
      <c r="A137" s="546">
        <v>200300</v>
      </c>
      <c r="B137" s="548" t="s">
        <v>25</v>
      </c>
      <c r="C137" s="561">
        <v>0.23592321603117639</v>
      </c>
      <c r="D137" s="551">
        <v>200300</v>
      </c>
      <c r="E137" s="549" t="s">
        <v>25</v>
      </c>
    </row>
    <row r="138" spans="1:5" ht="12.75">
      <c r="A138" s="546">
        <v>200400</v>
      </c>
      <c r="B138" s="548" t="s">
        <v>26</v>
      </c>
      <c r="C138" s="561">
        <v>0.018289513090666527</v>
      </c>
      <c r="D138" s="551">
        <v>200400</v>
      </c>
      <c r="E138" s="549" t="s">
        <v>26</v>
      </c>
    </row>
    <row r="139" spans="1:5" ht="12.75">
      <c r="A139" s="546">
        <v>200501</v>
      </c>
      <c r="B139" s="548" t="s">
        <v>27</v>
      </c>
      <c r="C139" s="561">
        <v>1.0985210692821719</v>
      </c>
      <c r="D139" s="551">
        <v>200501</v>
      </c>
      <c r="E139" s="549" t="s">
        <v>27</v>
      </c>
    </row>
    <row r="140" spans="1:5" ht="12.75">
      <c r="A140" s="546">
        <v>200502</v>
      </c>
      <c r="B140" s="548" t="s">
        <v>28</v>
      </c>
      <c r="C140" s="561">
        <v>0.5791679145377734</v>
      </c>
      <c r="D140" s="551">
        <v>200502</v>
      </c>
      <c r="E140" s="549" t="s">
        <v>28</v>
      </c>
    </row>
    <row r="141" spans="1:5" ht="12.75">
      <c r="A141" s="546">
        <v>200600</v>
      </c>
      <c r="B141" s="548" t="s">
        <v>29</v>
      </c>
      <c r="C141" s="561">
        <v>19.263967025735504</v>
      </c>
      <c r="D141" s="551">
        <v>200600</v>
      </c>
      <c r="E141" s="549" t="s">
        <v>29</v>
      </c>
    </row>
    <row r="142" spans="1:5" ht="12.75">
      <c r="A142" s="546">
        <v>200701</v>
      </c>
      <c r="B142" s="548" t="s">
        <v>30</v>
      </c>
      <c r="C142" s="561">
        <v>0.27549298020217816</v>
      </c>
      <c r="D142" s="551">
        <v>200701</v>
      </c>
      <c r="E142" s="549" t="s">
        <v>30</v>
      </c>
    </row>
    <row r="143" spans="1:5" ht="12.75">
      <c r="A143" s="546">
        <v>200702</v>
      </c>
      <c r="B143" s="548" t="s">
        <v>31</v>
      </c>
      <c r="C143" s="561">
        <v>2.610661526663795</v>
      </c>
      <c r="D143" s="551">
        <v>200702</v>
      </c>
      <c r="E143" s="549" t="s">
        <v>31</v>
      </c>
    </row>
    <row r="144" spans="1:5" ht="12.75">
      <c r="A144" s="546">
        <v>200703</v>
      </c>
      <c r="B144" s="548" t="s">
        <v>32</v>
      </c>
      <c r="C144" s="561">
        <v>7.697764128620536</v>
      </c>
      <c r="D144" s="551">
        <v>200703</v>
      </c>
      <c r="E144" s="549" t="s">
        <v>32</v>
      </c>
    </row>
    <row r="145" spans="1:5" ht="12.75">
      <c r="A145" s="546">
        <v>200800</v>
      </c>
      <c r="B145" s="548" t="s">
        <v>33</v>
      </c>
      <c r="C145" s="561">
        <v>0.3144785806180336</v>
      </c>
      <c r="D145" s="551">
        <v>200800</v>
      </c>
      <c r="E145" s="549" t="s">
        <v>33</v>
      </c>
    </row>
    <row r="146" spans="1:5" ht="12.75">
      <c r="A146" s="546">
        <v>200901</v>
      </c>
      <c r="B146" s="548" t="s">
        <v>34</v>
      </c>
      <c r="C146" s="561">
        <v>4.268935379172399</v>
      </c>
      <c r="D146" s="551">
        <v>200901</v>
      </c>
      <c r="E146" s="549" t="s">
        <v>34</v>
      </c>
    </row>
    <row r="147" spans="1:5" ht="12.75">
      <c r="A147" s="546">
        <v>200903</v>
      </c>
      <c r="B147" s="548" t="s">
        <v>35</v>
      </c>
      <c r="C147" s="561">
        <v>16.66736477275578</v>
      </c>
      <c r="D147" s="551">
        <v>200903</v>
      </c>
      <c r="E147" s="549" t="s">
        <v>35</v>
      </c>
    </row>
    <row r="148" spans="1:5" ht="12.75">
      <c r="A148" s="546">
        <v>200904</v>
      </c>
      <c r="B148" s="548" t="s">
        <v>36</v>
      </c>
      <c r="C148" s="561">
        <v>1.8424745076209499</v>
      </c>
      <c r="D148" s="551">
        <v>200904</v>
      </c>
      <c r="E148" s="549" t="s">
        <v>36</v>
      </c>
    </row>
    <row r="149" spans="1:5" ht="12.75">
      <c r="A149" s="546">
        <v>210000</v>
      </c>
      <c r="B149" s="548" t="s">
        <v>37</v>
      </c>
      <c r="C149" s="561">
        <v>1.5631304380852753</v>
      </c>
      <c r="D149" s="551">
        <v>210000</v>
      </c>
      <c r="E149" s="549" t="s">
        <v>37</v>
      </c>
    </row>
    <row r="150" spans="1:5" ht="12.75">
      <c r="A150" s="546">
        <v>220101</v>
      </c>
      <c r="B150" s="548" t="s">
        <v>38</v>
      </c>
      <c r="C150" s="561">
        <v>1.3365339676266426</v>
      </c>
      <c r="D150" s="551">
        <v>220101</v>
      </c>
      <c r="E150" s="549" t="s">
        <v>38</v>
      </c>
    </row>
    <row r="151" spans="1:5" ht="12.75">
      <c r="A151" s="546">
        <v>220102</v>
      </c>
      <c r="B151" s="548" t="s">
        <v>39</v>
      </c>
      <c r="C151" s="561">
        <v>0.08001241834295111</v>
      </c>
      <c r="D151" s="551">
        <v>220102</v>
      </c>
      <c r="E151" s="549" t="s">
        <v>39</v>
      </c>
    </row>
    <row r="152" spans="1:5" ht="12.75">
      <c r="A152" s="546">
        <v>220103</v>
      </c>
      <c r="B152" s="548" t="s">
        <v>40</v>
      </c>
      <c r="C152" s="561">
        <v>0.06335677207564291</v>
      </c>
      <c r="D152" s="551">
        <v>220103</v>
      </c>
      <c r="E152" s="549" t="s">
        <v>40</v>
      </c>
    </row>
    <row r="153" spans="1:5" ht="12.75">
      <c r="A153" s="546">
        <v>220200</v>
      </c>
      <c r="B153" s="548" t="s">
        <v>41</v>
      </c>
      <c r="C153" s="561">
        <v>0.9629249611599646</v>
      </c>
      <c r="D153" s="551">
        <v>220200</v>
      </c>
      <c r="E153" s="549" t="s">
        <v>41</v>
      </c>
    </row>
    <row r="154" spans="1:5" ht="12.75">
      <c r="A154" s="546">
        <v>220300</v>
      </c>
      <c r="B154" s="548" t="s">
        <v>42</v>
      </c>
      <c r="C154" s="561">
        <v>1.4937732579356595</v>
      </c>
      <c r="D154" s="551">
        <v>220300</v>
      </c>
      <c r="E154" s="549" t="s">
        <v>42</v>
      </c>
    </row>
    <row r="155" spans="1:5" ht="12.75">
      <c r="A155" s="546">
        <v>220400</v>
      </c>
      <c r="B155" s="548" t="s">
        <v>43</v>
      </c>
      <c r="C155" s="561">
        <v>0.8849092554403987</v>
      </c>
      <c r="D155" s="551">
        <v>220400</v>
      </c>
      <c r="E155" s="549" t="s">
        <v>43</v>
      </c>
    </row>
    <row r="156" spans="1:5" ht="12.75">
      <c r="A156" s="546">
        <v>230100</v>
      </c>
      <c r="B156" s="548" t="s">
        <v>44</v>
      </c>
      <c r="C156" s="561">
        <v>0.329193949753856</v>
      </c>
      <c r="D156" s="551">
        <v>230100</v>
      </c>
      <c r="E156" s="549" t="s">
        <v>44</v>
      </c>
    </row>
    <row r="157" spans="1:5" ht="12.75">
      <c r="A157" s="546">
        <v>230200</v>
      </c>
      <c r="B157" s="548" t="s">
        <v>45</v>
      </c>
      <c r="C157" s="561">
        <v>0.4717178709270503</v>
      </c>
      <c r="D157" s="551">
        <v>230200</v>
      </c>
      <c r="E157" s="549" t="s">
        <v>45</v>
      </c>
    </row>
    <row r="158" spans="1:5" ht="12.75">
      <c r="A158" s="546">
        <v>230300</v>
      </c>
      <c r="B158" s="548" t="s">
        <v>46</v>
      </c>
      <c r="C158" s="561">
        <v>0.451770096698789</v>
      </c>
      <c r="D158" s="551">
        <v>230300</v>
      </c>
      <c r="E158" s="549" t="s">
        <v>46</v>
      </c>
    </row>
    <row r="159" spans="1:5" ht="12.75">
      <c r="A159" s="546">
        <v>230400</v>
      </c>
      <c r="B159" s="548" t="s">
        <v>47</v>
      </c>
      <c r="C159" s="561">
        <v>0</v>
      </c>
      <c r="D159" s="551">
        <v>230400</v>
      </c>
      <c r="E159" s="549" t="s">
        <v>47</v>
      </c>
    </row>
    <row r="160" spans="1:5" ht="12.75">
      <c r="A160" s="546">
        <v>230500</v>
      </c>
      <c r="B160" s="548" t="s">
        <v>48</v>
      </c>
      <c r="C160" s="561">
        <v>0.39309822577254194</v>
      </c>
      <c r="D160" s="551">
        <v>230500</v>
      </c>
      <c r="E160" s="549" t="s">
        <v>48</v>
      </c>
    </row>
    <row r="161" spans="1:5" ht="12.75">
      <c r="A161" s="546">
        <v>230600</v>
      </c>
      <c r="B161" s="548" t="s">
        <v>49</v>
      </c>
      <c r="C161" s="561">
        <v>1.651012548244676</v>
      </c>
      <c r="D161" s="551">
        <v>230600</v>
      </c>
      <c r="E161" s="549" t="s">
        <v>49</v>
      </c>
    </row>
    <row r="162" spans="1:5" ht="12.75">
      <c r="A162" s="546">
        <v>230700</v>
      </c>
      <c r="B162" s="548" t="s">
        <v>50</v>
      </c>
      <c r="C162" s="561">
        <v>0</v>
      </c>
      <c r="D162" s="551">
        <v>230700</v>
      </c>
      <c r="E162" s="549" t="s">
        <v>50</v>
      </c>
    </row>
    <row r="163" spans="1:5" ht="12.75">
      <c r="A163" s="546">
        <v>240100</v>
      </c>
      <c r="B163" s="548" t="s">
        <v>1258</v>
      </c>
      <c r="C163" s="561">
        <v>801.9203805759855</v>
      </c>
      <c r="D163" s="551">
        <v>240100</v>
      </c>
      <c r="E163" s="549" t="s">
        <v>1258</v>
      </c>
    </row>
    <row r="164" spans="1:5" ht="12.75">
      <c r="A164" s="546">
        <v>240400</v>
      </c>
      <c r="B164" s="548" t="s">
        <v>51</v>
      </c>
      <c r="C164" s="561">
        <v>3.036522297361889</v>
      </c>
      <c r="D164" s="551">
        <v>240400</v>
      </c>
      <c r="E164" s="549" t="s">
        <v>51</v>
      </c>
    </row>
    <row r="165" spans="1:5" ht="12.75">
      <c r="A165" s="546">
        <v>240500</v>
      </c>
      <c r="B165" s="548" t="s">
        <v>52</v>
      </c>
      <c r="C165" s="561">
        <v>13.109781461768701</v>
      </c>
      <c r="D165" s="551">
        <v>240500</v>
      </c>
      <c r="E165" s="549" t="s">
        <v>52</v>
      </c>
    </row>
    <row r="166" spans="1:5" ht="12.75">
      <c r="A166" s="546">
        <v>240701</v>
      </c>
      <c r="B166" s="548" t="s">
        <v>53</v>
      </c>
      <c r="C166" s="561">
        <v>12.579143224721342</v>
      </c>
      <c r="D166" s="551">
        <v>240701</v>
      </c>
      <c r="E166" s="549" t="s">
        <v>53</v>
      </c>
    </row>
    <row r="167" spans="1:5" ht="12.75">
      <c r="A167" s="546">
        <v>240702</v>
      </c>
      <c r="B167" s="548" t="s">
        <v>54</v>
      </c>
      <c r="C167" s="561">
        <v>20.598347030481197</v>
      </c>
      <c r="D167" s="551">
        <v>240702</v>
      </c>
      <c r="E167" s="549" t="s">
        <v>54</v>
      </c>
    </row>
    <row r="168" spans="1:5" ht="12.75">
      <c r="A168" s="546">
        <v>240703</v>
      </c>
      <c r="B168" s="548" t="s">
        <v>55</v>
      </c>
      <c r="C168" s="561">
        <v>0</v>
      </c>
      <c r="D168" s="551">
        <v>240703</v>
      </c>
      <c r="E168" s="549" t="s">
        <v>55</v>
      </c>
    </row>
    <row r="169" spans="1:5" ht="12.75">
      <c r="A169" s="546">
        <v>240705</v>
      </c>
      <c r="B169" s="548" t="s">
        <v>56</v>
      </c>
      <c r="C169" s="561">
        <v>1.4627011813281692</v>
      </c>
      <c r="D169" s="551">
        <v>240705</v>
      </c>
      <c r="E169" s="549" t="s">
        <v>56</v>
      </c>
    </row>
    <row r="170" spans="1:5" ht="12.75">
      <c r="A170" s="546">
        <v>240706</v>
      </c>
      <c r="B170" s="548" t="s">
        <v>57</v>
      </c>
      <c r="C170" s="561">
        <v>52.14452401647327</v>
      </c>
      <c r="D170" s="551">
        <v>240706</v>
      </c>
      <c r="E170" s="549" t="s">
        <v>57</v>
      </c>
    </row>
    <row r="171" spans="1:5" ht="12.75">
      <c r="A171" s="546">
        <v>240800</v>
      </c>
      <c r="B171" s="548" t="s">
        <v>1259</v>
      </c>
      <c r="C171" s="561">
        <v>4932.439297703548</v>
      </c>
      <c r="D171" s="551">
        <v>240800</v>
      </c>
      <c r="E171" s="549" t="s">
        <v>1259</v>
      </c>
    </row>
    <row r="172" spans="1:5" ht="12.75">
      <c r="A172" s="546">
        <v>250000</v>
      </c>
      <c r="B172" s="548" t="s">
        <v>1260</v>
      </c>
      <c r="C172" s="561">
        <v>13.20810038595741</v>
      </c>
      <c r="D172" s="551">
        <v>250000</v>
      </c>
      <c r="E172" s="549" t="s">
        <v>1260</v>
      </c>
    </row>
    <row r="173" spans="1:5" ht="12.75">
      <c r="A173" s="546">
        <v>260100</v>
      </c>
      <c r="B173" s="548" t="s">
        <v>58</v>
      </c>
      <c r="C173" s="561">
        <v>5.845989760574449</v>
      </c>
      <c r="D173" s="551">
        <v>260100</v>
      </c>
      <c r="E173" s="549" t="s">
        <v>58</v>
      </c>
    </row>
    <row r="174" spans="1:5" ht="12.75">
      <c r="A174" s="546">
        <v>260200</v>
      </c>
      <c r="B174" s="548" t="s">
        <v>59</v>
      </c>
      <c r="C174" s="561">
        <v>7.771381306821485</v>
      </c>
      <c r="D174" s="551">
        <v>260200</v>
      </c>
      <c r="E174" s="549" t="s">
        <v>59</v>
      </c>
    </row>
    <row r="175" spans="1:5" ht="12.75">
      <c r="A175" s="546">
        <v>260301</v>
      </c>
      <c r="B175" s="548" t="s">
        <v>60</v>
      </c>
      <c r="C175" s="561">
        <v>10.86583391278766</v>
      </c>
      <c r="D175" s="551">
        <v>260301</v>
      </c>
      <c r="E175" s="549" t="s">
        <v>60</v>
      </c>
    </row>
    <row r="176" spans="1:5" ht="12.75">
      <c r="A176" s="546">
        <v>260302</v>
      </c>
      <c r="B176" s="548" t="s">
        <v>61</v>
      </c>
      <c r="C176" s="561">
        <v>4.201704232238752</v>
      </c>
      <c r="D176" s="551">
        <v>260302</v>
      </c>
      <c r="E176" s="549" t="s">
        <v>61</v>
      </c>
    </row>
    <row r="177" spans="1:5" ht="12.75">
      <c r="A177" s="546">
        <v>260400</v>
      </c>
      <c r="B177" s="548" t="s">
        <v>62</v>
      </c>
      <c r="C177" s="561">
        <v>3.7179974686149646</v>
      </c>
      <c r="D177" s="551">
        <v>260400</v>
      </c>
      <c r="E177" s="549" t="s">
        <v>62</v>
      </c>
    </row>
    <row r="178" spans="1:5" ht="12.75">
      <c r="A178" s="546">
        <v>260501</v>
      </c>
      <c r="B178" s="548" t="s">
        <v>63</v>
      </c>
      <c r="C178" s="561">
        <v>23.682384465036407</v>
      </c>
      <c r="D178" s="551">
        <v>260501</v>
      </c>
      <c r="E178" s="549" t="s">
        <v>63</v>
      </c>
    </row>
    <row r="179" spans="1:5" ht="12.75">
      <c r="A179" s="546">
        <v>260601</v>
      </c>
      <c r="B179" s="548" t="s">
        <v>64</v>
      </c>
      <c r="C179" s="561">
        <v>4.834564300005404</v>
      </c>
      <c r="D179" s="551">
        <v>260601</v>
      </c>
      <c r="E179" s="549" t="s">
        <v>64</v>
      </c>
    </row>
    <row r="180" spans="1:5" ht="12.75">
      <c r="A180" s="546">
        <v>260602</v>
      </c>
      <c r="B180" s="548" t="s">
        <v>65</v>
      </c>
      <c r="C180" s="561">
        <v>1.5247926744430573</v>
      </c>
      <c r="D180" s="551">
        <v>260602</v>
      </c>
      <c r="E180" s="549" t="s">
        <v>65</v>
      </c>
    </row>
    <row r="181" spans="1:5" ht="12.75">
      <c r="A181" s="546">
        <v>260700</v>
      </c>
      <c r="B181" s="548" t="s">
        <v>66</v>
      </c>
      <c r="C181" s="561">
        <v>2.1991763377503464</v>
      </c>
      <c r="D181" s="551">
        <v>260700</v>
      </c>
      <c r="E181" s="549" t="s">
        <v>66</v>
      </c>
    </row>
    <row r="182" spans="1:5" ht="12.75">
      <c r="A182" s="546">
        <v>260802</v>
      </c>
      <c r="B182" s="548" t="s">
        <v>67</v>
      </c>
      <c r="C182" s="561">
        <v>2.6931892636134367</v>
      </c>
      <c r="D182" s="551">
        <v>260802</v>
      </c>
      <c r="E182" s="549" t="s">
        <v>67</v>
      </c>
    </row>
    <row r="183" spans="1:5" ht="12.75">
      <c r="A183" s="546">
        <v>260803</v>
      </c>
      <c r="B183" s="548" t="s">
        <v>68</v>
      </c>
      <c r="C183" s="561">
        <v>1.6054885248422168</v>
      </c>
      <c r="D183" s="551">
        <v>260803</v>
      </c>
      <c r="E183" s="549" t="s">
        <v>68</v>
      </c>
    </row>
    <row r="184" spans="1:5" ht="12.75">
      <c r="A184" s="546">
        <v>260806</v>
      </c>
      <c r="B184" s="548" t="s">
        <v>69</v>
      </c>
      <c r="C184" s="561">
        <v>2.9042927080312824</v>
      </c>
      <c r="D184" s="551">
        <v>260806</v>
      </c>
      <c r="E184" s="549" t="s">
        <v>69</v>
      </c>
    </row>
    <row r="185" spans="1:5" ht="12.75">
      <c r="A185" s="546">
        <v>270100</v>
      </c>
      <c r="B185" s="548" t="s">
        <v>1261</v>
      </c>
      <c r="C185" s="561">
        <v>4922.898950299854</v>
      </c>
      <c r="D185" s="551">
        <v>270100</v>
      </c>
      <c r="E185" s="549" t="s">
        <v>1261</v>
      </c>
    </row>
    <row r="186" spans="1:5" ht="12.75">
      <c r="A186" s="546">
        <v>270201</v>
      </c>
      <c r="B186" s="548" t="s">
        <v>70</v>
      </c>
      <c r="C186" s="561">
        <v>1024.599518725809</v>
      </c>
      <c r="D186" s="551">
        <v>270201</v>
      </c>
      <c r="E186" s="549" t="s">
        <v>70</v>
      </c>
    </row>
    <row r="187" spans="1:5" ht="12.75">
      <c r="A187" s="546">
        <v>270202</v>
      </c>
      <c r="B187" s="548" t="s">
        <v>638</v>
      </c>
      <c r="C187" s="561">
        <v>10.349490088139484</v>
      </c>
      <c r="D187" s="551"/>
      <c r="E187" s="549"/>
    </row>
    <row r="188" spans="1:5" ht="12.75">
      <c r="A188" s="546">
        <v>270300</v>
      </c>
      <c r="B188" s="548" t="s">
        <v>71</v>
      </c>
      <c r="C188" s="561">
        <v>51.024149705275946</v>
      </c>
      <c r="D188" s="551">
        <v>270300</v>
      </c>
      <c r="E188" s="549" t="s">
        <v>71</v>
      </c>
    </row>
    <row r="189" spans="1:5" ht="12.75">
      <c r="A189" s="546">
        <v>270401</v>
      </c>
      <c r="B189" s="548" t="s">
        <v>72</v>
      </c>
      <c r="C189" s="561">
        <v>19.367803048007758</v>
      </c>
      <c r="D189" s="551">
        <v>270401</v>
      </c>
      <c r="E189" s="549" t="s">
        <v>72</v>
      </c>
    </row>
    <row r="190" spans="1:5" ht="12.75">
      <c r="A190" s="546">
        <v>270402</v>
      </c>
      <c r="B190" s="548" t="s">
        <v>73</v>
      </c>
      <c r="C190" s="561">
        <v>23.03940504281706</v>
      </c>
      <c r="D190" s="551">
        <v>270402</v>
      </c>
      <c r="E190" s="549" t="s">
        <v>73</v>
      </c>
    </row>
    <row r="191" spans="1:5" ht="12.75">
      <c r="A191" s="546">
        <v>270403</v>
      </c>
      <c r="B191" s="548" t="s">
        <v>74</v>
      </c>
      <c r="C191" s="561">
        <v>41.98289051250748</v>
      </c>
      <c r="D191" s="551">
        <v>270403</v>
      </c>
      <c r="E191" s="549" t="s">
        <v>74</v>
      </c>
    </row>
    <row r="192" spans="1:5" ht="12.75">
      <c r="A192" s="546">
        <v>270404</v>
      </c>
      <c r="B192" s="548" t="s">
        <v>75</v>
      </c>
      <c r="C192" s="561">
        <v>0.5915200160679108</v>
      </c>
      <c r="D192" s="551">
        <v>270404</v>
      </c>
      <c r="E192" s="549" t="s">
        <v>75</v>
      </c>
    </row>
    <row r="193" spans="1:5" ht="12.75">
      <c r="A193" s="546">
        <v>270405</v>
      </c>
      <c r="B193" s="548" t="s">
        <v>76</v>
      </c>
      <c r="C193" s="561">
        <v>2.0402617614711227</v>
      </c>
      <c r="D193" s="551">
        <v>270405</v>
      </c>
      <c r="E193" s="549" t="s">
        <v>76</v>
      </c>
    </row>
    <row r="194" spans="1:5" ht="12.75">
      <c r="A194" s="546">
        <v>270406</v>
      </c>
      <c r="B194" s="548" t="s">
        <v>77</v>
      </c>
      <c r="C194" s="561">
        <v>73.58798786461985</v>
      </c>
      <c r="D194" s="551">
        <v>270406</v>
      </c>
      <c r="E194" s="549" t="s">
        <v>77</v>
      </c>
    </row>
    <row r="195" spans="1:5" ht="12.75">
      <c r="A195" s="546">
        <v>280100</v>
      </c>
      <c r="B195" s="548" t="s">
        <v>1262</v>
      </c>
      <c r="C195" s="561">
        <v>456.3870401219212</v>
      </c>
      <c r="D195" s="551">
        <v>280100</v>
      </c>
      <c r="E195" s="549" t="s">
        <v>1262</v>
      </c>
    </row>
    <row r="196" spans="1:5" ht="12.75">
      <c r="A196" s="546">
        <v>280200</v>
      </c>
      <c r="B196" s="548" t="s">
        <v>78</v>
      </c>
      <c r="C196" s="561">
        <v>186.01408043556685</v>
      </c>
      <c r="D196" s="551">
        <v>280200</v>
      </c>
      <c r="E196" s="549" t="s">
        <v>78</v>
      </c>
    </row>
    <row r="197" spans="1:5" ht="12.75">
      <c r="A197" s="546">
        <v>280300</v>
      </c>
      <c r="B197" s="548" t="s">
        <v>79</v>
      </c>
      <c r="C197" s="561">
        <v>104.8786066361142</v>
      </c>
      <c r="D197" s="551">
        <v>280300</v>
      </c>
      <c r="E197" s="549" t="s">
        <v>79</v>
      </c>
    </row>
    <row r="198" spans="1:5" ht="12.75">
      <c r="A198" s="546">
        <v>280400</v>
      </c>
      <c r="B198" s="548" t="s">
        <v>80</v>
      </c>
      <c r="C198" s="561">
        <v>381.4625182896747</v>
      </c>
      <c r="D198" s="551">
        <v>280400</v>
      </c>
      <c r="E198" s="549" t="s">
        <v>80</v>
      </c>
    </row>
    <row r="199" spans="1:5" ht="12.75">
      <c r="A199" s="546">
        <v>290100</v>
      </c>
      <c r="B199" s="548" t="s">
        <v>1263</v>
      </c>
      <c r="C199" s="561">
        <v>188.76576801597466</v>
      </c>
      <c r="D199" s="551">
        <v>290100</v>
      </c>
      <c r="E199" s="549" t="s">
        <v>1263</v>
      </c>
    </row>
    <row r="200" spans="1:5" ht="12.75">
      <c r="A200" s="546">
        <v>290201</v>
      </c>
      <c r="B200" s="548" t="s">
        <v>81</v>
      </c>
      <c r="C200" s="561">
        <v>33.02025096489352</v>
      </c>
      <c r="D200" s="551">
        <v>290201</v>
      </c>
      <c r="E200" s="549" t="s">
        <v>81</v>
      </c>
    </row>
    <row r="201" spans="1:5" ht="12.75">
      <c r="A201" s="546">
        <v>290202</v>
      </c>
      <c r="B201" s="548" t="s">
        <v>82</v>
      </c>
      <c r="C201" s="561">
        <v>8.459473818625101</v>
      </c>
      <c r="D201" s="551">
        <v>290202</v>
      </c>
      <c r="E201" s="549" t="s">
        <v>82</v>
      </c>
    </row>
    <row r="202" spans="1:5" ht="12.75">
      <c r="A202" s="546">
        <v>290203</v>
      </c>
      <c r="B202" s="548" t="s">
        <v>83</v>
      </c>
      <c r="C202" s="561">
        <v>33.83789527450041</v>
      </c>
      <c r="D202" s="551">
        <v>290203</v>
      </c>
      <c r="E202" s="549" t="s">
        <v>83</v>
      </c>
    </row>
    <row r="203" spans="1:5" ht="12.75">
      <c r="A203" s="546">
        <v>290300</v>
      </c>
      <c r="B203" s="548" t="s">
        <v>84</v>
      </c>
      <c r="C203" s="561">
        <v>3.3806447416438603</v>
      </c>
      <c r="D203" s="551">
        <v>290300</v>
      </c>
      <c r="E203" s="549" t="s">
        <v>84</v>
      </c>
    </row>
    <row r="204" spans="1:5" ht="12.75">
      <c r="A204" s="546">
        <v>300000</v>
      </c>
      <c r="B204" s="548" t="s">
        <v>85</v>
      </c>
      <c r="C204" s="561">
        <v>2.751687580407794</v>
      </c>
      <c r="D204" s="551">
        <v>300000</v>
      </c>
      <c r="E204" s="549" t="s">
        <v>85</v>
      </c>
    </row>
    <row r="205" spans="1:5" ht="12.75">
      <c r="A205" s="546">
        <v>310101</v>
      </c>
      <c r="B205" s="548" t="s">
        <v>1264</v>
      </c>
      <c r="C205" s="561">
        <v>4851.067964968632</v>
      </c>
      <c r="D205" s="551">
        <v>310101</v>
      </c>
      <c r="E205" s="549" t="s">
        <v>1264</v>
      </c>
    </row>
    <row r="206" spans="1:5" ht="12.75">
      <c r="A206" s="546">
        <v>310102</v>
      </c>
      <c r="B206" s="548" t="s">
        <v>1265</v>
      </c>
      <c r="C206" s="561">
        <v>22.687383316015282</v>
      </c>
      <c r="D206" s="551">
        <v>310102</v>
      </c>
      <c r="E206" s="549" t="s">
        <v>1265</v>
      </c>
    </row>
    <row r="207" spans="1:5" ht="12.75">
      <c r="A207" s="546">
        <v>310103</v>
      </c>
      <c r="B207" s="548" t="s">
        <v>86</v>
      </c>
      <c r="C207" s="561">
        <v>147.46799155409934</v>
      </c>
      <c r="D207" s="551">
        <v>310103</v>
      </c>
      <c r="E207" s="549" t="s">
        <v>86</v>
      </c>
    </row>
    <row r="208" spans="1:5" ht="12.75">
      <c r="A208" s="546">
        <v>310200</v>
      </c>
      <c r="B208" s="548" t="s">
        <v>87</v>
      </c>
      <c r="C208" s="561">
        <v>1.415153612781151</v>
      </c>
      <c r="D208" s="551">
        <v>310200</v>
      </c>
      <c r="E208" s="549" t="s">
        <v>87</v>
      </c>
    </row>
    <row r="209" spans="1:5" ht="12.75">
      <c r="A209" s="546">
        <v>310300</v>
      </c>
      <c r="B209" s="548" t="s">
        <v>199</v>
      </c>
      <c r="C209" s="561">
        <v>2.3585893546352517</v>
      </c>
      <c r="D209" s="551">
        <v>310300</v>
      </c>
      <c r="E209" s="549" t="s">
        <v>199</v>
      </c>
    </row>
    <row r="210" spans="1:5" ht="12.75">
      <c r="A210" s="546">
        <v>320100</v>
      </c>
      <c r="B210" s="548" t="s">
        <v>1266</v>
      </c>
      <c r="C210" s="561">
        <v>95.52286886272769</v>
      </c>
      <c r="D210" s="551">
        <v>320100</v>
      </c>
      <c r="E210" s="549" t="s">
        <v>1266</v>
      </c>
    </row>
    <row r="211" spans="1:5" ht="12.75">
      <c r="A211" s="546">
        <v>320200</v>
      </c>
      <c r="B211" s="548" t="s">
        <v>1267</v>
      </c>
      <c r="C211" s="561">
        <v>0.0786196451545084</v>
      </c>
      <c r="D211" s="551">
        <v>320200</v>
      </c>
      <c r="E211" s="549" t="s">
        <v>1267</v>
      </c>
    </row>
    <row r="212" spans="1:5" ht="12.75">
      <c r="A212" s="546">
        <v>320300</v>
      </c>
      <c r="B212" s="548" t="s">
        <v>200</v>
      </c>
      <c r="C212" s="561">
        <v>21.070064901408248</v>
      </c>
      <c r="D212" s="551">
        <v>320300</v>
      </c>
      <c r="E212" s="549" t="s">
        <v>200</v>
      </c>
    </row>
    <row r="213" spans="1:5" ht="12.75">
      <c r="A213" s="546">
        <v>320400</v>
      </c>
      <c r="B213" s="548" t="s">
        <v>201</v>
      </c>
      <c r="C213" s="561">
        <v>95.44424921757319</v>
      </c>
      <c r="D213" s="551">
        <v>320400</v>
      </c>
      <c r="E213" s="549" t="s">
        <v>201</v>
      </c>
    </row>
    <row r="214" spans="1:5" ht="12.75">
      <c r="A214" s="546">
        <v>320500</v>
      </c>
      <c r="B214" s="548" t="s">
        <v>1268</v>
      </c>
      <c r="C214" s="561">
        <v>45.59939418961487</v>
      </c>
      <c r="D214" s="551">
        <v>320500</v>
      </c>
      <c r="E214" s="549" t="s">
        <v>1268</v>
      </c>
    </row>
    <row r="215" spans="1:5" ht="12.75">
      <c r="A215" s="546">
        <v>320600</v>
      </c>
      <c r="B215" s="548" t="s">
        <v>202</v>
      </c>
      <c r="C215" s="561">
        <v>2.830307225562302</v>
      </c>
      <c r="D215" s="551">
        <v>320600</v>
      </c>
      <c r="E215" s="549" t="s">
        <v>202</v>
      </c>
    </row>
    <row r="216" spans="1:5" ht="12.75">
      <c r="A216" s="546">
        <v>330001</v>
      </c>
      <c r="B216" s="548" t="s">
        <v>203</v>
      </c>
      <c r="C216" s="561">
        <v>5.1102769350430455</v>
      </c>
      <c r="D216" s="551">
        <v>330001</v>
      </c>
      <c r="E216" s="549" t="s">
        <v>203</v>
      </c>
    </row>
    <row r="217" spans="1:5" ht="12.75">
      <c r="A217" s="546">
        <v>340100</v>
      </c>
      <c r="B217" s="548" t="s">
        <v>204</v>
      </c>
      <c r="C217" s="561">
        <v>1.1605105735405772</v>
      </c>
      <c r="D217" s="551">
        <v>340100</v>
      </c>
      <c r="E217" s="549" t="s">
        <v>204</v>
      </c>
    </row>
    <row r="218" spans="1:5" ht="12.75">
      <c r="A218" s="546">
        <v>340201</v>
      </c>
      <c r="B218" s="548" t="s">
        <v>205</v>
      </c>
      <c r="C218" s="561">
        <v>0</v>
      </c>
      <c r="D218" s="551">
        <v>340201</v>
      </c>
      <c r="E218" s="549" t="s">
        <v>205</v>
      </c>
    </row>
    <row r="219" spans="1:5" ht="12.75">
      <c r="A219" s="546">
        <v>340202</v>
      </c>
      <c r="B219" s="548" t="s">
        <v>206</v>
      </c>
      <c r="C219" s="561">
        <v>0.8570640473720836</v>
      </c>
      <c r="D219" s="551">
        <v>340202</v>
      </c>
      <c r="E219" s="549" t="s">
        <v>206</v>
      </c>
    </row>
    <row r="220" spans="1:5" ht="12.75">
      <c r="A220" s="546">
        <v>340301</v>
      </c>
      <c r="B220" s="548" t="s">
        <v>207</v>
      </c>
      <c r="C220" s="561">
        <v>0.06673171801274087</v>
      </c>
      <c r="D220" s="551">
        <v>340301</v>
      </c>
      <c r="E220" s="549" t="s">
        <v>207</v>
      </c>
    </row>
    <row r="221" spans="1:5" ht="12.75">
      <c r="A221" s="546">
        <v>340302</v>
      </c>
      <c r="B221" s="548" t="s">
        <v>208</v>
      </c>
      <c r="C221" s="561">
        <v>3.308657887795869</v>
      </c>
      <c r="D221" s="551">
        <v>340302</v>
      </c>
      <c r="E221" s="549" t="s">
        <v>208</v>
      </c>
    </row>
    <row r="222" spans="1:5" ht="12.75">
      <c r="A222" s="546">
        <v>340303</v>
      </c>
      <c r="B222" s="548" t="s">
        <v>209</v>
      </c>
      <c r="C222" s="561">
        <v>1.2963907601793654</v>
      </c>
      <c r="D222" s="551">
        <v>340303</v>
      </c>
      <c r="E222" s="549" t="s">
        <v>209</v>
      </c>
    </row>
    <row r="223" spans="1:5" ht="12.75">
      <c r="A223" s="546">
        <v>340304</v>
      </c>
      <c r="B223" s="548" t="s">
        <v>210</v>
      </c>
      <c r="C223" s="561">
        <v>1.6963082904805333</v>
      </c>
      <c r="D223" s="551">
        <v>340304</v>
      </c>
      <c r="E223" s="549" t="s">
        <v>210</v>
      </c>
    </row>
    <row r="224" spans="1:5" ht="12.75">
      <c r="A224" s="546">
        <v>340305</v>
      </c>
      <c r="B224" s="548" t="s">
        <v>211</v>
      </c>
      <c r="C224" s="561">
        <v>3.551624065159646</v>
      </c>
      <c r="D224" s="551">
        <v>340305</v>
      </c>
      <c r="E224" s="549" t="s">
        <v>211</v>
      </c>
    </row>
    <row r="225" spans="1:5" ht="12.75">
      <c r="A225" s="546">
        <v>350100</v>
      </c>
      <c r="B225" s="548" t="s">
        <v>1269</v>
      </c>
      <c r="C225" s="561">
        <v>64.46810902669688</v>
      </c>
      <c r="D225" s="551">
        <v>350100</v>
      </c>
      <c r="E225" s="549" t="s">
        <v>1269</v>
      </c>
    </row>
    <row r="226" spans="1:5" ht="12.75">
      <c r="A226" s="546">
        <v>350200</v>
      </c>
      <c r="B226" s="548" t="s">
        <v>212</v>
      </c>
      <c r="C226" s="561">
        <v>30.111324094176712</v>
      </c>
      <c r="D226" s="551">
        <v>350200</v>
      </c>
      <c r="E226" s="549" t="s">
        <v>212</v>
      </c>
    </row>
    <row r="227" spans="1:5" ht="12.75">
      <c r="A227" s="546">
        <v>360100</v>
      </c>
      <c r="B227" s="548" t="s">
        <v>1270</v>
      </c>
      <c r="C227" s="561">
        <v>90.56983121799367</v>
      </c>
      <c r="D227" s="551">
        <v>360100</v>
      </c>
      <c r="E227" s="549" t="s">
        <v>1270</v>
      </c>
    </row>
    <row r="228" spans="1:5" ht="12.75">
      <c r="A228" s="546">
        <v>360200</v>
      </c>
      <c r="B228" s="548" t="s">
        <v>1271</v>
      </c>
      <c r="C228" s="561">
        <v>0</v>
      </c>
      <c r="D228" s="551">
        <v>360200</v>
      </c>
      <c r="E228" s="549" t="s">
        <v>1271</v>
      </c>
    </row>
    <row r="229" spans="1:5" ht="12.75">
      <c r="A229" s="546">
        <v>360300</v>
      </c>
      <c r="B229" s="548" t="s">
        <v>213</v>
      </c>
      <c r="C229" s="561">
        <v>0.5503375160815587</v>
      </c>
      <c r="D229" s="551">
        <v>360300</v>
      </c>
      <c r="E229" s="549" t="s">
        <v>213</v>
      </c>
    </row>
    <row r="230" spans="1:5" ht="12.75">
      <c r="A230" s="546">
        <v>360400</v>
      </c>
      <c r="B230" s="548" t="s">
        <v>214</v>
      </c>
      <c r="C230" s="561">
        <v>0.5503375160815587</v>
      </c>
      <c r="D230" s="551">
        <v>360400</v>
      </c>
      <c r="E230" s="549" t="s">
        <v>214</v>
      </c>
    </row>
    <row r="231" spans="1:5" ht="12.75">
      <c r="A231" s="546">
        <v>360500</v>
      </c>
      <c r="B231" s="548" t="s">
        <v>215</v>
      </c>
      <c r="C231" s="561">
        <v>0</v>
      </c>
      <c r="D231" s="551">
        <v>360500</v>
      </c>
      <c r="E231" s="549" t="s">
        <v>215</v>
      </c>
    </row>
    <row r="232" spans="1:5" ht="12.75">
      <c r="A232" s="546">
        <v>360600</v>
      </c>
      <c r="B232" s="548" t="s">
        <v>216</v>
      </c>
      <c r="C232" s="561">
        <v>0.6289571612360673</v>
      </c>
      <c r="D232" s="551">
        <v>360600</v>
      </c>
      <c r="E232" s="549" t="s">
        <v>216</v>
      </c>
    </row>
    <row r="233" spans="1:5" ht="12.75">
      <c r="A233" s="546">
        <v>360701</v>
      </c>
      <c r="B233" s="548" t="s">
        <v>217</v>
      </c>
      <c r="C233" s="561">
        <v>0.3144785806180336</v>
      </c>
      <c r="D233" s="551">
        <v>360701</v>
      </c>
      <c r="E233" s="549" t="s">
        <v>217</v>
      </c>
    </row>
    <row r="234" spans="1:5" ht="12.75">
      <c r="A234" s="546">
        <v>360702</v>
      </c>
      <c r="B234" s="548" t="s">
        <v>218</v>
      </c>
      <c r="C234" s="561">
        <v>0.03750407101010118</v>
      </c>
      <c r="D234" s="551">
        <v>360702</v>
      </c>
      <c r="E234" s="549" t="s">
        <v>218</v>
      </c>
    </row>
    <row r="235" spans="1:5" ht="12.75">
      <c r="A235" s="546">
        <v>360800</v>
      </c>
      <c r="B235" s="548" t="s">
        <v>1272</v>
      </c>
      <c r="C235" s="561">
        <v>0.7075768063905755</v>
      </c>
      <c r="D235" s="551">
        <v>360800</v>
      </c>
      <c r="E235" s="549" t="s">
        <v>1272</v>
      </c>
    </row>
    <row r="236" spans="1:5" ht="12.75">
      <c r="A236" s="546">
        <v>360900</v>
      </c>
      <c r="B236" s="548" t="s">
        <v>219</v>
      </c>
      <c r="C236" s="561">
        <v>0.5292241131425389</v>
      </c>
      <c r="D236" s="551">
        <v>360900</v>
      </c>
      <c r="E236" s="549" t="s">
        <v>219</v>
      </c>
    </row>
    <row r="237" spans="1:5" ht="12.75">
      <c r="A237" s="546">
        <v>361000</v>
      </c>
      <c r="B237" s="548" t="s">
        <v>220</v>
      </c>
      <c r="C237" s="561">
        <v>0.1620281432409773</v>
      </c>
      <c r="D237" s="551">
        <v>361000</v>
      </c>
      <c r="E237" s="549" t="s">
        <v>220</v>
      </c>
    </row>
    <row r="238" spans="1:5" ht="12.75">
      <c r="A238" s="546">
        <v>361100</v>
      </c>
      <c r="B238" s="548" t="s">
        <v>1273</v>
      </c>
      <c r="C238" s="561">
        <v>0.5455486631495972</v>
      </c>
      <c r="D238" s="551">
        <v>361100</v>
      </c>
      <c r="E238" s="549" t="s">
        <v>1273</v>
      </c>
    </row>
    <row r="239" spans="1:5" ht="12.75">
      <c r="A239" s="546">
        <v>361200</v>
      </c>
      <c r="B239" s="548" t="s">
        <v>1274</v>
      </c>
      <c r="C239" s="561">
        <v>3.5378840319528777</v>
      </c>
      <c r="D239" s="551">
        <v>361200</v>
      </c>
      <c r="E239" s="549" t="s">
        <v>1274</v>
      </c>
    </row>
    <row r="240" spans="1:5" ht="12.75">
      <c r="A240" s="546">
        <v>361300</v>
      </c>
      <c r="B240" s="548" t="s">
        <v>221</v>
      </c>
      <c r="C240" s="561">
        <v>5.503375160815588</v>
      </c>
      <c r="D240" s="551">
        <v>361300</v>
      </c>
      <c r="E240" s="549" t="s">
        <v>221</v>
      </c>
    </row>
    <row r="241" spans="1:5" ht="12.75">
      <c r="A241" s="546">
        <v>361400</v>
      </c>
      <c r="B241" s="548" t="s">
        <v>222</v>
      </c>
      <c r="C241" s="561">
        <v>3.3806447416438603</v>
      </c>
      <c r="D241" s="551">
        <v>361400</v>
      </c>
      <c r="E241" s="549" t="s">
        <v>222</v>
      </c>
    </row>
    <row r="242" spans="1:5" ht="12.75">
      <c r="A242" s="546">
        <v>361500</v>
      </c>
      <c r="B242" s="548" t="s">
        <v>223</v>
      </c>
      <c r="C242" s="561">
        <v>0.8648160966995925</v>
      </c>
      <c r="D242" s="551">
        <v>361500</v>
      </c>
      <c r="E242" s="549" t="s">
        <v>223</v>
      </c>
    </row>
    <row r="243" spans="1:5" ht="12.75">
      <c r="A243" s="546">
        <v>361600</v>
      </c>
      <c r="B243" s="548" t="s">
        <v>224</v>
      </c>
      <c r="C243" s="561">
        <v>4.540284507672864</v>
      </c>
      <c r="D243" s="551">
        <v>361600</v>
      </c>
      <c r="E243" s="549" t="s">
        <v>224</v>
      </c>
    </row>
    <row r="244" spans="1:5" ht="12.75">
      <c r="A244" s="546">
        <v>361700</v>
      </c>
      <c r="B244" s="548" t="s">
        <v>225</v>
      </c>
      <c r="C244" s="561">
        <v>6.446810902669687</v>
      </c>
      <c r="D244" s="551">
        <v>361700</v>
      </c>
      <c r="E244" s="549" t="s">
        <v>225</v>
      </c>
    </row>
    <row r="245" spans="1:5" ht="12.75">
      <c r="A245" s="546">
        <v>361900</v>
      </c>
      <c r="B245" s="548" t="s">
        <v>226</v>
      </c>
      <c r="C245" s="561">
        <v>17.453561224300863</v>
      </c>
      <c r="D245" s="551">
        <v>361900</v>
      </c>
      <c r="E245" s="549" t="s">
        <v>226</v>
      </c>
    </row>
    <row r="246" spans="1:5" ht="12.75">
      <c r="A246" s="546">
        <v>362000</v>
      </c>
      <c r="B246" s="548" t="s">
        <v>1275</v>
      </c>
      <c r="C246" s="561">
        <v>21.541782772335296</v>
      </c>
      <c r="D246" s="551">
        <v>362000</v>
      </c>
      <c r="E246" s="549" t="s">
        <v>1275</v>
      </c>
    </row>
    <row r="247" spans="1:5" ht="12.75">
      <c r="A247" s="546">
        <v>362100</v>
      </c>
      <c r="B247" s="548" t="s">
        <v>227</v>
      </c>
      <c r="C247" s="561">
        <v>1.8868714837082012</v>
      </c>
      <c r="D247" s="551">
        <v>362100</v>
      </c>
      <c r="E247" s="549" t="s">
        <v>227</v>
      </c>
    </row>
    <row r="248" spans="1:5" ht="12.75">
      <c r="A248" s="546">
        <v>362200</v>
      </c>
      <c r="B248" s="548" t="s">
        <v>228</v>
      </c>
      <c r="C248" s="561">
        <v>0.6486120725246949</v>
      </c>
      <c r="D248" s="551">
        <v>362200</v>
      </c>
      <c r="E248" s="549" t="s">
        <v>228</v>
      </c>
    </row>
    <row r="249" spans="1:5" ht="12.75">
      <c r="A249" s="546">
        <v>370101</v>
      </c>
      <c r="B249" s="548" t="s">
        <v>1276</v>
      </c>
      <c r="C249" s="562">
        <v>3858.966662763891</v>
      </c>
      <c r="D249" s="551">
        <v>370101</v>
      </c>
      <c r="E249" s="549" t="s">
        <v>1276</v>
      </c>
    </row>
    <row r="250" spans="1:5" ht="12.75">
      <c r="A250" s="546">
        <v>370102</v>
      </c>
      <c r="B250" s="548" t="s">
        <v>229</v>
      </c>
      <c r="C250" s="561">
        <v>14.544634353584051</v>
      </c>
      <c r="D250" s="551">
        <v>370102</v>
      </c>
      <c r="E250" s="549" t="s">
        <v>229</v>
      </c>
    </row>
    <row r="251" spans="1:5" ht="12.75">
      <c r="A251" s="546">
        <v>370103</v>
      </c>
      <c r="B251" s="548" t="s">
        <v>230</v>
      </c>
      <c r="C251" s="561">
        <v>3.5378840319528777</v>
      </c>
      <c r="D251" s="551">
        <v>370103</v>
      </c>
      <c r="E251" s="549" t="s">
        <v>230</v>
      </c>
    </row>
    <row r="252" spans="1:5" ht="12.75">
      <c r="A252" s="546">
        <v>370104</v>
      </c>
      <c r="B252" s="548" t="s">
        <v>639</v>
      </c>
      <c r="C252" s="562">
        <v>14.15153612781151</v>
      </c>
      <c r="D252" s="551"/>
      <c r="E252" s="549"/>
    </row>
    <row r="253" spans="1:5" ht="12.75">
      <c r="A253" s="546">
        <v>370105</v>
      </c>
      <c r="B253" s="548" t="s">
        <v>285</v>
      </c>
      <c r="C253" s="562">
        <v>37.97328860962755</v>
      </c>
      <c r="D253" s="551"/>
      <c r="E253" s="549"/>
    </row>
    <row r="254" spans="1:5" ht="12.75">
      <c r="A254" s="546">
        <v>370200</v>
      </c>
      <c r="B254" s="548" t="s">
        <v>1277</v>
      </c>
      <c r="C254" s="561">
        <v>171.4694460819828</v>
      </c>
      <c r="D254" s="551">
        <v>370200</v>
      </c>
      <c r="E254" s="549" t="s">
        <v>1277</v>
      </c>
    </row>
    <row r="255" spans="1:5" ht="12.75">
      <c r="A255" s="546">
        <v>370300</v>
      </c>
      <c r="B255" s="548" t="s">
        <v>231</v>
      </c>
      <c r="C255" s="561">
        <v>9.434357418541007</v>
      </c>
      <c r="D255" s="551">
        <v>370300</v>
      </c>
      <c r="E255" s="549" t="s">
        <v>231</v>
      </c>
    </row>
    <row r="256" spans="1:5" ht="12.75">
      <c r="A256" s="546">
        <v>370401</v>
      </c>
      <c r="B256" s="548" t="s">
        <v>232</v>
      </c>
      <c r="C256" s="561">
        <v>1.4937732579356593</v>
      </c>
      <c r="D256" s="551">
        <v>370401</v>
      </c>
      <c r="E256" s="549" t="s">
        <v>232</v>
      </c>
    </row>
    <row r="257" spans="1:5" ht="12.75">
      <c r="A257" s="546">
        <v>370402</v>
      </c>
      <c r="B257" s="548" t="s">
        <v>233</v>
      </c>
      <c r="C257" s="561">
        <v>12.107425353794293</v>
      </c>
      <c r="D257" s="551">
        <v>370402</v>
      </c>
      <c r="E257" s="549" t="s">
        <v>233</v>
      </c>
    </row>
    <row r="258" spans="1:5" ht="12.75">
      <c r="A258" s="546">
        <v>380100</v>
      </c>
      <c r="B258" s="548" t="s">
        <v>1278</v>
      </c>
      <c r="C258" s="561">
        <v>60.53712676897146</v>
      </c>
      <c r="D258" s="551">
        <v>380100</v>
      </c>
      <c r="E258" s="549" t="s">
        <v>1278</v>
      </c>
    </row>
    <row r="259" spans="1:5" ht="12.75">
      <c r="A259" s="546">
        <v>380400</v>
      </c>
      <c r="B259" s="548" t="s">
        <v>1279</v>
      </c>
      <c r="C259" s="561">
        <v>177.01551120935568</v>
      </c>
      <c r="D259" s="551">
        <v>380400</v>
      </c>
      <c r="E259" s="549" t="s">
        <v>1279</v>
      </c>
    </row>
    <row r="260" spans="1:5" ht="12.75">
      <c r="A260" s="546">
        <v>380501</v>
      </c>
      <c r="B260" s="548" t="s">
        <v>234</v>
      </c>
      <c r="C260" s="561">
        <v>90.36990196112782</v>
      </c>
      <c r="D260" s="551">
        <v>380501</v>
      </c>
      <c r="E260" s="549" t="s">
        <v>234</v>
      </c>
    </row>
    <row r="261" spans="1:5" ht="12.75">
      <c r="A261" s="546">
        <v>380600</v>
      </c>
      <c r="B261" s="548" t="s">
        <v>289</v>
      </c>
      <c r="C261" s="562">
        <v>10.613652095858633</v>
      </c>
      <c r="D261" s="551"/>
      <c r="E261" s="549"/>
    </row>
    <row r="262" spans="1:5" ht="12.75">
      <c r="A262" s="546">
        <v>380700</v>
      </c>
      <c r="B262" s="548" t="s">
        <v>1280</v>
      </c>
      <c r="C262" s="561">
        <v>34.43540457767464</v>
      </c>
      <c r="D262" s="551">
        <v>380700</v>
      </c>
      <c r="E262" s="549" t="s">
        <v>1280</v>
      </c>
    </row>
    <row r="263" spans="1:5" ht="12.75">
      <c r="A263" s="546">
        <v>380800</v>
      </c>
      <c r="B263" s="548" t="s">
        <v>1281</v>
      </c>
      <c r="C263" s="561">
        <v>90.09811334706662</v>
      </c>
      <c r="D263" s="551">
        <v>380800</v>
      </c>
      <c r="E263" s="549" t="s">
        <v>1281</v>
      </c>
    </row>
    <row r="264" spans="1:5" ht="12.75">
      <c r="A264" s="546">
        <v>380900</v>
      </c>
      <c r="B264" s="548" t="s">
        <v>235</v>
      </c>
      <c r="C264" s="561">
        <v>24.78765097942856</v>
      </c>
      <c r="D264" s="551">
        <v>380900</v>
      </c>
      <c r="E264" s="549" t="s">
        <v>235</v>
      </c>
    </row>
    <row r="265" spans="1:5" ht="12.75">
      <c r="A265" s="546">
        <v>381000</v>
      </c>
      <c r="B265" s="548" t="s">
        <v>1282</v>
      </c>
      <c r="C265" s="561">
        <v>19.10457377254554</v>
      </c>
      <c r="D265" s="551">
        <v>381000</v>
      </c>
      <c r="E265" s="549" t="s">
        <v>1282</v>
      </c>
    </row>
    <row r="266" spans="1:5" ht="12.75">
      <c r="A266" s="546">
        <v>381100</v>
      </c>
      <c r="B266" s="548" t="s">
        <v>236</v>
      </c>
      <c r="C266" s="561">
        <v>11.16398961194019</v>
      </c>
      <c r="D266" s="551">
        <v>381100</v>
      </c>
      <c r="E266" s="549" t="s">
        <v>236</v>
      </c>
    </row>
    <row r="267" spans="1:5" ht="12.75">
      <c r="A267" s="546">
        <v>381200</v>
      </c>
      <c r="B267" s="548" t="s">
        <v>640</v>
      </c>
      <c r="C267" s="561">
        <v>0.29201582485960276</v>
      </c>
      <c r="D267" s="551"/>
      <c r="E267" s="549"/>
    </row>
    <row r="268" spans="1:5" ht="12.75">
      <c r="A268" s="546">
        <v>381300</v>
      </c>
      <c r="B268" s="548" t="s">
        <v>641</v>
      </c>
      <c r="C268" s="561">
        <v>0</v>
      </c>
      <c r="D268" s="551"/>
      <c r="E268" s="549"/>
    </row>
    <row r="269" spans="1:5" ht="12.75">
      <c r="A269" s="546">
        <v>381400</v>
      </c>
      <c r="B269" s="548" t="s">
        <v>237</v>
      </c>
      <c r="C269" s="561">
        <v>2.9089268707168103</v>
      </c>
      <c r="D269" s="551">
        <v>381400</v>
      </c>
      <c r="E269" s="549" t="s">
        <v>237</v>
      </c>
    </row>
    <row r="270" spans="1:5" ht="12.75">
      <c r="A270" s="546">
        <v>390100</v>
      </c>
      <c r="B270" s="548" t="s">
        <v>238</v>
      </c>
      <c r="C270" s="561">
        <v>45.863842086952765</v>
      </c>
      <c r="D270" s="551">
        <v>390100</v>
      </c>
      <c r="E270" s="549" t="s">
        <v>238</v>
      </c>
    </row>
    <row r="271" spans="1:5" ht="12.75">
      <c r="A271" s="546">
        <v>390200</v>
      </c>
      <c r="B271" s="548" t="s">
        <v>239</v>
      </c>
      <c r="C271" s="561">
        <v>2.9589575539969526</v>
      </c>
      <c r="D271" s="551">
        <v>390200</v>
      </c>
      <c r="E271" s="549" t="s">
        <v>239</v>
      </c>
    </row>
    <row r="272" spans="1:5" ht="12.75">
      <c r="A272" s="546">
        <v>400100</v>
      </c>
      <c r="B272" s="548" t="s">
        <v>240</v>
      </c>
      <c r="C272" s="561">
        <v>0.5817853741433621</v>
      </c>
      <c r="D272" s="551">
        <v>400100</v>
      </c>
      <c r="E272" s="549" t="s">
        <v>240</v>
      </c>
    </row>
    <row r="273" spans="1:5" ht="12.75">
      <c r="A273" s="546">
        <v>400200</v>
      </c>
      <c r="B273" s="548" t="s">
        <v>241</v>
      </c>
      <c r="C273" s="561">
        <v>2.0362488095017675</v>
      </c>
      <c r="D273" s="551">
        <v>400200</v>
      </c>
      <c r="E273" s="549" t="s">
        <v>241</v>
      </c>
    </row>
    <row r="274" spans="1:5" ht="25.5">
      <c r="A274" s="546">
        <v>400300</v>
      </c>
      <c r="B274" s="548" t="s">
        <v>242</v>
      </c>
      <c r="C274" s="561">
        <v>0.29089268707168103</v>
      </c>
      <c r="D274" s="551">
        <v>400300</v>
      </c>
      <c r="E274" s="549" t="s">
        <v>242</v>
      </c>
    </row>
    <row r="275" spans="1:5" ht="12.75">
      <c r="A275" s="546">
        <v>400400</v>
      </c>
      <c r="B275" s="548" t="s">
        <v>243</v>
      </c>
      <c r="C275" s="561">
        <v>1.0158485729174647</v>
      </c>
      <c r="D275" s="551">
        <v>400400</v>
      </c>
      <c r="E275" s="549" t="s">
        <v>243</v>
      </c>
    </row>
    <row r="276" spans="1:5" ht="12.75">
      <c r="A276" s="546">
        <v>400500</v>
      </c>
      <c r="B276" s="548" t="s">
        <v>244</v>
      </c>
      <c r="C276" s="561">
        <v>0.5079242864587323</v>
      </c>
      <c r="D276" s="551">
        <v>400500</v>
      </c>
      <c r="E276" s="549" t="s">
        <v>244</v>
      </c>
    </row>
    <row r="277" spans="1:5" ht="12.75">
      <c r="A277" s="546">
        <v>400600</v>
      </c>
      <c r="B277" s="548" t="s">
        <v>346</v>
      </c>
      <c r="C277" s="561">
        <v>17.453561224300863</v>
      </c>
      <c r="D277" s="551">
        <v>400600</v>
      </c>
      <c r="E277" s="549" t="s">
        <v>346</v>
      </c>
    </row>
    <row r="278" spans="1:5" ht="12.75">
      <c r="A278" s="546">
        <v>400700</v>
      </c>
      <c r="B278" s="548" t="s">
        <v>347</v>
      </c>
      <c r="C278" s="561">
        <v>0.5503375160815587</v>
      </c>
      <c r="D278" s="551">
        <v>400700</v>
      </c>
      <c r="E278" s="549" t="s">
        <v>347</v>
      </c>
    </row>
    <row r="279" spans="1:5" ht="12.75">
      <c r="A279" s="546">
        <v>400800</v>
      </c>
      <c r="B279" s="548" t="s">
        <v>348</v>
      </c>
      <c r="C279" s="561">
        <v>1.4036283495412876</v>
      </c>
      <c r="D279" s="551">
        <v>400800</v>
      </c>
      <c r="E279" s="549" t="s">
        <v>348</v>
      </c>
    </row>
    <row r="280" spans="1:5" ht="12.75">
      <c r="A280" s="546">
        <v>400901</v>
      </c>
      <c r="B280" s="548" t="s">
        <v>349</v>
      </c>
      <c r="C280" s="561">
        <v>1.4637736564951231</v>
      </c>
      <c r="D280" s="551">
        <v>400901</v>
      </c>
      <c r="E280" s="549" t="s">
        <v>349</v>
      </c>
    </row>
    <row r="281" spans="1:5" ht="12.75">
      <c r="A281" s="546">
        <v>400902</v>
      </c>
      <c r="B281" s="548" t="s">
        <v>350</v>
      </c>
      <c r="C281" s="561">
        <v>1.2579143224721343</v>
      </c>
      <c r="D281" s="551">
        <v>400902</v>
      </c>
      <c r="E281" s="549" t="s">
        <v>350</v>
      </c>
    </row>
    <row r="282" spans="1:5" ht="12.75">
      <c r="A282" s="546">
        <v>410100</v>
      </c>
      <c r="B282" s="548" t="s">
        <v>351</v>
      </c>
      <c r="C282" s="561">
        <v>6.604050192978706</v>
      </c>
      <c r="D282" s="551">
        <v>410100</v>
      </c>
      <c r="E282" s="549" t="s">
        <v>351</v>
      </c>
    </row>
    <row r="283" spans="1:5" ht="12.75">
      <c r="A283" s="546">
        <v>410201</v>
      </c>
      <c r="B283" s="548" t="s">
        <v>1283</v>
      </c>
      <c r="C283" s="561">
        <v>49.05865857641324</v>
      </c>
      <c r="D283" s="551">
        <v>410201</v>
      </c>
      <c r="E283" s="549" t="s">
        <v>1283</v>
      </c>
    </row>
    <row r="284" spans="1:5" ht="12.75">
      <c r="A284" s="546">
        <v>410202</v>
      </c>
      <c r="B284" s="548" t="s">
        <v>352</v>
      </c>
      <c r="C284" s="561">
        <v>0.23585893546352515</v>
      </c>
      <c r="D284" s="551">
        <v>410202</v>
      </c>
      <c r="E284" s="549" t="s">
        <v>352</v>
      </c>
    </row>
    <row r="285" spans="1:5" ht="12.75">
      <c r="A285" s="546">
        <v>410203</v>
      </c>
      <c r="B285" s="548" t="s">
        <v>353</v>
      </c>
      <c r="C285" s="561">
        <v>2.4372089997897604</v>
      </c>
      <c r="D285" s="551">
        <v>410203</v>
      </c>
      <c r="E285" s="549" t="s">
        <v>353</v>
      </c>
    </row>
    <row r="286" spans="1:5" ht="12.75">
      <c r="A286" s="546">
        <v>420100</v>
      </c>
      <c r="B286" s="548" t="s">
        <v>354</v>
      </c>
      <c r="C286" s="561">
        <v>1.3452694837549213</v>
      </c>
      <c r="D286" s="551">
        <v>420100</v>
      </c>
      <c r="E286" s="549" t="s">
        <v>354</v>
      </c>
    </row>
    <row r="287" spans="1:5" ht="25.5">
      <c r="A287" s="546">
        <v>420201</v>
      </c>
      <c r="B287" s="548" t="s">
        <v>355</v>
      </c>
      <c r="C287" s="561">
        <v>9.41688638628445</v>
      </c>
      <c r="D287" s="551">
        <v>420201</v>
      </c>
      <c r="E287" s="549" t="s">
        <v>355</v>
      </c>
    </row>
    <row r="288" spans="1:5" ht="12.75">
      <c r="A288" s="546">
        <v>420202</v>
      </c>
      <c r="B288" s="548" t="s">
        <v>642</v>
      </c>
      <c r="C288" s="561">
        <v>1.3452694837549213</v>
      </c>
      <c r="D288" s="551">
        <v>420202</v>
      </c>
      <c r="E288" s="549" t="s">
        <v>642</v>
      </c>
    </row>
    <row r="289" spans="1:5" ht="12.75">
      <c r="A289" s="546">
        <v>420300</v>
      </c>
      <c r="B289" s="548" t="s">
        <v>357</v>
      </c>
      <c r="C289" s="561">
        <v>12.107425353794293</v>
      </c>
      <c r="D289" s="551">
        <v>420300</v>
      </c>
      <c r="E289" s="549" t="s">
        <v>357</v>
      </c>
    </row>
    <row r="290" spans="1:5" ht="12.75">
      <c r="A290" s="546">
        <v>420401</v>
      </c>
      <c r="B290" s="548" t="s">
        <v>358</v>
      </c>
      <c r="C290" s="561">
        <v>5.332462888740569</v>
      </c>
      <c r="D290" s="551">
        <v>420401</v>
      </c>
      <c r="E290" s="549" t="s">
        <v>358</v>
      </c>
    </row>
    <row r="291" spans="1:5" ht="12.75">
      <c r="A291" s="546">
        <v>420402</v>
      </c>
      <c r="B291" s="548" t="s">
        <v>359</v>
      </c>
      <c r="C291" s="561">
        <v>0.7998694333110853</v>
      </c>
      <c r="D291" s="551">
        <v>420402</v>
      </c>
      <c r="E291" s="549" t="s">
        <v>359</v>
      </c>
    </row>
    <row r="292" spans="1:5" ht="12.75">
      <c r="A292" s="546">
        <v>420500</v>
      </c>
      <c r="B292" s="548" t="s">
        <v>360</v>
      </c>
      <c r="C292" s="561">
        <v>1.2304888648600962</v>
      </c>
      <c r="D292" s="551">
        <v>420500</v>
      </c>
      <c r="E292" s="549" t="s">
        <v>360</v>
      </c>
    </row>
    <row r="293" spans="1:5" ht="12.75">
      <c r="A293" s="546">
        <v>420700</v>
      </c>
      <c r="B293" s="548" t="s">
        <v>361</v>
      </c>
      <c r="C293" s="561">
        <v>0.5229120584695208</v>
      </c>
      <c r="D293" s="551">
        <v>420700</v>
      </c>
      <c r="E293" s="549" t="s">
        <v>361</v>
      </c>
    </row>
    <row r="294" spans="1:5" ht="12.75">
      <c r="A294" s="546">
        <v>420800</v>
      </c>
      <c r="B294" s="548" t="s">
        <v>362</v>
      </c>
      <c r="C294" s="561">
        <v>8.33368238637789</v>
      </c>
      <c r="D294" s="551">
        <v>420800</v>
      </c>
      <c r="E294" s="549" t="s">
        <v>362</v>
      </c>
    </row>
    <row r="295" spans="1:5" ht="12.75">
      <c r="A295" s="546">
        <v>421000</v>
      </c>
      <c r="B295" s="548" t="s">
        <v>363</v>
      </c>
      <c r="C295" s="561">
        <v>4.444752496990928</v>
      </c>
      <c r="D295" s="551">
        <v>421000</v>
      </c>
      <c r="E295" s="549" t="s">
        <v>363</v>
      </c>
    </row>
    <row r="296" spans="1:5" ht="12.75">
      <c r="A296" s="546">
        <v>421100</v>
      </c>
      <c r="B296" s="548" t="s">
        <v>364</v>
      </c>
      <c r="C296" s="561">
        <v>5.752032643164729</v>
      </c>
      <c r="D296" s="551">
        <v>421100</v>
      </c>
      <c r="E296" s="549" t="s">
        <v>364</v>
      </c>
    </row>
    <row r="297" spans="1:5" ht="12.75">
      <c r="A297" s="546">
        <v>430100</v>
      </c>
      <c r="B297" s="548" t="s">
        <v>365</v>
      </c>
      <c r="C297" s="561">
        <v>0</v>
      </c>
      <c r="D297" s="551">
        <v>430100</v>
      </c>
      <c r="E297" s="549" t="s">
        <v>365</v>
      </c>
    </row>
    <row r="298" spans="1:5" ht="12.75">
      <c r="A298" s="546">
        <v>430200</v>
      </c>
      <c r="B298" s="548" t="s">
        <v>366</v>
      </c>
      <c r="C298" s="561">
        <v>38.757812302765096</v>
      </c>
      <c r="D298" s="551">
        <v>430200</v>
      </c>
      <c r="E298" s="549" t="s">
        <v>366</v>
      </c>
    </row>
    <row r="299" spans="1:5" ht="12.75">
      <c r="A299" s="546">
        <v>440001</v>
      </c>
      <c r="B299" s="548" t="s">
        <v>367</v>
      </c>
      <c r="C299" s="561">
        <v>30.81890090056729</v>
      </c>
      <c r="D299" s="551">
        <v>440001</v>
      </c>
      <c r="E299" s="549" t="s">
        <v>367</v>
      </c>
    </row>
    <row r="300" spans="1:5" ht="12.75">
      <c r="A300" s="546">
        <v>440002</v>
      </c>
      <c r="B300" s="548" t="s">
        <v>368</v>
      </c>
      <c r="C300" s="561">
        <v>0.7075768063905755</v>
      </c>
      <c r="D300" s="551">
        <v>440002</v>
      </c>
      <c r="E300" s="549" t="s">
        <v>368</v>
      </c>
    </row>
    <row r="301" spans="1:5" ht="12.75">
      <c r="A301" s="546">
        <v>450100</v>
      </c>
      <c r="B301" s="548" t="s">
        <v>369</v>
      </c>
      <c r="C301" s="561">
        <v>33.49196883582057</v>
      </c>
      <c r="D301" s="551">
        <v>450100</v>
      </c>
      <c r="E301" s="549" t="s">
        <v>369</v>
      </c>
    </row>
    <row r="302" spans="1:5" ht="12.75">
      <c r="A302" s="546">
        <v>450200</v>
      </c>
      <c r="B302" s="548" t="s">
        <v>370</v>
      </c>
      <c r="C302" s="561">
        <v>0.23585893546352515</v>
      </c>
      <c r="D302" s="551">
        <v>450200</v>
      </c>
      <c r="E302" s="549" t="s">
        <v>370</v>
      </c>
    </row>
    <row r="303" spans="1:5" ht="12.75">
      <c r="A303" s="546">
        <v>450300</v>
      </c>
      <c r="B303" s="548" t="s">
        <v>371</v>
      </c>
      <c r="C303" s="561">
        <v>6.525430547824197</v>
      </c>
      <c r="D303" s="551">
        <v>450300</v>
      </c>
      <c r="E303" s="549" t="s">
        <v>371</v>
      </c>
    </row>
    <row r="304" spans="1:5" ht="12.75">
      <c r="A304" s="546">
        <v>460100</v>
      </c>
      <c r="B304" s="548" t="s">
        <v>372</v>
      </c>
      <c r="C304" s="561">
        <v>0.42540870554248905</v>
      </c>
      <c r="D304" s="551">
        <v>460100</v>
      </c>
      <c r="E304" s="549" t="s">
        <v>372</v>
      </c>
    </row>
    <row r="305" spans="1:5" ht="12.75">
      <c r="A305" s="546">
        <v>460200</v>
      </c>
      <c r="B305" s="548" t="s">
        <v>373</v>
      </c>
      <c r="C305" s="561">
        <v>1.713893130654105</v>
      </c>
      <c r="D305" s="551">
        <v>460200</v>
      </c>
      <c r="E305" s="549" t="s">
        <v>373</v>
      </c>
    </row>
    <row r="306" spans="1:5" ht="12.75">
      <c r="A306" s="546">
        <v>460300</v>
      </c>
      <c r="B306" s="548" t="s">
        <v>374</v>
      </c>
      <c r="C306" s="561">
        <v>0.39090383721673755</v>
      </c>
      <c r="D306" s="551">
        <v>460300</v>
      </c>
      <c r="E306" s="549" t="s">
        <v>374</v>
      </c>
    </row>
    <row r="307" spans="1:5" ht="12.75">
      <c r="A307" s="546">
        <v>460400</v>
      </c>
      <c r="B307" s="548" t="s">
        <v>375</v>
      </c>
      <c r="C307" s="561">
        <v>1.2335490426456166</v>
      </c>
      <c r="D307" s="551">
        <v>460400</v>
      </c>
      <c r="E307" s="549" t="s">
        <v>375</v>
      </c>
    </row>
    <row r="308" spans="1:5" ht="12.75">
      <c r="A308" s="546">
        <v>470100</v>
      </c>
      <c r="B308" s="548" t="s">
        <v>376</v>
      </c>
      <c r="C308" s="561">
        <v>2.5158286449442686</v>
      </c>
      <c r="D308" s="551">
        <v>470100</v>
      </c>
      <c r="E308" s="549" t="s">
        <v>376</v>
      </c>
    </row>
    <row r="309" spans="1:5" ht="12.75">
      <c r="A309" s="546">
        <v>470200</v>
      </c>
      <c r="B309" s="548" t="s">
        <v>377</v>
      </c>
      <c r="C309" s="561">
        <v>0.20965238707868897</v>
      </c>
      <c r="D309" s="551">
        <v>470200</v>
      </c>
      <c r="E309" s="549" t="s">
        <v>377</v>
      </c>
    </row>
    <row r="310" spans="1:5" ht="12.75">
      <c r="A310" s="546">
        <v>470300</v>
      </c>
      <c r="B310" s="548" t="s">
        <v>378</v>
      </c>
      <c r="C310" s="561">
        <v>0.37737429674164014</v>
      </c>
      <c r="D310" s="551">
        <v>470300</v>
      </c>
      <c r="E310" s="549" t="s">
        <v>378</v>
      </c>
    </row>
    <row r="311" spans="1:5" ht="12.75">
      <c r="A311" s="546">
        <v>470401</v>
      </c>
      <c r="B311" s="548" t="s">
        <v>379</v>
      </c>
      <c r="C311" s="561">
        <v>0.2515828644944268</v>
      </c>
      <c r="D311" s="551">
        <v>470401</v>
      </c>
      <c r="E311" s="549" t="s">
        <v>379</v>
      </c>
    </row>
    <row r="312" spans="1:5" ht="12.75">
      <c r="A312" s="546">
        <v>470402</v>
      </c>
      <c r="B312" s="548" t="s">
        <v>380</v>
      </c>
      <c r="C312" s="561">
        <v>0.08885520346365593</v>
      </c>
      <c r="D312" s="551">
        <v>470402</v>
      </c>
      <c r="E312" s="549" t="s">
        <v>380</v>
      </c>
    </row>
    <row r="313" spans="1:5" ht="12.75">
      <c r="A313" s="546">
        <v>470404</v>
      </c>
      <c r="B313" s="548" t="s">
        <v>381</v>
      </c>
      <c r="C313" s="561">
        <v>0.3144785806180336</v>
      </c>
      <c r="D313" s="551">
        <v>470404</v>
      </c>
      <c r="E313" s="549" t="s">
        <v>381</v>
      </c>
    </row>
    <row r="314" spans="1:5" ht="12.75">
      <c r="A314" s="546">
        <v>470405</v>
      </c>
      <c r="B314" s="548" t="s">
        <v>382</v>
      </c>
      <c r="C314" s="561">
        <v>0.10983490428146359</v>
      </c>
      <c r="D314" s="551">
        <v>470405</v>
      </c>
      <c r="E314" s="549" t="s">
        <v>382</v>
      </c>
    </row>
    <row r="315" spans="1:5" ht="12.75">
      <c r="A315" s="546">
        <v>470500</v>
      </c>
      <c r="B315" s="548" t="s">
        <v>383</v>
      </c>
      <c r="C315" s="561">
        <v>0.24342623448897405</v>
      </c>
      <c r="D315" s="551">
        <v>470500</v>
      </c>
      <c r="E315" s="549" t="s">
        <v>383</v>
      </c>
    </row>
    <row r="316" spans="1:5" ht="12.75">
      <c r="A316" s="546">
        <v>480100</v>
      </c>
      <c r="B316" s="548" t="s">
        <v>384</v>
      </c>
      <c r="C316" s="561">
        <v>1.2579143224721343</v>
      </c>
      <c r="D316" s="551">
        <v>480100</v>
      </c>
      <c r="E316" s="549" t="s">
        <v>384</v>
      </c>
    </row>
    <row r="317" spans="1:5" ht="12.75">
      <c r="A317" s="546">
        <v>480200</v>
      </c>
      <c r="B317" s="548" t="s">
        <v>385</v>
      </c>
      <c r="C317" s="561">
        <v>0.35335915086979147</v>
      </c>
      <c r="D317" s="551">
        <v>480200</v>
      </c>
      <c r="E317" s="549" t="s">
        <v>385</v>
      </c>
    </row>
    <row r="318" spans="1:5" ht="12.75">
      <c r="A318" s="546">
        <v>480300</v>
      </c>
      <c r="B318" s="548" t="s">
        <v>386</v>
      </c>
      <c r="C318" s="561">
        <v>0.19708890438123705</v>
      </c>
      <c r="D318" s="551">
        <v>480300</v>
      </c>
      <c r="E318" s="549" t="s">
        <v>386</v>
      </c>
    </row>
    <row r="319" spans="1:5" ht="12.75">
      <c r="A319" s="546">
        <v>480400</v>
      </c>
      <c r="B319" s="548" t="s">
        <v>387</v>
      </c>
      <c r="C319" s="561">
        <v>0.6988412902622968</v>
      </c>
      <c r="D319" s="551">
        <v>480400</v>
      </c>
      <c r="E319" s="549" t="s">
        <v>387</v>
      </c>
    </row>
    <row r="320" spans="1:5" ht="12.75">
      <c r="A320" s="546">
        <v>480500</v>
      </c>
      <c r="B320" s="548" t="s">
        <v>388</v>
      </c>
      <c r="C320" s="561">
        <v>0.5590730322098374</v>
      </c>
      <c r="D320" s="551">
        <v>480500</v>
      </c>
      <c r="E320" s="549" t="s">
        <v>388</v>
      </c>
    </row>
    <row r="321" spans="1:5" ht="12.75">
      <c r="A321" s="546">
        <v>480600</v>
      </c>
      <c r="B321" s="548" t="s">
        <v>770</v>
      </c>
      <c r="C321" s="561">
        <v>1.816987354681972</v>
      </c>
      <c r="D321" s="551">
        <v>480600</v>
      </c>
      <c r="E321" s="549" t="s">
        <v>770</v>
      </c>
    </row>
    <row r="322" spans="1:5" ht="12.75">
      <c r="A322" s="546">
        <v>490100</v>
      </c>
      <c r="B322" s="548" t="s">
        <v>771</v>
      </c>
      <c r="C322" s="561">
        <v>6.765427359348485</v>
      </c>
      <c r="D322" s="551">
        <v>490100</v>
      </c>
      <c r="E322" s="549" t="s">
        <v>771</v>
      </c>
    </row>
    <row r="323" spans="1:5" ht="12.75">
      <c r="A323" s="546">
        <v>490200</v>
      </c>
      <c r="B323" s="548" t="s">
        <v>772</v>
      </c>
      <c r="C323" s="561">
        <v>20.834205965944726</v>
      </c>
      <c r="D323" s="551">
        <v>490200</v>
      </c>
      <c r="E323" s="549" t="s">
        <v>772</v>
      </c>
    </row>
    <row r="324" spans="1:5" ht="12.75">
      <c r="A324" s="546">
        <v>490300</v>
      </c>
      <c r="B324" s="548" t="s">
        <v>773</v>
      </c>
      <c r="C324" s="561">
        <v>0.4510284906232326</v>
      </c>
      <c r="D324" s="551">
        <v>490300</v>
      </c>
      <c r="E324" s="549" t="s">
        <v>773</v>
      </c>
    </row>
    <row r="325" spans="1:5" ht="12.75">
      <c r="A325" s="546">
        <v>490500</v>
      </c>
      <c r="B325" s="548" t="s">
        <v>774</v>
      </c>
      <c r="C325" s="561">
        <v>0.8648160966995925</v>
      </c>
      <c r="D325" s="551">
        <v>490500</v>
      </c>
      <c r="E325" s="549" t="s">
        <v>774</v>
      </c>
    </row>
    <row r="326" spans="1:5" ht="12.75">
      <c r="A326" s="546">
        <v>490600</v>
      </c>
      <c r="B326" s="548" t="s">
        <v>775</v>
      </c>
      <c r="C326" s="561">
        <v>0.7999681314470285</v>
      </c>
      <c r="D326" s="551">
        <v>490600</v>
      </c>
      <c r="E326" s="549" t="s">
        <v>775</v>
      </c>
    </row>
    <row r="327" spans="1:5" ht="12.75">
      <c r="A327" s="546">
        <v>490700</v>
      </c>
      <c r="B327" s="548" t="s">
        <v>776</v>
      </c>
      <c r="C327" s="561">
        <v>1.3530854718696972</v>
      </c>
      <c r="D327" s="551">
        <v>490700</v>
      </c>
      <c r="E327" s="549" t="s">
        <v>776</v>
      </c>
    </row>
    <row r="328" spans="1:5" ht="12.75">
      <c r="A328" s="546">
        <v>490800</v>
      </c>
      <c r="B328" s="548" t="s">
        <v>777</v>
      </c>
      <c r="C328" s="561">
        <v>0.7202440108637854</v>
      </c>
      <c r="D328" s="551">
        <v>490800</v>
      </c>
      <c r="E328" s="549" t="s">
        <v>777</v>
      </c>
    </row>
    <row r="329" spans="1:5" ht="12.75">
      <c r="A329" s="546">
        <v>500100</v>
      </c>
      <c r="B329" s="548" t="s">
        <v>778</v>
      </c>
      <c r="C329" s="561">
        <v>13.994296837502494</v>
      </c>
      <c r="D329" s="551">
        <v>500100</v>
      </c>
      <c r="E329" s="549" t="s">
        <v>778</v>
      </c>
    </row>
    <row r="330" spans="1:5" ht="12.75">
      <c r="A330" s="546">
        <v>500200</v>
      </c>
      <c r="B330" s="548" t="s">
        <v>779</v>
      </c>
      <c r="C330" s="561">
        <v>1.4283199441159773</v>
      </c>
      <c r="D330" s="551">
        <v>500200</v>
      </c>
      <c r="E330" s="549" t="s">
        <v>779</v>
      </c>
    </row>
    <row r="331" spans="1:5" ht="12.75">
      <c r="A331" s="546">
        <v>500300</v>
      </c>
      <c r="B331" s="548" t="s">
        <v>781</v>
      </c>
      <c r="C331" s="561">
        <v>0.30554968925303644</v>
      </c>
      <c r="D331" s="551">
        <v>500300</v>
      </c>
      <c r="E331" s="549" t="s">
        <v>781</v>
      </c>
    </row>
    <row r="332" spans="1:5" ht="25.5">
      <c r="A332" s="546">
        <v>500400</v>
      </c>
      <c r="B332" s="548" t="s">
        <v>845</v>
      </c>
      <c r="C332" s="561">
        <v>0.39309822577254194</v>
      </c>
      <c r="D332" s="551">
        <v>500400</v>
      </c>
      <c r="E332" s="549" t="s">
        <v>845</v>
      </c>
    </row>
    <row r="333" spans="1:5" ht="12.75">
      <c r="A333" s="546">
        <v>510102</v>
      </c>
      <c r="B333" s="548" t="s">
        <v>846</v>
      </c>
      <c r="C333" s="561">
        <v>1.2997183460354442</v>
      </c>
      <c r="D333" s="551">
        <v>510102</v>
      </c>
      <c r="E333" s="549" t="s">
        <v>846</v>
      </c>
    </row>
    <row r="334" spans="1:5" ht="12.75">
      <c r="A334" s="546">
        <v>510103</v>
      </c>
      <c r="B334" s="548" t="s">
        <v>847</v>
      </c>
      <c r="C334" s="561">
        <v>28.865232274735337</v>
      </c>
      <c r="D334" s="551">
        <v>510103</v>
      </c>
      <c r="E334" s="549" t="s">
        <v>847</v>
      </c>
    </row>
    <row r="335" spans="1:5" ht="12.75">
      <c r="A335" s="546">
        <v>510104</v>
      </c>
      <c r="B335" s="548" t="s">
        <v>848</v>
      </c>
      <c r="C335" s="561">
        <v>22.950078176180504</v>
      </c>
      <c r="D335" s="551">
        <v>510104</v>
      </c>
      <c r="E335" s="549" t="s">
        <v>848</v>
      </c>
    </row>
    <row r="336" spans="1:5" ht="12.75">
      <c r="A336" s="546">
        <v>510400</v>
      </c>
      <c r="B336" s="548" t="s">
        <v>849</v>
      </c>
      <c r="C336" s="561">
        <v>2.3467668516044973</v>
      </c>
      <c r="D336" s="551">
        <v>510400</v>
      </c>
      <c r="E336" s="549" t="s">
        <v>849</v>
      </c>
    </row>
    <row r="337" spans="1:5" ht="12.75">
      <c r="A337" s="546">
        <v>520100</v>
      </c>
      <c r="B337" s="548" t="s">
        <v>850</v>
      </c>
      <c r="C337" s="561">
        <v>0.7948299772417539</v>
      </c>
      <c r="D337" s="551">
        <v>520100</v>
      </c>
      <c r="E337" s="549" t="s">
        <v>850</v>
      </c>
    </row>
    <row r="338" spans="1:5" ht="12.75">
      <c r="A338" s="546">
        <v>520200</v>
      </c>
      <c r="B338" s="548" t="s">
        <v>851</v>
      </c>
      <c r="C338" s="561">
        <v>0.5663945900817222</v>
      </c>
      <c r="D338" s="551">
        <v>520200</v>
      </c>
      <c r="E338" s="549" t="s">
        <v>851</v>
      </c>
    </row>
    <row r="339" spans="1:5" ht="12.75">
      <c r="A339" s="546">
        <v>520300</v>
      </c>
      <c r="B339" s="548" t="s">
        <v>852</v>
      </c>
      <c r="C339" s="561">
        <v>24.48674364708126</v>
      </c>
      <c r="D339" s="551">
        <v>520300</v>
      </c>
      <c r="E339" s="549" t="s">
        <v>852</v>
      </c>
    </row>
    <row r="340" spans="1:5" ht="12.75">
      <c r="A340" s="546">
        <v>520400</v>
      </c>
      <c r="B340" s="548" t="s">
        <v>853</v>
      </c>
      <c r="C340" s="561">
        <v>0.5323205140669839</v>
      </c>
      <c r="D340" s="551">
        <v>520400</v>
      </c>
      <c r="E340" s="549" t="s">
        <v>853</v>
      </c>
    </row>
    <row r="341" spans="1:5" ht="12.75">
      <c r="A341" s="546">
        <v>520500</v>
      </c>
      <c r="B341" s="548" t="s">
        <v>854</v>
      </c>
      <c r="C341" s="561">
        <v>0.5323205140669849</v>
      </c>
      <c r="D341" s="551">
        <v>520500</v>
      </c>
      <c r="E341" s="549" t="s">
        <v>854</v>
      </c>
    </row>
    <row r="342" spans="1:5" ht="12.75">
      <c r="A342" s="546">
        <v>530200</v>
      </c>
      <c r="B342" s="548" t="s">
        <v>855</v>
      </c>
      <c r="C342" s="561">
        <v>2.048248650077982</v>
      </c>
      <c r="D342" s="551">
        <v>530200</v>
      </c>
      <c r="E342" s="549" t="s">
        <v>855</v>
      </c>
    </row>
    <row r="343" spans="1:5" ht="12.75">
      <c r="A343" s="546">
        <v>530300</v>
      </c>
      <c r="B343" s="548" t="s">
        <v>856</v>
      </c>
      <c r="C343" s="561">
        <v>2.5944482900987764</v>
      </c>
      <c r="D343" s="551">
        <v>530300</v>
      </c>
      <c r="E343" s="549" t="s">
        <v>856</v>
      </c>
    </row>
    <row r="344" spans="1:5" ht="12.75">
      <c r="A344" s="546">
        <v>530400</v>
      </c>
      <c r="B344" s="548" t="s">
        <v>857</v>
      </c>
      <c r="C344" s="561">
        <v>5.267516225352062</v>
      </c>
      <c r="D344" s="551">
        <v>530400</v>
      </c>
      <c r="E344" s="549" t="s">
        <v>857</v>
      </c>
    </row>
    <row r="345" spans="1:5" ht="12.75">
      <c r="A345" s="546">
        <v>530500</v>
      </c>
      <c r="B345" s="548" t="s">
        <v>858</v>
      </c>
      <c r="C345" s="561">
        <v>1.0782122764046862</v>
      </c>
      <c r="D345" s="551">
        <v>530500</v>
      </c>
      <c r="E345" s="549" t="s">
        <v>858</v>
      </c>
    </row>
    <row r="346" spans="1:5" ht="12.75">
      <c r="A346" s="546">
        <v>530700</v>
      </c>
      <c r="B346" s="548" t="s">
        <v>859</v>
      </c>
      <c r="C346" s="561">
        <v>7.704725225141822</v>
      </c>
      <c r="D346" s="551">
        <v>530700</v>
      </c>
      <c r="E346" s="549" t="s">
        <v>859</v>
      </c>
    </row>
    <row r="347" spans="1:5" ht="12.75">
      <c r="A347" s="546">
        <v>530800</v>
      </c>
      <c r="B347" s="548" t="s">
        <v>860</v>
      </c>
      <c r="C347" s="561">
        <v>0.17970204606744775</v>
      </c>
      <c r="D347" s="551">
        <v>530800</v>
      </c>
      <c r="E347" s="549" t="s">
        <v>860</v>
      </c>
    </row>
    <row r="348" spans="1:5" ht="12.75">
      <c r="A348" s="546">
        <v>540100</v>
      </c>
      <c r="B348" s="548" t="s">
        <v>861</v>
      </c>
      <c r="C348" s="561">
        <v>2.2013500643262347</v>
      </c>
      <c r="D348" s="551">
        <v>540100</v>
      </c>
      <c r="E348" s="549" t="s">
        <v>861</v>
      </c>
    </row>
    <row r="349" spans="1:5" ht="12.75">
      <c r="A349" s="546">
        <v>540200</v>
      </c>
      <c r="B349" s="548" t="s">
        <v>862</v>
      </c>
      <c r="C349" s="561">
        <v>6.904551947791493</v>
      </c>
      <c r="D349" s="551">
        <v>540200</v>
      </c>
      <c r="E349" s="549" t="s">
        <v>862</v>
      </c>
    </row>
    <row r="350" spans="1:5" ht="12.75">
      <c r="A350" s="546">
        <v>540300</v>
      </c>
      <c r="B350" s="548" t="s">
        <v>863</v>
      </c>
      <c r="C350" s="561">
        <v>3.5378840319528777</v>
      </c>
      <c r="D350" s="551">
        <v>540300</v>
      </c>
      <c r="E350" s="549" t="s">
        <v>863</v>
      </c>
    </row>
    <row r="351" spans="1:5" ht="12.75">
      <c r="A351" s="546">
        <v>540400</v>
      </c>
      <c r="B351" s="548" t="s">
        <v>864</v>
      </c>
      <c r="C351" s="561">
        <v>1.2579143224721343</v>
      </c>
      <c r="D351" s="551">
        <v>540400</v>
      </c>
      <c r="E351" s="549" t="s">
        <v>864</v>
      </c>
    </row>
    <row r="352" spans="1:5" ht="12.75">
      <c r="A352" s="546">
        <v>540500</v>
      </c>
      <c r="B352" s="548" t="s">
        <v>865</v>
      </c>
      <c r="C352" s="561">
        <v>1.062238761198691</v>
      </c>
      <c r="D352" s="551">
        <v>540500</v>
      </c>
      <c r="E352" s="549" t="s">
        <v>865</v>
      </c>
    </row>
    <row r="353" spans="1:5" ht="12.75">
      <c r="A353" s="546">
        <v>540700</v>
      </c>
      <c r="B353" s="548" t="s">
        <v>866</v>
      </c>
      <c r="C353" s="561">
        <v>3.9833953544950913</v>
      </c>
      <c r="D353" s="551">
        <v>540700</v>
      </c>
      <c r="E353" s="549" t="s">
        <v>866</v>
      </c>
    </row>
    <row r="354" spans="1:5" ht="12.75">
      <c r="A354" s="546">
        <v>550100</v>
      </c>
      <c r="B354" s="548" t="s">
        <v>867</v>
      </c>
      <c r="C354" s="561">
        <v>0.9434357418541006</v>
      </c>
      <c r="D354" s="551">
        <v>550100</v>
      </c>
      <c r="E354" s="549" t="s">
        <v>867</v>
      </c>
    </row>
    <row r="355" spans="1:5" ht="12.75">
      <c r="A355" s="546">
        <v>550200</v>
      </c>
      <c r="B355" s="548" t="s">
        <v>868</v>
      </c>
      <c r="C355" s="561">
        <v>8.726780612150431</v>
      </c>
      <c r="D355" s="551">
        <v>550200</v>
      </c>
      <c r="E355" s="549" t="s">
        <v>868</v>
      </c>
    </row>
    <row r="356" spans="1:5" ht="12.75">
      <c r="A356" s="546">
        <v>550300</v>
      </c>
      <c r="B356" s="548" t="s">
        <v>869</v>
      </c>
      <c r="C356" s="561">
        <v>4.324080483497962</v>
      </c>
      <c r="D356" s="551">
        <v>550300</v>
      </c>
      <c r="E356" s="549" t="s">
        <v>869</v>
      </c>
    </row>
    <row r="357" spans="1:5" ht="12.75">
      <c r="A357" s="546">
        <v>560100</v>
      </c>
      <c r="B357" s="548" t="s">
        <v>870</v>
      </c>
      <c r="C357" s="561">
        <v>2.044110774017218</v>
      </c>
      <c r="D357" s="551">
        <v>560100</v>
      </c>
      <c r="E357" s="549" t="s">
        <v>870</v>
      </c>
    </row>
    <row r="358" spans="1:5" ht="12.75">
      <c r="A358" s="546">
        <v>560200</v>
      </c>
      <c r="B358" s="548" t="s">
        <v>871</v>
      </c>
      <c r="C358" s="561">
        <v>0.7214508614178415</v>
      </c>
      <c r="D358" s="551">
        <v>560200</v>
      </c>
      <c r="E358" s="549" t="s">
        <v>871</v>
      </c>
    </row>
    <row r="359" spans="1:5" ht="12.75">
      <c r="A359" s="546">
        <v>560300</v>
      </c>
      <c r="B359" s="548" t="s">
        <v>872</v>
      </c>
      <c r="C359" s="561">
        <v>7.233007354214772</v>
      </c>
      <c r="D359" s="551">
        <v>560300</v>
      </c>
      <c r="E359" s="549" t="s">
        <v>872</v>
      </c>
    </row>
    <row r="360" spans="1:5" ht="12.75">
      <c r="A360" s="546">
        <v>560500</v>
      </c>
      <c r="B360" s="548" t="s">
        <v>873</v>
      </c>
      <c r="C360" s="561">
        <v>41.03945477065338</v>
      </c>
      <c r="D360" s="551">
        <v>560500</v>
      </c>
      <c r="E360" s="549" t="s">
        <v>873</v>
      </c>
    </row>
    <row r="361" spans="1:5" ht="12.75">
      <c r="A361" s="546">
        <v>570100</v>
      </c>
      <c r="B361" s="548" t="s">
        <v>874</v>
      </c>
      <c r="C361" s="561">
        <v>8.237309918123975</v>
      </c>
      <c r="D361" s="551">
        <v>570100</v>
      </c>
      <c r="E361" s="549" t="s">
        <v>874</v>
      </c>
    </row>
    <row r="362" spans="1:5" ht="12.75">
      <c r="A362" s="546">
        <v>570200</v>
      </c>
      <c r="B362" s="548" t="s">
        <v>875</v>
      </c>
      <c r="C362" s="561">
        <v>61.32332322051654</v>
      </c>
      <c r="D362" s="551">
        <v>570200</v>
      </c>
      <c r="E362" s="549" t="s">
        <v>875</v>
      </c>
    </row>
    <row r="363" spans="1:5" ht="12.75">
      <c r="A363" s="546">
        <v>570300</v>
      </c>
      <c r="B363" s="548" t="s">
        <v>876</v>
      </c>
      <c r="C363" s="561">
        <v>60.94797781784341</v>
      </c>
      <c r="D363" s="551">
        <v>570300</v>
      </c>
      <c r="E363" s="549" t="s">
        <v>876</v>
      </c>
    </row>
    <row r="364" spans="1:5" ht="12.75">
      <c r="A364" s="546">
        <v>580100</v>
      </c>
      <c r="B364" s="548" t="s">
        <v>877</v>
      </c>
      <c r="C364" s="561">
        <v>6.473017451054523</v>
      </c>
      <c r="D364" s="551">
        <v>580100</v>
      </c>
      <c r="E364" s="549" t="s">
        <v>877</v>
      </c>
    </row>
    <row r="365" spans="1:5" ht="12.75">
      <c r="A365" s="546">
        <v>580200</v>
      </c>
      <c r="B365" s="548" t="s">
        <v>878</v>
      </c>
      <c r="C365" s="561">
        <v>3.449737535679646</v>
      </c>
      <c r="D365" s="551">
        <v>580200</v>
      </c>
      <c r="E365" s="549" t="s">
        <v>878</v>
      </c>
    </row>
    <row r="366" spans="1:5" ht="12.75">
      <c r="A366" s="546">
        <v>580400</v>
      </c>
      <c r="B366" s="548" t="s">
        <v>879</v>
      </c>
      <c r="C366" s="561">
        <v>13.365339676266426</v>
      </c>
      <c r="D366" s="551">
        <v>580400</v>
      </c>
      <c r="E366" s="549" t="s">
        <v>879</v>
      </c>
    </row>
    <row r="367" spans="1:5" ht="12.75">
      <c r="A367" s="546">
        <v>580600</v>
      </c>
      <c r="B367" s="548" t="s">
        <v>880</v>
      </c>
      <c r="C367" s="561">
        <v>8.02480708315197</v>
      </c>
      <c r="D367" s="551">
        <v>580600</v>
      </c>
      <c r="E367" s="549" t="s">
        <v>880</v>
      </c>
    </row>
    <row r="368" spans="1:5" ht="25.5">
      <c r="A368" s="546">
        <v>580700</v>
      </c>
      <c r="B368" s="548" t="s">
        <v>881</v>
      </c>
      <c r="C368" s="561">
        <v>0.6813702580057384</v>
      </c>
      <c r="D368" s="551">
        <v>580700</v>
      </c>
      <c r="E368" s="549" t="s">
        <v>881</v>
      </c>
    </row>
    <row r="369" spans="1:5" ht="12.75">
      <c r="A369" s="546">
        <v>590100</v>
      </c>
      <c r="B369" s="548" t="s">
        <v>882</v>
      </c>
      <c r="C369" s="561">
        <v>1.245443620137299</v>
      </c>
      <c r="D369" s="551">
        <v>590100</v>
      </c>
      <c r="E369" s="549" t="s">
        <v>882</v>
      </c>
    </row>
    <row r="370" spans="1:5" ht="12.75">
      <c r="A370" s="546">
        <v>590200</v>
      </c>
      <c r="B370" s="548" t="s">
        <v>883</v>
      </c>
      <c r="C370" s="561">
        <v>1.463754139759067</v>
      </c>
      <c r="D370" s="551">
        <v>590200</v>
      </c>
      <c r="E370" s="549" t="s">
        <v>883</v>
      </c>
    </row>
    <row r="371" spans="1:5" ht="12.75">
      <c r="A371" s="546">
        <v>590301</v>
      </c>
      <c r="B371" s="548" t="s">
        <v>1284</v>
      </c>
      <c r="C371" s="561">
        <v>93.8234193836752</v>
      </c>
      <c r="D371" s="551">
        <v>590301</v>
      </c>
      <c r="E371" s="549" t="s">
        <v>1284</v>
      </c>
    </row>
    <row r="372" spans="1:5" ht="12.75">
      <c r="A372" s="546">
        <v>590302</v>
      </c>
      <c r="B372" s="548" t="s">
        <v>1285</v>
      </c>
      <c r="C372" s="561">
        <v>180.58932491990575</v>
      </c>
      <c r="D372" s="551">
        <v>590302</v>
      </c>
      <c r="E372" s="549" t="s">
        <v>1285</v>
      </c>
    </row>
    <row r="373" spans="1:5" ht="12.75">
      <c r="A373" s="546">
        <v>600100</v>
      </c>
      <c r="B373" s="548" t="s">
        <v>884</v>
      </c>
      <c r="C373" s="561">
        <v>42.61184767374355</v>
      </c>
      <c r="D373" s="551">
        <v>600100</v>
      </c>
      <c r="E373" s="549" t="s">
        <v>884</v>
      </c>
    </row>
    <row r="374" spans="1:5" ht="12.75">
      <c r="A374" s="546">
        <v>600200</v>
      </c>
      <c r="B374" s="548" t="s">
        <v>885</v>
      </c>
      <c r="C374" s="561">
        <v>0</v>
      </c>
      <c r="D374" s="551">
        <v>600200</v>
      </c>
      <c r="E374" s="549" t="s">
        <v>885</v>
      </c>
    </row>
    <row r="375" spans="1:5" ht="12.75">
      <c r="A375" s="546">
        <v>600400</v>
      </c>
      <c r="B375" s="548" t="s">
        <v>886</v>
      </c>
      <c r="C375" s="561">
        <v>95.63992477884665</v>
      </c>
      <c r="D375" s="551">
        <v>600400</v>
      </c>
      <c r="E375" s="549" t="s">
        <v>886</v>
      </c>
    </row>
    <row r="376" spans="1:5" ht="12.75">
      <c r="A376" s="546">
        <v>610100</v>
      </c>
      <c r="B376" s="548" t="s">
        <v>887</v>
      </c>
      <c r="C376" s="561">
        <v>21.699022062644318</v>
      </c>
      <c r="D376" s="551">
        <v>610100</v>
      </c>
      <c r="E376" s="549" t="s">
        <v>887</v>
      </c>
    </row>
    <row r="377" spans="1:5" ht="12.75">
      <c r="A377" s="546">
        <v>610200</v>
      </c>
      <c r="B377" s="548" t="s">
        <v>888</v>
      </c>
      <c r="C377" s="561">
        <v>10.806519830753471</v>
      </c>
      <c r="D377" s="551">
        <v>610200</v>
      </c>
      <c r="E377" s="549" t="s">
        <v>888</v>
      </c>
    </row>
    <row r="378" spans="1:5" ht="12.75">
      <c r="A378" s="546">
        <v>610300</v>
      </c>
      <c r="B378" s="548" t="s">
        <v>889</v>
      </c>
      <c r="C378" s="561">
        <v>6.368191257515179</v>
      </c>
      <c r="D378" s="551">
        <v>610300</v>
      </c>
      <c r="E378" s="549" t="s">
        <v>889</v>
      </c>
    </row>
    <row r="379" spans="1:5" ht="12.75">
      <c r="A379" s="546">
        <v>610500</v>
      </c>
      <c r="B379" s="548" t="s">
        <v>890</v>
      </c>
      <c r="C379" s="561">
        <v>3.9309822577254194</v>
      </c>
      <c r="D379" s="551">
        <v>610500</v>
      </c>
      <c r="E379" s="549" t="s">
        <v>890</v>
      </c>
    </row>
    <row r="380" spans="1:5" ht="12.75">
      <c r="A380" s="546">
        <v>610601</v>
      </c>
      <c r="B380" s="548" t="s">
        <v>891</v>
      </c>
      <c r="C380" s="561">
        <v>0.9211093440598773</v>
      </c>
      <c r="D380" s="551">
        <v>610601</v>
      </c>
      <c r="E380" s="549" t="s">
        <v>891</v>
      </c>
    </row>
    <row r="381" spans="1:5" ht="12.75">
      <c r="A381" s="546">
        <v>610603</v>
      </c>
      <c r="B381" s="548" t="s">
        <v>892</v>
      </c>
      <c r="C381" s="561">
        <v>1.2499171963590565</v>
      </c>
      <c r="D381" s="551">
        <v>610603</v>
      </c>
      <c r="E381" s="549" t="s">
        <v>892</v>
      </c>
    </row>
    <row r="382" spans="1:5" ht="12.75">
      <c r="A382" s="546">
        <v>610700</v>
      </c>
      <c r="B382" s="548" t="s">
        <v>893</v>
      </c>
      <c r="C382" s="561">
        <v>0.0786196451545081</v>
      </c>
      <c r="D382" s="551">
        <v>610700</v>
      </c>
      <c r="E382" s="549" t="s">
        <v>893</v>
      </c>
    </row>
    <row r="383" spans="1:5" ht="12.75">
      <c r="A383" s="546">
        <v>620101</v>
      </c>
      <c r="B383" s="548" t="s">
        <v>894</v>
      </c>
      <c r="C383" s="561">
        <v>0.5610439100162408</v>
      </c>
      <c r="D383" s="551">
        <v>620101</v>
      </c>
      <c r="E383" s="549" t="s">
        <v>894</v>
      </c>
    </row>
    <row r="384" spans="1:5" ht="12.75">
      <c r="A384" s="546">
        <v>620102</v>
      </c>
      <c r="B384" s="548" t="s">
        <v>895</v>
      </c>
      <c r="C384" s="561">
        <v>0.02992255020556734</v>
      </c>
      <c r="D384" s="551">
        <v>620102</v>
      </c>
      <c r="E384" s="549" t="s">
        <v>895</v>
      </c>
    </row>
    <row r="385" spans="1:5" ht="12.75">
      <c r="A385" s="546">
        <v>620200</v>
      </c>
      <c r="B385" s="548" t="s">
        <v>896</v>
      </c>
      <c r="C385" s="561">
        <v>6.064944054776362</v>
      </c>
      <c r="D385" s="551">
        <v>620200</v>
      </c>
      <c r="E385" s="549" t="s">
        <v>896</v>
      </c>
    </row>
    <row r="386" spans="1:5" ht="12.75">
      <c r="A386" s="546">
        <v>620300</v>
      </c>
      <c r="B386" s="548" t="s">
        <v>897</v>
      </c>
      <c r="C386" s="561">
        <v>4.0432960365175745</v>
      </c>
      <c r="D386" s="551">
        <v>620300</v>
      </c>
      <c r="E386" s="549" t="s">
        <v>897</v>
      </c>
    </row>
    <row r="387" spans="1:5" ht="12.75">
      <c r="A387" s="546">
        <v>620400</v>
      </c>
      <c r="B387" s="548" t="s">
        <v>898</v>
      </c>
      <c r="C387" s="561">
        <v>1.2007363987234012</v>
      </c>
      <c r="D387" s="551">
        <v>620400</v>
      </c>
      <c r="E387" s="549" t="s">
        <v>898</v>
      </c>
    </row>
    <row r="388" spans="1:5" ht="12.75">
      <c r="A388" s="546">
        <v>620500</v>
      </c>
      <c r="B388" s="548" t="s">
        <v>899</v>
      </c>
      <c r="C388" s="561">
        <v>2.1012886977659515</v>
      </c>
      <c r="D388" s="551">
        <v>620500</v>
      </c>
      <c r="E388" s="549" t="s">
        <v>899</v>
      </c>
    </row>
    <row r="389" spans="1:5" ht="12.75">
      <c r="A389" s="546">
        <v>620600</v>
      </c>
      <c r="B389" s="548" t="s">
        <v>900</v>
      </c>
      <c r="C389" s="561">
        <v>0.20897141222543686</v>
      </c>
      <c r="D389" s="551">
        <v>620600</v>
      </c>
      <c r="E389" s="549" t="s">
        <v>900</v>
      </c>
    </row>
    <row r="390" spans="1:5" ht="12.75">
      <c r="A390" s="546">
        <v>620700</v>
      </c>
      <c r="B390" s="548" t="s">
        <v>901</v>
      </c>
      <c r="C390" s="561">
        <v>4.440690829666736</v>
      </c>
      <c r="D390" s="551">
        <v>620700</v>
      </c>
      <c r="E390" s="549" t="s">
        <v>901</v>
      </c>
    </row>
    <row r="391" spans="1:5" ht="12.75">
      <c r="A391" s="546">
        <v>620800</v>
      </c>
      <c r="B391" s="548" t="s">
        <v>902</v>
      </c>
      <c r="C391" s="561">
        <v>0.12798309820613973</v>
      </c>
      <c r="D391" s="551">
        <v>620800</v>
      </c>
      <c r="E391" s="549" t="s">
        <v>902</v>
      </c>
    </row>
    <row r="392" spans="1:5" ht="12.75">
      <c r="A392" s="546">
        <v>620900</v>
      </c>
      <c r="B392" s="548" t="s">
        <v>903</v>
      </c>
      <c r="C392" s="561">
        <v>0.3437347727209106</v>
      </c>
      <c r="D392" s="551">
        <v>620900</v>
      </c>
      <c r="E392" s="549" t="s">
        <v>903</v>
      </c>
    </row>
    <row r="393" spans="1:5" ht="12.75">
      <c r="A393" s="546">
        <v>621000</v>
      </c>
      <c r="B393" s="548" t="s">
        <v>904</v>
      </c>
      <c r="C393" s="561">
        <v>1.6510125482446762</v>
      </c>
      <c r="D393" s="551">
        <v>621000</v>
      </c>
      <c r="E393" s="549" t="s">
        <v>904</v>
      </c>
    </row>
    <row r="394" spans="1:5" ht="12.75">
      <c r="A394" s="546">
        <v>621100</v>
      </c>
      <c r="B394" s="548" t="s">
        <v>905</v>
      </c>
      <c r="C394" s="561">
        <v>6.873603262079875</v>
      </c>
      <c r="D394" s="551">
        <v>621100</v>
      </c>
      <c r="E394" s="549" t="s">
        <v>905</v>
      </c>
    </row>
    <row r="395" spans="1:5" ht="12.75">
      <c r="A395" s="546">
        <v>630200</v>
      </c>
      <c r="B395" s="548" t="s">
        <v>906</v>
      </c>
      <c r="C395" s="561">
        <v>0</v>
      </c>
      <c r="D395" s="551">
        <v>630200</v>
      </c>
      <c r="E395" s="549" t="s">
        <v>906</v>
      </c>
    </row>
    <row r="396" spans="1:5" ht="12.75">
      <c r="A396" s="546">
        <v>630300</v>
      </c>
      <c r="B396" s="548" t="s">
        <v>907</v>
      </c>
      <c r="C396" s="561">
        <v>61.08746428505302</v>
      </c>
      <c r="D396" s="551">
        <v>630300</v>
      </c>
      <c r="E396" s="549" t="s">
        <v>907</v>
      </c>
    </row>
    <row r="397" spans="1:5" ht="12.75">
      <c r="A397" s="546">
        <v>640101</v>
      </c>
      <c r="B397" s="548" t="s">
        <v>908</v>
      </c>
      <c r="C397" s="561">
        <v>2.8985615815665646</v>
      </c>
      <c r="D397" s="551">
        <v>640101</v>
      </c>
      <c r="E397" s="549" t="s">
        <v>908</v>
      </c>
    </row>
    <row r="398" spans="1:5" ht="12.75">
      <c r="A398" s="546">
        <v>640102</v>
      </c>
      <c r="B398" s="548" t="s">
        <v>909</v>
      </c>
      <c r="C398" s="561">
        <v>0.5068085703253878</v>
      </c>
      <c r="D398" s="551">
        <v>640102</v>
      </c>
      <c r="E398" s="549" t="s">
        <v>909</v>
      </c>
    </row>
    <row r="399" spans="1:5" ht="12.75">
      <c r="A399" s="546">
        <v>640104</v>
      </c>
      <c r="B399" s="548" t="s">
        <v>910</v>
      </c>
      <c r="C399" s="561">
        <v>0.5402345960984932</v>
      </c>
      <c r="D399" s="551">
        <v>640104</v>
      </c>
      <c r="E399" s="549" t="s">
        <v>910</v>
      </c>
    </row>
    <row r="400" spans="1:5" ht="12.75">
      <c r="A400" s="546">
        <v>640105</v>
      </c>
      <c r="B400" s="548" t="s">
        <v>911</v>
      </c>
      <c r="C400" s="561">
        <v>0.7122014913996645</v>
      </c>
      <c r="D400" s="551">
        <v>640105</v>
      </c>
      <c r="E400" s="549" t="s">
        <v>911</v>
      </c>
    </row>
    <row r="401" spans="1:5" ht="12.75">
      <c r="A401" s="546">
        <v>640200</v>
      </c>
      <c r="B401" s="548" t="s">
        <v>912</v>
      </c>
      <c r="C401" s="561">
        <v>1.1178963382621343</v>
      </c>
      <c r="D401" s="551">
        <v>640200</v>
      </c>
      <c r="E401" s="549" t="s">
        <v>912</v>
      </c>
    </row>
    <row r="402" spans="1:5" ht="12.75">
      <c r="A402" s="546">
        <v>640301</v>
      </c>
      <c r="B402" s="548" t="s">
        <v>913</v>
      </c>
      <c r="C402" s="561">
        <v>1.7805037284991605</v>
      </c>
      <c r="D402" s="551">
        <v>640301</v>
      </c>
      <c r="E402" s="549" t="s">
        <v>913</v>
      </c>
    </row>
    <row r="403" spans="1:5" ht="12.75">
      <c r="A403" s="546">
        <v>640302</v>
      </c>
      <c r="B403" s="548" t="s">
        <v>914</v>
      </c>
      <c r="C403" s="561">
        <v>0.1392259541046313</v>
      </c>
      <c r="D403" s="551">
        <v>640302</v>
      </c>
      <c r="E403" s="549" t="s">
        <v>914</v>
      </c>
    </row>
    <row r="404" spans="1:5" ht="12.75">
      <c r="A404" s="546">
        <v>640400</v>
      </c>
      <c r="B404" s="548" t="s">
        <v>915</v>
      </c>
      <c r="C404" s="561">
        <v>3.561007456998321</v>
      </c>
      <c r="D404" s="551">
        <v>640400</v>
      </c>
      <c r="E404" s="549" t="s">
        <v>915</v>
      </c>
    </row>
    <row r="405" spans="1:5" ht="12.75">
      <c r="A405" s="546">
        <v>640501</v>
      </c>
      <c r="B405" s="548" t="s">
        <v>916</v>
      </c>
      <c r="C405" s="561">
        <v>2.1366044741989927</v>
      </c>
      <c r="D405" s="551">
        <v>640501</v>
      </c>
      <c r="E405" s="549" t="s">
        <v>916</v>
      </c>
    </row>
    <row r="406" spans="1:5" ht="12.75">
      <c r="A406" s="546">
        <v>640502</v>
      </c>
      <c r="B406" s="548" t="s">
        <v>917</v>
      </c>
      <c r="C406" s="561">
        <v>0</v>
      </c>
      <c r="D406" s="551">
        <v>640502</v>
      </c>
      <c r="E406" s="549" t="s">
        <v>917</v>
      </c>
    </row>
    <row r="407" spans="1:5" ht="12.75">
      <c r="A407" s="546">
        <v>640503</v>
      </c>
      <c r="B407" s="548" t="s">
        <v>918</v>
      </c>
      <c r="C407" s="561">
        <v>0</v>
      </c>
      <c r="D407" s="551">
        <v>640503</v>
      </c>
      <c r="E407" s="549" t="s">
        <v>918</v>
      </c>
    </row>
    <row r="408" spans="1:5" ht="12.75">
      <c r="A408" s="546">
        <v>640504</v>
      </c>
      <c r="B408" s="548" t="s">
        <v>919</v>
      </c>
      <c r="C408" s="561">
        <v>0</v>
      </c>
      <c r="D408" s="551">
        <v>640504</v>
      </c>
      <c r="E408" s="549" t="s">
        <v>919</v>
      </c>
    </row>
    <row r="409" spans="1:5" ht="12.75">
      <c r="A409" s="546">
        <v>640700</v>
      </c>
      <c r="B409" s="548" t="s">
        <v>920</v>
      </c>
      <c r="C409" s="561">
        <v>2.1366044741989927</v>
      </c>
      <c r="D409" s="551">
        <v>640700</v>
      </c>
      <c r="E409" s="549" t="s">
        <v>920</v>
      </c>
    </row>
    <row r="410" spans="1:5" ht="12.75">
      <c r="A410" s="546">
        <v>640800</v>
      </c>
      <c r="B410" s="548" t="s">
        <v>921</v>
      </c>
      <c r="C410" s="561">
        <v>5.491740296438834</v>
      </c>
      <c r="D410" s="551">
        <v>640800</v>
      </c>
      <c r="E410" s="549" t="s">
        <v>921</v>
      </c>
    </row>
    <row r="411" spans="1:5" ht="12.75">
      <c r="A411" s="546">
        <v>640900</v>
      </c>
      <c r="B411" s="548" t="s">
        <v>922</v>
      </c>
      <c r="C411" s="561">
        <v>1.7324767848382858</v>
      </c>
      <c r="D411" s="551">
        <v>640900</v>
      </c>
      <c r="E411" s="549" t="s">
        <v>922</v>
      </c>
    </row>
    <row r="412" spans="1:5" ht="12.75">
      <c r="A412" s="546">
        <v>641000</v>
      </c>
      <c r="B412" s="548" t="s">
        <v>923</v>
      </c>
      <c r="C412" s="561">
        <v>0.2916975041705276</v>
      </c>
      <c r="D412" s="551">
        <v>641000</v>
      </c>
      <c r="E412" s="549" t="s">
        <v>923</v>
      </c>
    </row>
    <row r="413" spans="1:5" ht="12.75">
      <c r="A413" s="546">
        <v>641100</v>
      </c>
      <c r="B413" s="548" t="s">
        <v>924</v>
      </c>
      <c r="C413" s="561">
        <v>0.22098225823003007</v>
      </c>
      <c r="D413" s="551">
        <v>641100</v>
      </c>
      <c r="E413" s="549" t="s">
        <v>924</v>
      </c>
    </row>
    <row r="414" spans="1:5" ht="12.75">
      <c r="A414" s="546">
        <v>641200</v>
      </c>
      <c r="B414" s="548" t="s">
        <v>925</v>
      </c>
      <c r="C414" s="561">
        <v>4.273208948397985</v>
      </c>
      <c r="D414" s="551">
        <v>641200</v>
      </c>
      <c r="E414" s="549" t="s">
        <v>925</v>
      </c>
    </row>
    <row r="415" spans="1:5" ht="12.75">
      <c r="A415" s="546">
        <v>650100</v>
      </c>
      <c r="B415" s="548" t="s">
        <v>926</v>
      </c>
      <c r="C415" s="561">
        <v>2.7132623205732838</v>
      </c>
      <c r="D415" s="551">
        <v>650100</v>
      </c>
      <c r="E415" s="549" t="s">
        <v>926</v>
      </c>
    </row>
    <row r="416" spans="1:5" ht="25.5">
      <c r="A416" s="546">
        <v>650200</v>
      </c>
      <c r="B416" s="548" t="s">
        <v>976</v>
      </c>
      <c r="C416" s="561">
        <v>2.0174093703878015</v>
      </c>
      <c r="D416" s="551">
        <v>650200</v>
      </c>
      <c r="E416" s="549" t="s">
        <v>976</v>
      </c>
    </row>
    <row r="417" spans="1:5" ht="12.75">
      <c r="A417" s="546">
        <v>650301</v>
      </c>
      <c r="B417" s="548" t="s">
        <v>1286</v>
      </c>
      <c r="C417" s="561">
        <v>1090.7545406369186</v>
      </c>
      <c r="D417" s="551">
        <v>650301</v>
      </c>
      <c r="E417" s="549" t="s">
        <v>1286</v>
      </c>
    </row>
    <row r="418" spans="1:5" ht="12.75">
      <c r="A418" s="546">
        <v>650302</v>
      </c>
      <c r="B418" s="548" t="s">
        <v>977</v>
      </c>
      <c r="C418" s="561">
        <v>799.1624306045939</v>
      </c>
      <c r="D418" s="551">
        <v>650302</v>
      </c>
      <c r="E418" s="549" t="s">
        <v>977</v>
      </c>
    </row>
    <row r="419" spans="1:5" ht="12.75">
      <c r="A419" s="546">
        <v>650400</v>
      </c>
      <c r="B419" s="548" t="s">
        <v>978</v>
      </c>
      <c r="C419" s="561">
        <v>5.358592502104232</v>
      </c>
      <c r="D419" s="551">
        <v>650400</v>
      </c>
      <c r="E419" s="549" t="s">
        <v>978</v>
      </c>
    </row>
    <row r="420" spans="1:5" ht="12.75">
      <c r="A420" s="546">
        <v>650500</v>
      </c>
      <c r="B420" s="548" t="s">
        <v>1287</v>
      </c>
      <c r="C420" s="561">
        <v>15.41708890049897</v>
      </c>
      <c r="D420" s="551">
        <v>650500</v>
      </c>
      <c r="E420" s="549" t="s">
        <v>1287</v>
      </c>
    </row>
    <row r="421" spans="1:5" ht="12.75">
      <c r="A421" s="546">
        <v>650600</v>
      </c>
      <c r="B421" s="548" t="s">
        <v>979</v>
      </c>
      <c r="C421" s="561">
        <v>54.833445339246246</v>
      </c>
      <c r="D421" s="551">
        <v>650600</v>
      </c>
      <c r="E421" s="549" t="s">
        <v>979</v>
      </c>
    </row>
    <row r="422" spans="1:5" ht="12.75">
      <c r="A422" s="546">
        <v>650701</v>
      </c>
      <c r="B422" s="548" t="s">
        <v>980</v>
      </c>
      <c r="C422" s="561">
        <v>64.0385678104143</v>
      </c>
      <c r="D422" s="551">
        <v>650701</v>
      </c>
      <c r="E422" s="549" t="s">
        <v>980</v>
      </c>
    </row>
    <row r="423" spans="1:5" ht="12.75">
      <c r="A423" s="546">
        <v>650702</v>
      </c>
      <c r="B423" s="548" t="s">
        <v>981</v>
      </c>
      <c r="C423" s="561">
        <v>98.2579359544552</v>
      </c>
      <c r="D423" s="551">
        <v>650702</v>
      </c>
      <c r="E423" s="549" t="s">
        <v>981</v>
      </c>
    </row>
    <row r="424" spans="1:5" ht="25.5">
      <c r="A424" s="546">
        <v>660100</v>
      </c>
      <c r="B424" s="548" t="s">
        <v>982</v>
      </c>
      <c r="C424" s="561">
        <v>35.25782549887089</v>
      </c>
      <c r="D424" s="551">
        <v>660100</v>
      </c>
      <c r="E424" s="549" t="s">
        <v>982</v>
      </c>
    </row>
    <row r="425" spans="1:5" ht="12.75">
      <c r="A425" s="546">
        <v>660200</v>
      </c>
      <c r="B425" s="548" t="s">
        <v>983</v>
      </c>
      <c r="C425" s="561">
        <v>5.010323600010358</v>
      </c>
      <c r="D425" s="551">
        <v>660200</v>
      </c>
      <c r="E425" s="549" t="s">
        <v>983</v>
      </c>
    </row>
    <row r="426" spans="1:5" ht="12.75">
      <c r="A426" s="546">
        <v>670000</v>
      </c>
      <c r="B426" s="548" t="s">
        <v>984</v>
      </c>
      <c r="C426" s="561">
        <v>0.5228537818618365</v>
      </c>
      <c r="D426" s="551">
        <v>670000</v>
      </c>
      <c r="E426" s="549" t="s">
        <v>984</v>
      </c>
    </row>
    <row r="427" spans="1:5" ht="12.75">
      <c r="A427" s="546">
        <v>680100</v>
      </c>
      <c r="B427" s="548" t="s">
        <v>1288</v>
      </c>
      <c r="C427" s="561">
        <v>2153457.976217163</v>
      </c>
      <c r="D427" s="551">
        <v>680100</v>
      </c>
      <c r="E427" s="549" t="s">
        <v>1288</v>
      </c>
    </row>
    <row r="428" spans="1:5" ht="12.75">
      <c r="A428" s="546">
        <v>680201</v>
      </c>
      <c r="B428" s="548" t="s">
        <v>985</v>
      </c>
      <c r="C428" s="561">
        <v>0.04173408529719087</v>
      </c>
      <c r="D428" s="551">
        <v>680201</v>
      </c>
      <c r="E428" s="549" t="s">
        <v>985</v>
      </c>
    </row>
    <row r="429" spans="1:5" ht="12.75">
      <c r="A429" s="546">
        <v>680202</v>
      </c>
      <c r="B429" s="548" t="s">
        <v>1289</v>
      </c>
      <c r="C429" s="561">
        <v>0.1640456075701719</v>
      </c>
      <c r="D429" s="551">
        <v>680202</v>
      </c>
      <c r="E429" s="549" t="s">
        <v>1289</v>
      </c>
    </row>
    <row r="430" spans="1:5" ht="12.75">
      <c r="A430" s="546">
        <v>680301</v>
      </c>
      <c r="B430" s="548" t="s">
        <v>986</v>
      </c>
      <c r="C430" s="561">
        <v>0</v>
      </c>
      <c r="D430" s="551">
        <v>680301</v>
      </c>
      <c r="E430" s="549" t="s">
        <v>986</v>
      </c>
    </row>
    <row r="431" spans="1:5" ht="25.5">
      <c r="A431" s="546">
        <v>680302</v>
      </c>
      <c r="B431" s="548" t="s">
        <v>1290</v>
      </c>
      <c r="C431" s="561">
        <v>0.694200865292518</v>
      </c>
      <c r="D431" s="551">
        <v>680302</v>
      </c>
      <c r="E431" s="549" t="s">
        <v>1290</v>
      </c>
    </row>
    <row r="432" spans="1:5" ht="12.75">
      <c r="A432" s="546">
        <v>690100</v>
      </c>
      <c r="B432" s="548" t="s">
        <v>987</v>
      </c>
      <c r="C432" s="561">
        <v>368.6458954079256</v>
      </c>
      <c r="D432" s="551">
        <v>690100</v>
      </c>
      <c r="E432" s="549" t="s">
        <v>987</v>
      </c>
    </row>
    <row r="433" spans="1:5" ht="12.75">
      <c r="A433" s="546">
        <v>690200</v>
      </c>
      <c r="B433" s="548" t="s">
        <v>988</v>
      </c>
      <c r="C433" s="561">
        <v>728.0346306959444</v>
      </c>
      <c r="D433" s="551">
        <v>690200</v>
      </c>
      <c r="E433" s="549" t="s">
        <v>988</v>
      </c>
    </row>
    <row r="434" spans="1:5" ht="12.75">
      <c r="A434" s="546">
        <v>700100</v>
      </c>
      <c r="B434" s="548" t="s">
        <v>989</v>
      </c>
      <c r="C434" s="561">
        <v>37.68986620247682</v>
      </c>
      <c r="D434" s="551">
        <v>700100</v>
      </c>
      <c r="E434" s="549" t="s">
        <v>989</v>
      </c>
    </row>
    <row r="435" spans="1:5" ht="12.75">
      <c r="A435" s="546">
        <v>700200</v>
      </c>
      <c r="B435" s="548" t="s">
        <v>990</v>
      </c>
      <c r="C435" s="561">
        <v>37.68986620247682</v>
      </c>
      <c r="D435" s="551">
        <v>700200</v>
      </c>
      <c r="E435" s="549" t="s">
        <v>990</v>
      </c>
    </row>
    <row r="436" spans="1:5" ht="12.75">
      <c r="A436" s="546">
        <v>700300</v>
      </c>
      <c r="B436" s="548" t="s">
        <v>991</v>
      </c>
      <c r="C436" s="561">
        <v>66.31508103980096</v>
      </c>
      <c r="D436" s="551">
        <v>700300</v>
      </c>
      <c r="E436" s="549" t="s">
        <v>991</v>
      </c>
    </row>
    <row r="437" spans="1:5" ht="12.75">
      <c r="A437" s="546">
        <v>700400</v>
      </c>
      <c r="B437" s="548" t="s">
        <v>992</v>
      </c>
      <c r="C437" s="561">
        <v>75.85681931890902</v>
      </c>
      <c r="D437" s="551">
        <v>700400</v>
      </c>
      <c r="E437" s="549" t="s">
        <v>992</v>
      </c>
    </row>
    <row r="438" spans="1:5" ht="12.75">
      <c r="A438" s="546">
        <v>700500</v>
      </c>
      <c r="B438" s="548" t="s">
        <v>993</v>
      </c>
      <c r="C438" s="561">
        <v>35.304431632699796</v>
      </c>
      <c r="D438" s="551">
        <v>700500</v>
      </c>
      <c r="E438" s="549" t="s">
        <v>993</v>
      </c>
    </row>
    <row r="439" spans="1:5" ht="12.75">
      <c r="A439" s="546">
        <v>710100</v>
      </c>
      <c r="B439" s="548" t="s">
        <v>994</v>
      </c>
      <c r="C439" s="561">
        <v>0</v>
      </c>
      <c r="D439" s="551">
        <v>710100</v>
      </c>
      <c r="E439" s="549" t="s">
        <v>994</v>
      </c>
    </row>
    <row r="440" spans="1:5" ht="25.5">
      <c r="A440" s="546">
        <v>710201</v>
      </c>
      <c r="B440" s="548" t="s">
        <v>995</v>
      </c>
      <c r="C440" s="561">
        <v>187.91099223501752</v>
      </c>
      <c r="D440" s="551">
        <v>710201</v>
      </c>
      <c r="E440" s="549" t="s">
        <v>995</v>
      </c>
    </row>
    <row r="441" spans="1:5" ht="12.75">
      <c r="A441" s="546">
        <v>710202</v>
      </c>
      <c r="B441" s="548" t="s">
        <v>996</v>
      </c>
      <c r="C441" s="561">
        <v>0</v>
      </c>
      <c r="D441" s="551">
        <v>710202</v>
      </c>
      <c r="E441" s="549" t="s">
        <v>996</v>
      </c>
    </row>
    <row r="442" spans="1:5" ht="12.75">
      <c r="A442" s="546">
        <v>720101</v>
      </c>
      <c r="B442" s="548" t="s">
        <v>997</v>
      </c>
      <c r="C442" s="561">
        <v>127.66009927757166</v>
      </c>
      <c r="D442" s="551">
        <v>720101</v>
      </c>
      <c r="E442" s="549" t="s">
        <v>997</v>
      </c>
    </row>
    <row r="443" spans="1:5" ht="12.75">
      <c r="A443" s="546">
        <v>720102</v>
      </c>
      <c r="B443" s="548" t="s">
        <v>998</v>
      </c>
      <c r="C443" s="561">
        <v>16.89723565091535</v>
      </c>
      <c r="D443" s="551">
        <v>720102</v>
      </c>
      <c r="E443" s="549" t="s">
        <v>998</v>
      </c>
    </row>
    <row r="444" spans="1:5" ht="12.75">
      <c r="A444" s="546">
        <v>720201</v>
      </c>
      <c r="B444" s="548" t="s">
        <v>999</v>
      </c>
      <c r="C444" s="561">
        <v>143.1260741866208</v>
      </c>
      <c r="D444" s="551">
        <v>720201</v>
      </c>
      <c r="E444" s="549" t="s">
        <v>999</v>
      </c>
    </row>
    <row r="445" spans="1:5" ht="12.75">
      <c r="A445" s="546">
        <v>720202</v>
      </c>
      <c r="B445" s="548" t="s">
        <v>1000</v>
      </c>
      <c r="C445" s="561">
        <v>1.7699466193702103</v>
      </c>
      <c r="D445" s="551">
        <v>720202</v>
      </c>
      <c r="E445" s="549" t="s">
        <v>1000</v>
      </c>
    </row>
    <row r="446" spans="1:5" ht="25.5">
      <c r="A446" s="546">
        <v>720203</v>
      </c>
      <c r="B446" s="548" t="s">
        <v>1001</v>
      </c>
      <c r="C446" s="561">
        <v>5.774042082041876</v>
      </c>
      <c r="D446" s="551">
        <v>720203</v>
      </c>
      <c r="E446" s="549" t="s">
        <v>1001</v>
      </c>
    </row>
    <row r="447" spans="1:5" ht="12.75">
      <c r="A447" s="546">
        <v>720204</v>
      </c>
      <c r="B447" s="548" t="s">
        <v>1002</v>
      </c>
      <c r="C447" s="561">
        <v>4.931222524117176</v>
      </c>
      <c r="D447" s="551">
        <v>720204</v>
      </c>
      <c r="E447" s="549" t="s">
        <v>1002</v>
      </c>
    </row>
    <row r="448" spans="1:5" ht="12.75">
      <c r="A448" s="546">
        <v>720205</v>
      </c>
      <c r="B448" s="548" t="s">
        <v>1003</v>
      </c>
      <c r="C448" s="561">
        <v>0.9817992000923382</v>
      </c>
      <c r="D448" s="551">
        <v>720205</v>
      </c>
      <c r="E448" s="549" t="s">
        <v>1003</v>
      </c>
    </row>
    <row r="449" spans="1:5" ht="12.75">
      <c r="A449" s="546">
        <v>720300</v>
      </c>
      <c r="B449" s="548" t="s">
        <v>1004</v>
      </c>
      <c r="C449" s="561">
        <v>4.645087966713216</v>
      </c>
      <c r="D449" s="551">
        <v>720300</v>
      </c>
      <c r="E449" s="549" t="s">
        <v>1004</v>
      </c>
    </row>
    <row r="450" spans="1:5" ht="12.75">
      <c r="A450" s="546">
        <v>730101</v>
      </c>
      <c r="B450" s="548" t="s">
        <v>1005</v>
      </c>
      <c r="C450" s="561">
        <v>7.926693671939883</v>
      </c>
      <c r="D450" s="551">
        <v>730101</v>
      </c>
      <c r="E450" s="549" t="s">
        <v>1005</v>
      </c>
    </row>
    <row r="451" spans="1:5" ht="12.75">
      <c r="A451" s="546">
        <v>730102</v>
      </c>
      <c r="B451" s="548" t="s">
        <v>1006</v>
      </c>
      <c r="C451" s="561">
        <v>33.74198117897262</v>
      </c>
      <c r="D451" s="551">
        <v>730102</v>
      </c>
      <c r="E451" s="549" t="s">
        <v>1006</v>
      </c>
    </row>
    <row r="452" spans="1:5" ht="12.75">
      <c r="A452" s="546">
        <v>730103</v>
      </c>
      <c r="B452" s="548" t="s">
        <v>1007</v>
      </c>
      <c r="C452" s="561">
        <v>50.57862166319416</v>
      </c>
      <c r="D452" s="551">
        <v>730103</v>
      </c>
      <c r="E452" s="549" t="s">
        <v>1007</v>
      </c>
    </row>
    <row r="453" spans="1:5" ht="25.5">
      <c r="A453" s="546">
        <v>730104</v>
      </c>
      <c r="B453" s="548" t="s">
        <v>643</v>
      </c>
      <c r="C453" s="561">
        <v>150.17102686085403</v>
      </c>
      <c r="D453" s="551">
        <v>730104</v>
      </c>
      <c r="E453" s="549" t="s">
        <v>1008</v>
      </c>
    </row>
    <row r="454" spans="1:5" ht="12.75">
      <c r="A454" s="546">
        <v>730106</v>
      </c>
      <c r="B454" s="548" t="s">
        <v>1009</v>
      </c>
      <c r="C454" s="561">
        <v>17.47020909243843</v>
      </c>
      <c r="D454" s="551">
        <v>730106</v>
      </c>
      <c r="E454" s="549" t="s">
        <v>1009</v>
      </c>
    </row>
    <row r="455" spans="1:5" ht="12.75">
      <c r="A455" s="546">
        <v>730107</v>
      </c>
      <c r="B455" s="548" t="s">
        <v>1010</v>
      </c>
      <c r="C455" s="561">
        <v>39.152758871234546</v>
      </c>
      <c r="D455" s="551">
        <v>730107</v>
      </c>
      <c r="E455" s="549" t="s">
        <v>1010</v>
      </c>
    </row>
    <row r="456" spans="1:5" ht="12.75">
      <c r="A456" s="546">
        <v>730108</v>
      </c>
      <c r="B456" s="548" t="s">
        <v>1011</v>
      </c>
      <c r="C456" s="561">
        <v>14.997001513374906</v>
      </c>
      <c r="D456" s="551">
        <v>730108</v>
      </c>
      <c r="E456" s="549" t="s">
        <v>1011</v>
      </c>
    </row>
    <row r="457" spans="1:5" ht="12.75">
      <c r="A457" s="546">
        <v>730109</v>
      </c>
      <c r="B457" s="548" t="s">
        <v>1012</v>
      </c>
      <c r="C457" s="561">
        <v>90.62829994967552</v>
      </c>
      <c r="D457" s="551">
        <v>730109</v>
      </c>
      <c r="E457" s="549" t="s">
        <v>1012</v>
      </c>
    </row>
    <row r="458" spans="1:5" ht="12.75">
      <c r="A458" s="546">
        <v>730111</v>
      </c>
      <c r="B458" s="548" t="s">
        <v>1013</v>
      </c>
      <c r="C458" s="561">
        <v>56.63822391754217</v>
      </c>
      <c r="D458" s="551">
        <v>730111</v>
      </c>
      <c r="E458" s="549" t="s">
        <v>1013</v>
      </c>
    </row>
    <row r="459" spans="1:5" ht="25.5">
      <c r="A459" s="546">
        <v>730112</v>
      </c>
      <c r="B459" s="548" t="s">
        <v>1014</v>
      </c>
      <c r="C459" s="561">
        <v>20.616549115480137</v>
      </c>
      <c r="D459" s="551">
        <v>730112</v>
      </c>
      <c r="E459" s="549" t="s">
        <v>1014</v>
      </c>
    </row>
    <row r="460" spans="1:5" ht="12.75">
      <c r="A460" s="546">
        <v>730200</v>
      </c>
      <c r="B460" s="548" t="s">
        <v>1015</v>
      </c>
      <c r="C460" s="561">
        <v>176.24148453069444</v>
      </c>
      <c r="D460" s="551">
        <v>730200</v>
      </c>
      <c r="E460" s="549" t="s">
        <v>1015</v>
      </c>
    </row>
    <row r="461" spans="1:5" ht="12.75">
      <c r="A461" s="546">
        <v>730301</v>
      </c>
      <c r="B461" s="548" t="s">
        <v>1016</v>
      </c>
      <c r="C461" s="561">
        <v>40.075300772253826</v>
      </c>
      <c r="D461" s="551">
        <v>730301</v>
      </c>
      <c r="E461" s="549" t="s">
        <v>1016</v>
      </c>
    </row>
    <row r="462" spans="1:5" ht="12.75">
      <c r="A462" s="546">
        <v>730302</v>
      </c>
      <c r="B462" s="548" t="s">
        <v>1017</v>
      </c>
      <c r="C462" s="561">
        <v>60.03013865651632</v>
      </c>
      <c r="D462" s="551">
        <v>730302</v>
      </c>
      <c r="E462" s="549" t="s">
        <v>1017</v>
      </c>
    </row>
    <row r="463" spans="1:5" ht="25.5">
      <c r="A463" s="546">
        <v>730303</v>
      </c>
      <c r="B463" s="548" t="s">
        <v>1018</v>
      </c>
      <c r="C463" s="561">
        <v>37.80598573209418</v>
      </c>
      <c r="D463" s="551">
        <v>730303</v>
      </c>
      <c r="E463" s="549" t="s">
        <v>1018</v>
      </c>
    </row>
    <row r="464" spans="1:5" ht="12.75">
      <c r="A464" s="546">
        <v>740000</v>
      </c>
      <c r="B464" s="548" t="s">
        <v>1019</v>
      </c>
      <c r="C464" s="561">
        <v>777.6516697473064</v>
      </c>
      <c r="D464" s="551">
        <v>740000</v>
      </c>
      <c r="E464" s="549" t="s">
        <v>1019</v>
      </c>
    </row>
    <row r="465" spans="1:5" ht="12.75">
      <c r="A465" s="546">
        <v>750001</v>
      </c>
      <c r="B465" s="548" t="s">
        <v>1020</v>
      </c>
      <c r="C465" s="561">
        <v>24.292248582721673</v>
      </c>
      <c r="D465" s="551">
        <v>750001</v>
      </c>
      <c r="E465" s="549" t="s">
        <v>1020</v>
      </c>
    </row>
    <row r="466" spans="1:5" ht="12.75">
      <c r="A466" s="546">
        <v>750002</v>
      </c>
      <c r="B466" s="548" t="s">
        <v>1021</v>
      </c>
      <c r="C466" s="561">
        <v>54.600692090528064</v>
      </c>
      <c r="D466" s="551">
        <v>750002</v>
      </c>
      <c r="E466" s="549" t="s">
        <v>1021</v>
      </c>
    </row>
    <row r="467" spans="1:5" ht="12.75">
      <c r="A467" s="546">
        <v>750003</v>
      </c>
      <c r="B467" s="548" t="s">
        <v>1022</v>
      </c>
      <c r="C467" s="561">
        <v>18.045603271716637</v>
      </c>
      <c r="D467" s="551">
        <v>750003</v>
      </c>
      <c r="E467" s="549" t="s">
        <v>1022</v>
      </c>
    </row>
    <row r="468" spans="1:5" ht="12.75">
      <c r="A468" s="546">
        <v>760101</v>
      </c>
      <c r="B468" s="548" t="s">
        <v>1023</v>
      </c>
      <c r="C468" s="561">
        <v>31.966616345735005</v>
      </c>
      <c r="D468" s="551">
        <v>760101</v>
      </c>
      <c r="E468" s="549" t="s">
        <v>1023</v>
      </c>
    </row>
    <row r="469" spans="1:5" ht="12.75">
      <c r="A469" s="546">
        <v>760102</v>
      </c>
      <c r="B469" s="548" t="s">
        <v>1024</v>
      </c>
      <c r="C469" s="561">
        <v>1.6087404535470862</v>
      </c>
      <c r="D469" s="551">
        <v>760102</v>
      </c>
      <c r="E469" s="549" t="s">
        <v>1024</v>
      </c>
    </row>
    <row r="470" spans="1:5" ht="25.5">
      <c r="A470" s="546">
        <v>760201</v>
      </c>
      <c r="B470" s="548" t="s">
        <v>1026</v>
      </c>
      <c r="C470" s="561">
        <v>10.01003524297695</v>
      </c>
      <c r="D470" s="551">
        <v>760201</v>
      </c>
      <c r="E470" s="549" t="s">
        <v>1026</v>
      </c>
    </row>
    <row r="471" spans="1:5" ht="12.75">
      <c r="A471" s="546">
        <v>760202</v>
      </c>
      <c r="B471" s="548" t="s">
        <v>1027</v>
      </c>
      <c r="C471" s="561">
        <v>1.2162183620380673</v>
      </c>
      <c r="D471" s="551">
        <v>760202</v>
      </c>
      <c r="E471" s="549" t="s">
        <v>1027</v>
      </c>
    </row>
    <row r="472" spans="1:5" ht="12.75">
      <c r="A472" s="546">
        <v>760203</v>
      </c>
      <c r="B472" s="548" t="s">
        <v>1028</v>
      </c>
      <c r="C472" s="561">
        <v>3.7897192430828124</v>
      </c>
      <c r="D472" s="551">
        <v>760203</v>
      </c>
      <c r="E472" s="549" t="s">
        <v>1028</v>
      </c>
    </row>
    <row r="473" spans="1:5" ht="12.75">
      <c r="A473" s="546">
        <v>760204</v>
      </c>
      <c r="B473" s="548" t="s">
        <v>1029</v>
      </c>
      <c r="C473" s="561">
        <v>3.3990328605219196</v>
      </c>
      <c r="D473" s="551">
        <v>760204</v>
      </c>
      <c r="E473" s="549" t="s">
        <v>1029</v>
      </c>
    </row>
    <row r="474" spans="1:5" ht="25.5">
      <c r="A474" s="546">
        <v>760205</v>
      </c>
      <c r="B474" s="548" t="s">
        <v>1030</v>
      </c>
      <c r="C474" s="561">
        <v>7.729702479458276</v>
      </c>
      <c r="D474" s="551">
        <v>760205</v>
      </c>
      <c r="E474" s="549" t="s">
        <v>1030</v>
      </c>
    </row>
    <row r="475" spans="1:5" ht="12.75">
      <c r="A475" s="546">
        <v>760206</v>
      </c>
      <c r="B475" s="548" t="s">
        <v>1031</v>
      </c>
      <c r="C475" s="561">
        <v>1653.509705786774</v>
      </c>
      <c r="D475" s="551">
        <v>760206</v>
      </c>
      <c r="E475" s="549" t="s">
        <v>1031</v>
      </c>
    </row>
    <row r="476" spans="1:5" ht="12.75">
      <c r="A476" s="546">
        <v>770100</v>
      </c>
      <c r="B476" s="548" t="s">
        <v>1032</v>
      </c>
      <c r="C476" s="561">
        <v>48.102527196779434</v>
      </c>
      <c r="D476" s="551">
        <v>770100</v>
      </c>
      <c r="E476" s="549" t="s">
        <v>1032</v>
      </c>
    </row>
    <row r="477" spans="1:5" ht="12.75">
      <c r="A477" s="546">
        <v>770200</v>
      </c>
      <c r="B477" s="548" t="s">
        <v>1033</v>
      </c>
      <c r="C477" s="561">
        <v>175.0908974216328</v>
      </c>
      <c r="D477" s="551">
        <v>770200</v>
      </c>
      <c r="E477" s="549" t="s">
        <v>1033</v>
      </c>
    </row>
    <row r="478" spans="1:5" ht="12.75">
      <c r="A478" s="546">
        <v>770301</v>
      </c>
      <c r="B478" s="548" t="s">
        <v>1034</v>
      </c>
      <c r="C478" s="561">
        <v>11.231290493414466</v>
      </c>
      <c r="D478" s="551">
        <v>770301</v>
      </c>
      <c r="E478" s="549" t="s">
        <v>1034</v>
      </c>
    </row>
    <row r="479" spans="1:5" ht="12.75">
      <c r="A479" s="546">
        <v>770303</v>
      </c>
      <c r="B479" s="548" t="s">
        <v>591</v>
      </c>
      <c r="C479" s="561">
        <v>4.222612654839886</v>
      </c>
      <c r="D479" s="551">
        <v>770303</v>
      </c>
      <c r="E479" s="549" t="s">
        <v>591</v>
      </c>
    </row>
    <row r="480" spans="1:5" ht="12.75">
      <c r="A480" s="546">
        <v>770304</v>
      </c>
      <c r="B480" s="548" t="s">
        <v>1036</v>
      </c>
      <c r="C480" s="561">
        <v>5.106344713552242</v>
      </c>
      <c r="D480" s="551">
        <v>770304</v>
      </c>
      <c r="E480" s="549" t="s">
        <v>1036</v>
      </c>
    </row>
    <row r="481" spans="1:5" ht="12.75">
      <c r="A481" s="546">
        <v>770305</v>
      </c>
      <c r="B481" s="548" t="s">
        <v>1035</v>
      </c>
      <c r="C481" s="561">
        <v>54.580893170825874</v>
      </c>
      <c r="D481" s="551">
        <v>770305</v>
      </c>
      <c r="E481" s="549" t="s">
        <v>1035</v>
      </c>
    </row>
    <row r="482" spans="1:5" ht="12.75">
      <c r="A482" s="546">
        <v>770401</v>
      </c>
      <c r="B482" s="548" t="s">
        <v>1037</v>
      </c>
      <c r="C482" s="561">
        <v>288.9509758371061</v>
      </c>
      <c r="D482" s="551">
        <v>770401</v>
      </c>
      <c r="E482" s="549" t="s">
        <v>1037</v>
      </c>
    </row>
    <row r="483" spans="1:5" ht="12.75">
      <c r="A483" s="546">
        <v>770402</v>
      </c>
      <c r="B483" s="548" t="s">
        <v>1038</v>
      </c>
      <c r="C483" s="561">
        <v>701.5339952216481</v>
      </c>
      <c r="D483" s="551">
        <v>770402</v>
      </c>
      <c r="E483" s="549" t="s">
        <v>1038</v>
      </c>
    </row>
    <row r="484" spans="1:5" ht="25.5">
      <c r="A484" s="546">
        <v>770403</v>
      </c>
      <c r="B484" s="548" t="s">
        <v>1039</v>
      </c>
      <c r="C484" s="561">
        <v>208.4344437111729</v>
      </c>
      <c r="D484" s="551">
        <v>770403</v>
      </c>
      <c r="E484" s="549" t="s">
        <v>1039</v>
      </c>
    </row>
    <row r="485" spans="1:5" ht="25.5">
      <c r="A485" s="546">
        <v>770501</v>
      </c>
      <c r="B485" s="548" t="s">
        <v>1040</v>
      </c>
      <c r="C485" s="561">
        <v>8.503708532629274</v>
      </c>
      <c r="D485" s="551">
        <v>770501</v>
      </c>
      <c r="E485" s="549" t="s">
        <v>1040</v>
      </c>
    </row>
    <row r="486" spans="1:5" ht="25.5">
      <c r="A486" s="546">
        <v>770502</v>
      </c>
      <c r="B486" s="548" t="s">
        <v>1041</v>
      </c>
      <c r="C486" s="561">
        <v>11.6195662344473</v>
      </c>
      <c r="D486" s="551">
        <v>770502</v>
      </c>
      <c r="E486" s="549" t="s">
        <v>1041</v>
      </c>
    </row>
    <row r="487" spans="1:5" ht="12.75">
      <c r="A487" s="546">
        <v>770503</v>
      </c>
      <c r="B487" s="548" t="s">
        <v>1042</v>
      </c>
      <c r="C487" s="561">
        <v>19.912471280881324</v>
      </c>
      <c r="D487" s="551">
        <v>770503</v>
      </c>
      <c r="E487" s="549" t="s">
        <v>1042</v>
      </c>
    </row>
    <row r="488" spans="1:5" ht="12.75">
      <c r="A488" s="546">
        <v>770504</v>
      </c>
      <c r="B488" s="548" t="s">
        <v>1043</v>
      </c>
      <c r="C488" s="561">
        <v>14.010624295458209</v>
      </c>
      <c r="D488" s="551">
        <v>770504</v>
      </c>
      <c r="E488" s="549" t="s">
        <v>1043</v>
      </c>
    </row>
    <row r="489" spans="1:5" ht="12.75">
      <c r="A489" s="546">
        <v>770600</v>
      </c>
      <c r="B489" s="548" t="s">
        <v>1044</v>
      </c>
      <c r="C489" s="561">
        <v>2.554185009537396</v>
      </c>
      <c r="D489" s="551">
        <v>770600</v>
      </c>
      <c r="E489" s="549" t="s">
        <v>1044</v>
      </c>
    </row>
    <row r="490" spans="1:5" ht="12.75">
      <c r="A490" s="546">
        <v>770700</v>
      </c>
      <c r="B490" s="548" t="s">
        <v>1045</v>
      </c>
      <c r="C490" s="561">
        <v>6.548943785948606</v>
      </c>
      <c r="D490" s="551">
        <v>770700</v>
      </c>
      <c r="E490" s="549" t="s">
        <v>1045</v>
      </c>
    </row>
    <row r="491" spans="1:5" ht="12.75">
      <c r="A491" s="546">
        <v>770800</v>
      </c>
      <c r="B491" s="548" t="s">
        <v>1046</v>
      </c>
      <c r="C491" s="561">
        <v>5.73172388507195</v>
      </c>
      <c r="D491" s="551">
        <v>770800</v>
      </c>
      <c r="E491" s="549" t="s">
        <v>1046</v>
      </c>
    </row>
    <row r="492" spans="1:5" ht="12.75">
      <c r="A492" s="546">
        <v>770900</v>
      </c>
      <c r="B492" s="548" t="s">
        <v>1047</v>
      </c>
      <c r="C492" s="561">
        <v>11.215150117779004</v>
      </c>
      <c r="D492" s="551">
        <v>770900</v>
      </c>
      <c r="E492" s="549" t="s">
        <v>1047</v>
      </c>
    </row>
    <row r="493" spans="1:5" ht="12.75">
      <c r="A493" s="546">
        <v>780100</v>
      </c>
      <c r="B493" s="548" t="s">
        <v>1048</v>
      </c>
      <c r="C493" s="561">
        <v>1.381238972937038</v>
      </c>
      <c r="D493" s="551">
        <v>780100</v>
      </c>
      <c r="E493" s="549" t="s">
        <v>1048</v>
      </c>
    </row>
    <row r="494" spans="1:5" ht="12.75">
      <c r="A494" s="546">
        <v>780200</v>
      </c>
      <c r="B494" s="548" t="s">
        <v>644</v>
      </c>
      <c r="C494" s="561">
        <v>394134.2184588441</v>
      </c>
      <c r="D494" s="551"/>
      <c r="E494" s="549"/>
    </row>
    <row r="495" spans="1:5" ht="12.75">
      <c r="A495" s="546">
        <v>780500</v>
      </c>
      <c r="B495" s="548" t="s">
        <v>1049</v>
      </c>
      <c r="C495" s="561">
        <v>63.48103311823782</v>
      </c>
      <c r="D495" s="551">
        <v>780500</v>
      </c>
      <c r="E495" s="549" t="s">
        <v>1049</v>
      </c>
    </row>
    <row r="496" spans="1:5" ht="12.75">
      <c r="A496" s="546">
        <v>790100</v>
      </c>
      <c r="B496" s="548" t="s">
        <v>645</v>
      </c>
      <c r="C496" s="561">
        <v>2.0174093703878015</v>
      </c>
      <c r="D496" s="551"/>
      <c r="E496" s="549"/>
    </row>
    <row r="497" spans="1:5" ht="12.75">
      <c r="A497" s="546">
        <v>790200</v>
      </c>
      <c r="B497" s="548" t="s">
        <v>646</v>
      </c>
      <c r="C497" s="561">
        <v>714011.265323993</v>
      </c>
      <c r="D497" s="551"/>
      <c r="E497" s="549"/>
    </row>
    <row r="498" spans="1:5" ht="12.75">
      <c r="A498" s="546">
        <v>790300</v>
      </c>
      <c r="B498" s="548" t="s">
        <v>1050</v>
      </c>
      <c r="C498" s="561">
        <v>510.45452437011164</v>
      </c>
      <c r="D498" s="551">
        <v>790300</v>
      </c>
      <c r="E498" s="549" t="s">
        <v>1050</v>
      </c>
    </row>
    <row r="499" spans="1:5" ht="12.75">
      <c r="A499" s="546"/>
      <c r="B499" s="548"/>
      <c r="C499" s="547"/>
      <c r="D499" s="551">
        <v>810001</v>
      </c>
      <c r="E499" s="549" t="s">
        <v>1051</v>
      </c>
    </row>
    <row r="500" spans="1:5" ht="12.75">
      <c r="A500" s="546">
        <v>820000</v>
      </c>
      <c r="B500" s="548" t="s">
        <v>1052</v>
      </c>
      <c r="C500" s="547">
        <v>0</v>
      </c>
      <c r="D500" s="551">
        <v>820000</v>
      </c>
      <c r="E500" s="549" t="s">
        <v>1052</v>
      </c>
    </row>
    <row r="501" spans="1:5" ht="12.75">
      <c r="A501" s="546">
        <v>840000</v>
      </c>
      <c r="B501" s="548" t="s">
        <v>647</v>
      </c>
      <c r="C501" s="547">
        <v>0</v>
      </c>
      <c r="D501" s="552"/>
      <c r="E501" s="550"/>
    </row>
    <row r="502" spans="1:5" ht="12.75">
      <c r="A502" s="546">
        <v>850000</v>
      </c>
      <c r="B502" s="548" t="s">
        <v>648</v>
      </c>
      <c r="C502" s="547">
        <v>0</v>
      </c>
      <c r="D502" s="552"/>
      <c r="E502" s="550"/>
    </row>
  </sheetData>
  <mergeCells count="2">
    <mergeCell ref="A6:B6"/>
    <mergeCell ref="D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H485"/>
  <sheetViews>
    <sheetView workbookViewId="0" topLeftCell="A389">
      <selection activeCell="I18" sqref="I18"/>
    </sheetView>
  </sheetViews>
  <sheetFormatPr defaultColWidth="9.140625" defaultRowHeight="12.75"/>
  <cols>
    <col min="1" max="1" width="11.28125" style="0" customWidth="1"/>
    <col min="2" max="2" width="56.28125" style="18" customWidth="1"/>
    <col min="3" max="3" width="14.8515625" style="0" customWidth="1"/>
    <col min="4" max="4" width="17.421875" style="299" customWidth="1"/>
    <col min="5" max="5" width="40.421875" style="127" customWidth="1"/>
    <col min="6" max="6" width="16.28125" style="0" customWidth="1"/>
    <col min="7" max="7" width="31.140625" style="0" customWidth="1"/>
  </cols>
  <sheetData>
    <row r="5" spans="1:7" ht="51">
      <c r="A5" s="4" t="s">
        <v>1342</v>
      </c>
      <c r="B5" s="19" t="s">
        <v>1343</v>
      </c>
      <c r="C5" s="4" t="s">
        <v>1176</v>
      </c>
      <c r="D5" s="296" t="s">
        <v>752</v>
      </c>
      <c r="E5" s="123" t="s">
        <v>1177</v>
      </c>
      <c r="F5" s="25" t="s">
        <v>98</v>
      </c>
      <c r="G5" s="25" t="s">
        <v>1312</v>
      </c>
    </row>
    <row r="6" spans="1:7" ht="12.75">
      <c r="A6" s="33">
        <v>10100</v>
      </c>
      <c r="B6" s="34" t="s">
        <v>1217</v>
      </c>
      <c r="C6" s="35" t="e">
        <f>+#REF!</f>
        <v>#REF!</v>
      </c>
      <c r="D6" s="297" t="e">
        <f>+C6/(C$6+C$7+C$8+C$9)</f>
        <v>#REF!</v>
      </c>
      <c r="E6" s="124" t="s">
        <v>1178</v>
      </c>
      <c r="F6" s="121" t="e">
        <f>+D6*'Water Crosswalk'!#REF!</f>
        <v>#REF!</v>
      </c>
      <c r="G6" s="36" t="s">
        <v>1167</v>
      </c>
    </row>
    <row r="7" spans="1:7" ht="12.75">
      <c r="A7" s="37">
        <v>10200</v>
      </c>
      <c r="B7" s="24" t="s">
        <v>1218</v>
      </c>
      <c r="C7" s="35" t="e">
        <f>+#REF!</f>
        <v>#REF!</v>
      </c>
      <c r="D7" s="297" t="e">
        <f>+C7/(C$6+C$7+C$8+C$9)</f>
        <v>#REF!</v>
      </c>
      <c r="E7" s="124" t="s">
        <v>1178</v>
      </c>
      <c r="F7" s="121" t="e">
        <f>+D7*'Water Crosswalk'!#REF!</f>
        <v>#REF!</v>
      </c>
      <c r="G7" s="36" t="s">
        <v>1167</v>
      </c>
    </row>
    <row r="8" spans="1:7" ht="12.75">
      <c r="A8" s="37">
        <v>10301</v>
      </c>
      <c r="B8" s="24" t="s">
        <v>1219</v>
      </c>
      <c r="C8" s="35" t="e">
        <f>+#REF!</f>
        <v>#REF!</v>
      </c>
      <c r="D8" s="297" t="e">
        <f>+C8/(C$6+C$7+C$8+C$9)</f>
        <v>#REF!</v>
      </c>
      <c r="E8" s="124" t="s">
        <v>1178</v>
      </c>
      <c r="F8" s="121" t="e">
        <f>+D8*'Water Crosswalk'!#REF!</f>
        <v>#REF!</v>
      </c>
      <c r="G8" s="36" t="s">
        <v>1167</v>
      </c>
    </row>
    <row r="9" spans="1:7" ht="12.75">
      <c r="A9" s="37">
        <v>10302</v>
      </c>
      <c r="B9" s="24" t="s">
        <v>1220</v>
      </c>
      <c r="C9" s="35" t="e">
        <f>+#REF!</f>
        <v>#REF!</v>
      </c>
      <c r="D9" s="297" t="e">
        <f>+C9/(C$6+C$7+C$8+C$9)</f>
        <v>#REF!</v>
      </c>
      <c r="E9" s="124" t="s">
        <v>1178</v>
      </c>
      <c r="F9" s="121" t="e">
        <f>+D9*'Water Crosswalk'!#REF!</f>
        <v>#REF!</v>
      </c>
      <c r="G9" s="36" t="s">
        <v>1167</v>
      </c>
    </row>
    <row r="10" spans="1:7" ht="12.75">
      <c r="A10" s="22">
        <v>20100</v>
      </c>
      <c r="B10" s="23" t="s">
        <v>1213</v>
      </c>
      <c r="C10" s="35" t="e">
        <f>+#REF!</f>
        <v>#REF!</v>
      </c>
      <c r="D10" s="120" t="e">
        <f>'Water Crosswalk'!J18/('USDA Irrigated Crops'!#REF!-'USDA Irrigated Crops'!F$41)</f>
        <v>#REF!</v>
      </c>
      <c r="E10" s="125" t="s">
        <v>1187</v>
      </c>
      <c r="F10" s="122" t="e">
        <f>+D10*'Water Crosswalk'!#REF!</f>
        <v>#REF!</v>
      </c>
      <c r="G10" s="32" t="s">
        <v>1168</v>
      </c>
    </row>
    <row r="11" spans="1:7" ht="12.75">
      <c r="A11" s="22">
        <v>20201</v>
      </c>
      <c r="B11" s="23" t="s">
        <v>1221</v>
      </c>
      <c r="C11" s="35" t="e">
        <f>+#REF!</f>
        <v>#REF!</v>
      </c>
      <c r="D11" s="120" t="e">
        <f>'Water Crosswalk'!J19/('USDA Irrigated Crops'!#REF!-'USDA Irrigated Crops'!F$41)</f>
        <v>#REF!</v>
      </c>
      <c r="E11" s="125" t="s">
        <v>1187</v>
      </c>
      <c r="F11" s="122" t="e">
        <f>+D11*'Water Crosswalk'!#REF!</f>
        <v>#REF!</v>
      </c>
      <c r="G11" s="32" t="s">
        <v>1168</v>
      </c>
    </row>
    <row r="12" spans="1:7" ht="12.75">
      <c r="A12" s="22">
        <v>20202</v>
      </c>
      <c r="B12" s="23" t="s">
        <v>1222</v>
      </c>
      <c r="C12" s="35" t="e">
        <f>+#REF!</f>
        <v>#REF!</v>
      </c>
      <c r="D12" s="120" t="e">
        <f>'Water Crosswalk'!J20/('USDA Irrigated Crops'!#REF!-'USDA Irrigated Crops'!F$41)</f>
        <v>#REF!</v>
      </c>
      <c r="E12" s="125" t="s">
        <v>1187</v>
      </c>
      <c r="F12" s="122" t="e">
        <f>+D12*'Water Crosswalk'!#REF!</f>
        <v>#REF!</v>
      </c>
      <c r="G12" s="32" t="s">
        <v>1168</v>
      </c>
    </row>
    <row r="13" spans="1:7" ht="12.75">
      <c r="A13" s="22">
        <v>20203</v>
      </c>
      <c r="B13" s="23" t="s">
        <v>1344</v>
      </c>
      <c r="C13" s="35" t="e">
        <f>+#REF!</f>
        <v>#REF!</v>
      </c>
      <c r="D13" s="120" t="e">
        <f>'Water Crosswalk'!J21/('USDA Irrigated Crops'!#REF!-'USDA Irrigated Crops'!F$41)</f>
        <v>#REF!</v>
      </c>
      <c r="E13" s="125" t="s">
        <v>1187</v>
      </c>
      <c r="F13" s="122" t="e">
        <f>+D13*'Water Crosswalk'!#REF!</f>
        <v>#REF!</v>
      </c>
      <c r="G13" s="32" t="s">
        <v>1168</v>
      </c>
    </row>
    <row r="14" spans="1:7" ht="12.75">
      <c r="A14" s="22">
        <v>20300</v>
      </c>
      <c r="B14" s="23" t="s">
        <v>1212</v>
      </c>
      <c r="C14" s="35" t="e">
        <f>+#REF!</f>
        <v>#REF!</v>
      </c>
      <c r="D14" s="120" t="e">
        <f>'Water Crosswalk'!J22/('USDA Irrigated Crops'!#REF!-'USDA Irrigated Crops'!F$41)</f>
        <v>#REF!</v>
      </c>
      <c r="E14" s="125" t="s">
        <v>1187</v>
      </c>
      <c r="F14" s="122" t="e">
        <f>+D14*'Water Crosswalk'!#REF!</f>
        <v>#REF!</v>
      </c>
      <c r="G14" s="32" t="s">
        <v>1168</v>
      </c>
    </row>
    <row r="15" spans="1:7" ht="12.75">
      <c r="A15" s="22">
        <v>20401</v>
      </c>
      <c r="B15" s="23" t="s">
        <v>1223</v>
      </c>
      <c r="C15" s="35" t="e">
        <f>+#REF!</f>
        <v>#REF!</v>
      </c>
      <c r="D15" s="120" t="e">
        <f>'Water Crosswalk'!J23/('USDA Irrigated Crops'!#REF!-'USDA Irrigated Crops'!F$41)</f>
        <v>#REF!</v>
      </c>
      <c r="E15" s="125" t="s">
        <v>1187</v>
      </c>
      <c r="F15" s="122" t="e">
        <f>+D15*'Water Crosswalk'!#REF!</f>
        <v>#REF!</v>
      </c>
      <c r="G15" s="32" t="s">
        <v>1168</v>
      </c>
    </row>
    <row r="16" spans="1:7" ht="12.75">
      <c r="A16" s="22">
        <v>20402</v>
      </c>
      <c r="B16" s="23" t="s">
        <v>1224</v>
      </c>
      <c r="C16" s="35" t="e">
        <f>+#REF!</f>
        <v>#REF!</v>
      </c>
      <c r="D16" s="120" t="e">
        <f>'Water Crosswalk'!J24/('USDA Irrigated Crops'!#REF!-'USDA Irrigated Crops'!F$41)</f>
        <v>#REF!</v>
      </c>
      <c r="E16" s="125" t="s">
        <v>1187</v>
      </c>
      <c r="F16" s="122" t="e">
        <f>+D16*'Water Crosswalk'!#REF!</f>
        <v>#REF!</v>
      </c>
      <c r="G16" s="32" t="s">
        <v>1168</v>
      </c>
    </row>
    <row r="17" spans="1:7" ht="12.75">
      <c r="A17" s="22">
        <v>20501</v>
      </c>
      <c r="B17" s="23" t="s">
        <v>1197</v>
      </c>
      <c r="C17" s="35" t="e">
        <f>+#REF!</f>
        <v>#REF!</v>
      </c>
      <c r="D17" s="120" t="e">
        <f>'Water Crosswalk'!J25/('USDA Irrigated Crops'!#REF!-'USDA Irrigated Crops'!F$41)</f>
        <v>#REF!</v>
      </c>
      <c r="E17" s="125" t="s">
        <v>1187</v>
      </c>
      <c r="F17" s="122" t="e">
        <f>+D17*'Water Crosswalk'!#REF!</f>
        <v>#REF!</v>
      </c>
      <c r="G17" s="32" t="s">
        <v>1168</v>
      </c>
    </row>
    <row r="18" spans="1:7" ht="12.75">
      <c r="A18" s="22">
        <v>20502</v>
      </c>
      <c r="B18" s="23" t="s">
        <v>1225</v>
      </c>
      <c r="C18" s="35" t="e">
        <f>+#REF!</f>
        <v>#REF!</v>
      </c>
      <c r="D18" s="120" t="e">
        <f>'Water Crosswalk'!J26/('USDA Irrigated Crops'!#REF!-'USDA Irrigated Crops'!F$41)</f>
        <v>#REF!</v>
      </c>
      <c r="E18" s="125" t="s">
        <v>1187</v>
      </c>
      <c r="F18" s="122" t="e">
        <f>+D18*'Water Crosswalk'!#REF!</f>
        <v>#REF!</v>
      </c>
      <c r="G18" s="32" t="s">
        <v>1168</v>
      </c>
    </row>
    <row r="19" spans="1:7" ht="12.75">
      <c r="A19" s="22">
        <v>20503</v>
      </c>
      <c r="B19" s="23" t="s">
        <v>1226</v>
      </c>
      <c r="C19" s="35" t="e">
        <f>+#REF!</f>
        <v>#REF!</v>
      </c>
      <c r="D19" s="120" t="e">
        <f>'Water Crosswalk'!J27/('USDA Irrigated Crops'!#REF!-'USDA Irrigated Crops'!F$41)</f>
        <v>#REF!</v>
      </c>
      <c r="E19" s="125" t="s">
        <v>1187</v>
      </c>
      <c r="F19" s="122" t="e">
        <f>+D19*'Water Crosswalk'!#REF!</f>
        <v>#REF!</v>
      </c>
      <c r="G19" s="32" t="s">
        <v>1168</v>
      </c>
    </row>
    <row r="20" spans="1:7" ht="12.75">
      <c r="A20" s="22">
        <v>20600</v>
      </c>
      <c r="B20" s="23" t="s">
        <v>1227</v>
      </c>
      <c r="C20" s="35" t="e">
        <f>+#REF!</f>
        <v>#REF!</v>
      </c>
      <c r="D20" s="120" t="e">
        <f>'Water Crosswalk'!J28/('USDA Irrigated Crops'!#REF!-'USDA Irrigated Crops'!F$41)</f>
        <v>#REF!</v>
      </c>
      <c r="E20" s="125" t="s">
        <v>1187</v>
      </c>
      <c r="F20" s="122" t="e">
        <f>+D20*'Water Crosswalk'!#REF!</f>
        <v>#REF!</v>
      </c>
      <c r="G20" s="32" t="s">
        <v>1168</v>
      </c>
    </row>
    <row r="21" spans="1:7" ht="12.75">
      <c r="A21" s="22">
        <v>20702</v>
      </c>
      <c r="B21" s="23" t="s">
        <v>1345</v>
      </c>
      <c r="C21" s="35" t="e">
        <f>+#REF!</f>
        <v>#REF!</v>
      </c>
      <c r="D21" s="120" t="e">
        <f>'Water Crosswalk'!J29/('USDA Irrigated Crops'!#REF!-'USDA Irrigated Crops'!F$41)</f>
        <v>#REF!</v>
      </c>
      <c r="E21" s="125" t="s">
        <v>1187</v>
      </c>
      <c r="F21" s="122" t="e">
        <f>+D21*'Water Crosswalk'!#REF!</f>
        <v>#REF!</v>
      </c>
      <c r="G21" s="32" t="s">
        <v>1168</v>
      </c>
    </row>
    <row r="22" spans="1:7" ht="12.75">
      <c r="A22" s="37">
        <v>30001</v>
      </c>
      <c r="B22" s="24" t="s">
        <v>1228</v>
      </c>
      <c r="C22" s="35" t="e">
        <f>+#REF!</f>
        <v>#REF!</v>
      </c>
      <c r="D22" s="297">
        <f>SUMIF('Water Crosswalk'!D$9:D$667,B22,'Water Crosswalk'!K$9:K$667)</f>
        <v>0.0006566307312756909</v>
      </c>
      <c r="E22" s="124" t="s">
        <v>751</v>
      </c>
      <c r="F22" s="121">
        <f>SUMIF('Water Crosswalk'!D$9:D$667,'Direct Water Use'!B22,'Water Crosswalk'!L$9:L$667)</f>
        <v>6.295992139612645</v>
      </c>
      <c r="G22" s="36" t="s">
        <v>1066</v>
      </c>
    </row>
    <row r="23" spans="1:7" ht="12.75">
      <c r="A23" s="37">
        <v>30002</v>
      </c>
      <c r="B23" s="24" t="s">
        <v>1346</v>
      </c>
      <c r="C23" s="35" t="e">
        <f>+#REF!</f>
        <v>#REF!</v>
      </c>
      <c r="D23" s="297">
        <f>SUMIF('Water Crosswalk'!D$9:D$667,B23,'Water Crosswalk'!K$9:K$667)</f>
        <v>0.00030178034346733685</v>
      </c>
      <c r="E23" s="124" t="s">
        <v>751</v>
      </c>
      <c r="F23" s="121">
        <f>SUMIF('Water Crosswalk'!D$9:D$667,'Direct Water Use'!B23,'Water Crosswalk'!L$9:L$667)</f>
        <v>2.8935695206781697</v>
      </c>
      <c r="G23" s="36" t="s">
        <v>1066</v>
      </c>
    </row>
    <row r="24" spans="1:7" ht="12.75">
      <c r="A24" s="37">
        <v>40001</v>
      </c>
      <c r="B24" s="24" t="s">
        <v>1347</v>
      </c>
      <c r="C24" s="35" t="e">
        <f>+#REF!</f>
        <v>#REF!</v>
      </c>
      <c r="D24" s="297">
        <f>SUMIF('Water Crosswalk'!D$9:D$667,B24,'Water Crosswalk'!K$9:K$667)</f>
        <v>0.0011567977245170585</v>
      </c>
      <c r="E24" s="124" t="s">
        <v>751</v>
      </c>
      <c r="F24" s="121">
        <f>SUMIF('Water Crosswalk'!D$9:D$667,'Direct Water Use'!B24,'Water Crosswalk'!L$9:L$667)</f>
        <v>11.091758325918647</v>
      </c>
      <c r="G24" s="36" t="s">
        <v>1066</v>
      </c>
    </row>
    <row r="25" spans="1:7" ht="12.75">
      <c r="A25" s="37">
        <v>40002</v>
      </c>
      <c r="B25" s="24" t="s">
        <v>1348</v>
      </c>
      <c r="C25" s="35" t="e">
        <f>+#REF!</f>
        <v>#REF!</v>
      </c>
      <c r="D25" s="297">
        <f>SUMIF('Water Crosswalk'!D$9:D$667,B25,'Water Crosswalk'!K$9:K$667)</f>
        <v>0.0012507405883962108</v>
      </c>
      <c r="E25" s="124" t="s">
        <v>751</v>
      </c>
      <c r="F25" s="121">
        <f>SUMIF('Water Crosswalk'!D$9:D$667,'Direct Water Use'!B25,'Water Crosswalk'!L$9:L$667)</f>
        <v>11.99251350593704</v>
      </c>
      <c r="G25" s="36" t="s">
        <v>1066</v>
      </c>
    </row>
    <row r="26" spans="1:7" ht="12.75">
      <c r="A26" s="22">
        <v>50001</v>
      </c>
      <c r="B26" s="23" t="s">
        <v>1229</v>
      </c>
      <c r="C26" s="35" t="e">
        <f>+#REF!</f>
        <v>#REF!</v>
      </c>
      <c r="D26" s="298">
        <f>SUMIF('Water Crosswalk'!D$9:D$667,B26,'Water Crosswalk'!K$9:K$667)</f>
        <v>0.12667127362317102</v>
      </c>
      <c r="E26" s="125" t="s">
        <v>1189</v>
      </c>
      <c r="F26" s="122">
        <f>SUMIF('Water Crosswalk'!D$9:D$667,'Direct Water Use'!B26,'Water Crosswalk'!L$9:L$667)</f>
        <v>478.0307856863865</v>
      </c>
      <c r="G26" s="32" t="s">
        <v>1169</v>
      </c>
    </row>
    <row r="27" spans="1:7" ht="12.75">
      <c r="A27" s="22">
        <v>60100</v>
      </c>
      <c r="B27" s="23" t="s">
        <v>1230</v>
      </c>
      <c r="C27" s="35" t="e">
        <f>+#REF!</f>
        <v>#REF!</v>
      </c>
      <c r="D27" s="298">
        <f>SUMIF('Water Crosswalk'!D$9:D$667,B27,'Water Crosswalk'!K$9:K$667)</f>
        <v>0.06712135324339753</v>
      </c>
      <c r="E27" s="125" t="s">
        <v>1189</v>
      </c>
      <c r="F27" s="122">
        <f>SUMIF('Water Crosswalk'!D$9:D$667,'Direct Water Use'!B27,'Water Crosswalk'!L$9:L$667)</f>
        <v>253.30189165640115</v>
      </c>
      <c r="G27" s="32" t="s">
        <v>1169</v>
      </c>
    </row>
    <row r="28" spans="1:7" ht="12.75">
      <c r="A28" s="22">
        <v>60200</v>
      </c>
      <c r="B28" s="23" t="s">
        <v>1231</v>
      </c>
      <c r="C28" s="35" t="e">
        <f>+#REF!</f>
        <v>#REF!</v>
      </c>
      <c r="D28" s="298">
        <f>SUMIF('Water Crosswalk'!D$9:D$667,B28,'Water Crosswalk'!K$9:K$667)</f>
        <v>0.033702849067869876</v>
      </c>
      <c r="E28" s="125" t="s">
        <v>1189</v>
      </c>
      <c r="F28" s="122">
        <f>SUMIF('Water Crosswalk'!D$9:D$667,'Direct Water Use'!B28,'Water Crosswalk'!L$9:L$667)</f>
        <v>127.18747478383663</v>
      </c>
      <c r="G28" s="32" t="s">
        <v>1169</v>
      </c>
    </row>
    <row r="29" spans="1:7" ht="12.75">
      <c r="A29" s="22">
        <v>70000</v>
      </c>
      <c r="B29" s="23" t="s">
        <v>1232</v>
      </c>
      <c r="C29" s="35" t="e">
        <f>+#REF!</f>
        <v>#REF!</v>
      </c>
      <c r="D29" s="298">
        <f>SUMIF('Water Crosswalk'!D$9:D$667,B29,'Water Crosswalk'!K$9:K$667)</f>
        <v>0.03725625694799147</v>
      </c>
      <c r="E29" s="125" t="s">
        <v>1189</v>
      </c>
      <c r="F29" s="122">
        <f>SUMIF('Water Crosswalk'!D$9:D$667,'Direct Water Use'!B29,'Water Crosswalk'!L$9:L$667)</f>
        <v>140.59728990776068</v>
      </c>
      <c r="G29" s="32" t="s">
        <v>1169</v>
      </c>
    </row>
    <row r="30" spans="1:7" ht="12.75">
      <c r="A30" s="22">
        <v>80001</v>
      </c>
      <c r="B30" s="23" t="s">
        <v>1233</v>
      </c>
      <c r="C30" s="35" t="e">
        <f>+#REF!</f>
        <v>#REF!</v>
      </c>
      <c r="D30" s="298">
        <f>SUMIF('Water Crosswalk'!D$9:D$667,B30,'Water Crosswalk'!K$9:K$667)</f>
        <v>0.42769582068924084</v>
      </c>
      <c r="E30" s="125" t="s">
        <v>1189</v>
      </c>
      <c r="F30" s="122">
        <f>SUMIF('Water Crosswalk'!D$9:D$667,'Direct Water Use'!B30,'Water Crosswalk'!L$9:L$667)</f>
        <v>1614.0342111588498</v>
      </c>
      <c r="G30" s="32" t="s">
        <v>1169</v>
      </c>
    </row>
    <row r="31" spans="1:7" ht="12.75">
      <c r="A31" s="22">
        <v>90001</v>
      </c>
      <c r="B31" s="23" t="s">
        <v>1291</v>
      </c>
      <c r="C31" s="35" t="e">
        <f>+#REF!</f>
        <v>#REF!</v>
      </c>
      <c r="D31" s="298">
        <f>SUMIF('Water Crosswalk'!D$9:D$667,B31,'Water Crosswalk'!K$9:K$667)</f>
        <v>0.03484391196161189</v>
      </c>
      <c r="E31" s="125" t="s">
        <v>1189</v>
      </c>
      <c r="F31" s="122">
        <f>SUMIF('Water Crosswalk'!D$9:D$667,'Direct Water Use'!B31,'Water Crosswalk'!L$9:L$667)</f>
        <v>131.4936065216113</v>
      </c>
      <c r="G31" s="32" t="s">
        <v>1169</v>
      </c>
    </row>
    <row r="32" spans="1:7" ht="12.75">
      <c r="A32" s="22">
        <v>90002</v>
      </c>
      <c r="B32" s="23" t="s">
        <v>1292</v>
      </c>
      <c r="C32" s="35" t="e">
        <f>+#REF!</f>
        <v>#REF!</v>
      </c>
      <c r="D32" s="298">
        <f>SUMIF('Water Crosswalk'!D$9:D$667,B32,'Water Crosswalk'!K$9:K$667)</f>
        <v>0.060511372171979695</v>
      </c>
      <c r="E32" s="125" t="s">
        <v>1189</v>
      </c>
      <c r="F32" s="122">
        <f>SUMIF('Water Crosswalk'!D$9:D$667,'Direct Water Use'!B32,'Water Crosswalk'!L$9:L$667)</f>
        <v>228.35721118889523</v>
      </c>
      <c r="G32" s="32" t="s">
        <v>1169</v>
      </c>
    </row>
    <row r="33" spans="1:7" ht="12.75">
      <c r="A33" s="22">
        <v>90003</v>
      </c>
      <c r="B33" s="23" t="s">
        <v>1337</v>
      </c>
      <c r="C33" s="35" t="e">
        <f>+#REF!</f>
        <v>#REF!</v>
      </c>
      <c r="D33" s="298">
        <f>SUMIF('Water Crosswalk'!D$9:D$667,B33,'Water Crosswalk'!K$9:K$667)</f>
        <v>0.003933587012269885</v>
      </c>
      <c r="E33" s="125" t="s">
        <v>1189</v>
      </c>
      <c r="F33" s="122">
        <f>SUMIF('Water Crosswalk'!D$9:D$667,'Direct Water Use'!B33,'Water Crosswalk'!L$9:L$667)</f>
        <v>14.844531331033968</v>
      </c>
      <c r="G33" s="32" t="s">
        <v>1169</v>
      </c>
    </row>
    <row r="34" spans="1:7" ht="12.75">
      <c r="A34" s="22">
        <v>90004</v>
      </c>
      <c r="B34" s="23" t="s">
        <v>1349</v>
      </c>
      <c r="C34" s="35" t="e">
        <f>+#REF!</f>
        <v>#REF!</v>
      </c>
      <c r="D34" s="298">
        <f>SUMIF('Water Crosswalk'!D$9:D$667,B34,'Water Crosswalk'!K$9:K$667)</f>
        <v>0.002242483433776411</v>
      </c>
      <c r="E34" s="125" t="s">
        <v>1189</v>
      </c>
      <c r="F34" s="122">
        <f>SUMIF('Water Crosswalk'!D$9:D$667,'Direct Water Use'!B34,'Water Crosswalk'!L$9:L$667)</f>
        <v>8.462661557551082</v>
      </c>
      <c r="G34" s="32" t="s">
        <v>1169</v>
      </c>
    </row>
    <row r="35" spans="1:7" ht="12.75">
      <c r="A35" s="22">
        <v>100000</v>
      </c>
      <c r="B35" s="23" t="s">
        <v>1293</v>
      </c>
      <c r="C35" s="35" t="e">
        <f>+#REF!</f>
        <v>#REF!</v>
      </c>
      <c r="D35" s="298">
        <f>SUMIF('Water Crosswalk'!D$9:D$667,B35,'Water Crosswalk'!K$9:K$667)</f>
        <v>0.20575068353213352</v>
      </c>
      <c r="E35" s="125" t="s">
        <v>1189</v>
      </c>
      <c r="F35" s="122">
        <f>SUMIF('Water Crosswalk'!D$9:D$667,'Direct Water Use'!B35,'Water Crosswalk'!L$9:L$667)</f>
        <v>776.45987200673</v>
      </c>
      <c r="G35" s="32" t="s">
        <v>1169</v>
      </c>
    </row>
    <row r="36" spans="1:7" ht="15" customHeight="1">
      <c r="A36" s="37">
        <v>110101</v>
      </c>
      <c r="B36" s="24" t="s">
        <v>1234</v>
      </c>
      <c r="C36" s="35" t="e">
        <f>+#REF!</f>
        <v>#REF!</v>
      </c>
      <c r="D36" s="297">
        <f>SUMIF('Water Crosswalk'!D$9:D$667,B36,'Water Crosswalk'!K$9:K$667)</f>
        <v>0.004493931549562526</v>
      </c>
      <c r="E36" s="126" t="s">
        <v>1311</v>
      </c>
      <c r="F36" s="121">
        <f>SUMIF('Water Crosswalk'!D$9:D$667,'Direct Water Use'!B36,'Water Crosswalk'!L$9:L$667)</f>
        <v>122.00120876820797</v>
      </c>
      <c r="G36" s="36" t="s">
        <v>1170</v>
      </c>
    </row>
    <row r="37" spans="1:7" ht="15" customHeight="1">
      <c r="A37" s="37">
        <v>110102</v>
      </c>
      <c r="B37" s="24" t="s">
        <v>1350</v>
      </c>
      <c r="C37" s="35" t="e">
        <f>+#REF!</f>
        <v>#REF!</v>
      </c>
      <c r="D37" s="297">
        <f>SUMIF('Water Crosswalk'!D$9:D$667,B37,'Water Crosswalk'!K$9:K$667)</f>
        <v>5.945297799317831E-05</v>
      </c>
      <c r="E37" s="126" t="s">
        <v>1311</v>
      </c>
      <c r="F37" s="121">
        <f>SUMIF('Water Crosswalk'!D$9:D$667,'Direct Water Use'!B37,'Water Crosswalk'!L$9:L$667)</f>
        <v>1.614028852029025</v>
      </c>
      <c r="G37" s="36" t="s">
        <v>1170</v>
      </c>
    </row>
    <row r="38" spans="1:7" ht="15" customHeight="1">
      <c r="A38" s="37">
        <v>110105</v>
      </c>
      <c r="B38" s="24" t="s">
        <v>1235</v>
      </c>
      <c r="C38" s="35" t="e">
        <f>+#REF!</f>
        <v>#REF!</v>
      </c>
      <c r="D38" s="297">
        <f>SUMIF('Water Crosswalk'!D$9:D$667,B38,'Water Crosswalk'!K$9:K$667)</f>
        <v>0.001845660479625271</v>
      </c>
      <c r="E38" s="126" t="s">
        <v>1311</v>
      </c>
      <c r="F38" s="121">
        <f>SUMIF('Water Crosswalk'!D$9:D$667,'Direct Water Use'!B38,'Water Crosswalk'!L$9:L$667)</f>
        <v>50.10597224426206</v>
      </c>
      <c r="G38" s="36" t="s">
        <v>1170</v>
      </c>
    </row>
    <row r="39" spans="1:7" ht="15" customHeight="1">
      <c r="A39" s="37">
        <v>110108</v>
      </c>
      <c r="B39" s="24" t="s">
        <v>1351</v>
      </c>
      <c r="C39" s="35" t="e">
        <f>+#REF!</f>
        <v>#REF!</v>
      </c>
      <c r="D39" s="297">
        <f>SUMIF('Water Crosswalk'!D$9:D$667,B39,'Water Crosswalk'!K$9:K$667)</f>
        <v>0.00019811606289113476</v>
      </c>
      <c r="E39" s="126" t="s">
        <v>1311</v>
      </c>
      <c r="F39" s="121">
        <f>SUMIF('Water Crosswalk'!D$9:D$667,'Direct Water Use'!B39,'Water Crosswalk'!L$9:L$667)</f>
        <v>5.378452894207898</v>
      </c>
      <c r="G39" s="36" t="s">
        <v>1170</v>
      </c>
    </row>
    <row r="40" spans="1:7" ht="15" customHeight="1">
      <c r="A40" s="37">
        <v>110400</v>
      </c>
      <c r="B40" s="24" t="s">
        <v>1236</v>
      </c>
      <c r="C40" s="35" t="e">
        <f>+#REF!</f>
        <v>#REF!</v>
      </c>
      <c r="D40" s="297">
        <f>SUMIF('Water Crosswalk'!D$9:D$667,B40,'Water Crosswalk'!K$9:K$667)</f>
        <v>0.0008905211061600676</v>
      </c>
      <c r="E40" s="126" t="s">
        <v>1311</v>
      </c>
      <c r="F40" s="121">
        <f>SUMIF('Water Crosswalk'!D$9:D$667,'Direct Water Use'!B40,'Water Crosswalk'!L$9:L$667)</f>
        <v>24.175858084822455</v>
      </c>
      <c r="G40" s="36" t="s">
        <v>1170</v>
      </c>
    </row>
    <row r="41" spans="1:7" ht="15" customHeight="1">
      <c r="A41" s="37">
        <v>110501</v>
      </c>
      <c r="B41" s="24" t="s">
        <v>1352</v>
      </c>
      <c r="C41" s="35" t="e">
        <f>+#REF!</f>
        <v>#REF!</v>
      </c>
      <c r="D41" s="297">
        <f>SUMIF('Water Crosswalk'!D$9:D$667,B41,'Water Crosswalk'!K$9:K$667)</f>
        <v>7.135016483627641E-05</v>
      </c>
      <c r="E41" s="126" t="s">
        <v>1311</v>
      </c>
      <c r="F41" s="121">
        <f>SUMIF('Water Crosswalk'!D$9:D$667,'Direct Water Use'!B41,'Water Crosswalk'!L$9:L$667)</f>
        <v>1.9370135614735837</v>
      </c>
      <c r="G41" s="36" t="s">
        <v>1170</v>
      </c>
    </row>
    <row r="42" spans="1:7" ht="15" customHeight="1">
      <c r="A42" s="37">
        <v>110601</v>
      </c>
      <c r="B42" s="24" t="s">
        <v>1353</v>
      </c>
      <c r="C42" s="35" t="e">
        <f>+#REF!</f>
        <v>#REF!</v>
      </c>
      <c r="D42" s="297">
        <f>SUMIF('Water Crosswalk'!D$9:D$667,B42,'Water Crosswalk'!K$9:K$667)</f>
        <v>0.0002704083165580026</v>
      </c>
      <c r="E42" s="126" t="s">
        <v>1311</v>
      </c>
      <c r="F42" s="121">
        <f>SUMIF('Water Crosswalk'!D$9:D$667,'Direct Water Use'!B42,'Water Crosswalk'!L$9:L$667)</f>
        <v>0.7379746394115912</v>
      </c>
      <c r="G42" s="36" t="s">
        <v>1170</v>
      </c>
    </row>
    <row r="43" spans="1:7" ht="15" customHeight="1">
      <c r="A43" s="37">
        <v>110602</v>
      </c>
      <c r="B43" s="24" t="s">
        <v>1354</v>
      </c>
      <c r="C43" s="35" t="e">
        <f>+#REF!</f>
        <v>#REF!</v>
      </c>
      <c r="D43" s="297">
        <f>SUMIF('Water Crosswalk'!D$9:D$667,B43,'Water Crosswalk'!K$9:K$667)</f>
        <v>0</v>
      </c>
      <c r="E43" s="126" t="s">
        <v>1311</v>
      </c>
      <c r="F43" s="121">
        <f>SUMIF('Water Crosswalk'!D$9:D$667,'Direct Water Use'!B43,'Water Crosswalk'!L$9:L$667)</f>
        <v>0.10613182942797147</v>
      </c>
      <c r="G43" s="36" t="s">
        <v>1170</v>
      </c>
    </row>
    <row r="44" spans="1:7" ht="15" customHeight="1">
      <c r="A44" s="37">
        <v>110603</v>
      </c>
      <c r="B44" s="24" t="s">
        <v>1355</v>
      </c>
      <c r="C44" s="35" t="e">
        <f>+#REF!</f>
        <v>#REF!</v>
      </c>
      <c r="D44" s="297">
        <f>SUMIF('Water Crosswalk'!D$9:D$667,B44,'Water Crosswalk'!K$9:K$667)</f>
        <v>0</v>
      </c>
      <c r="E44" s="126" t="s">
        <v>1311</v>
      </c>
      <c r="F44" s="121">
        <f>SUMIF('Water Crosswalk'!D$9:D$667,'Direct Water Use'!B44,'Water Crosswalk'!L$9:L$667)</f>
        <v>0.06730775315186954</v>
      </c>
      <c r="G44" s="36" t="s">
        <v>1170</v>
      </c>
    </row>
    <row r="45" spans="1:7" ht="15" customHeight="1">
      <c r="A45" s="37">
        <v>110800</v>
      </c>
      <c r="B45" s="24" t="s">
        <v>1237</v>
      </c>
      <c r="C45" s="35" t="e">
        <f>+#REF!</f>
        <v>#REF!</v>
      </c>
      <c r="D45" s="297">
        <f>SUMIF('Water Crosswalk'!D$9:D$667,B45,'Water Crosswalk'!K$9:K$667)</f>
        <v>0.0029014255375832323</v>
      </c>
      <c r="E45" s="126" t="s">
        <v>1311</v>
      </c>
      <c r="F45" s="121">
        <f>SUMIF('Water Crosswalk'!D$9:D$667,'Direct Water Use'!B45,'Water Crosswalk'!L$9:L$667)</f>
        <v>78.76787148005423</v>
      </c>
      <c r="G45" s="36" t="s">
        <v>1170</v>
      </c>
    </row>
    <row r="46" spans="1:7" ht="15" customHeight="1">
      <c r="A46" s="37">
        <v>110900</v>
      </c>
      <c r="B46" s="24" t="s">
        <v>1238</v>
      </c>
      <c r="C46" s="35" t="e">
        <f>+#REF!</f>
        <v>#REF!</v>
      </c>
      <c r="D46" s="297">
        <f>SUMIF('Water Crosswalk'!D$9:D$667,B46,'Water Crosswalk'!K$9:K$667)</f>
        <v>0.0044962038870905476</v>
      </c>
      <c r="E46" s="126" t="s">
        <v>1311</v>
      </c>
      <c r="F46" s="121">
        <f>SUMIF('Water Crosswalk'!D$9:D$667,'Direct Water Use'!B46,'Water Crosswalk'!L$9:L$667)</f>
        <v>122.06289816469533</v>
      </c>
      <c r="G46" s="36" t="s">
        <v>1170</v>
      </c>
    </row>
    <row r="47" spans="1:7" ht="15" customHeight="1">
      <c r="A47" s="37">
        <v>120101</v>
      </c>
      <c r="B47" s="24" t="s">
        <v>1356</v>
      </c>
      <c r="C47" s="35" t="e">
        <f>+#REF!</f>
        <v>#REF!</v>
      </c>
      <c r="D47" s="297">
        <f>SUMIF('Water Crosswalk'!D$9:D$667,B47,'Water Crosswalk'!K$9:K$667)</f>
        <v>0.0027011976796791413</v>
      </c>
      <c r="E47" s="126" t="s">
        <v>1311</v>
      </c>
      <c r="F47" s="121">
        <f>SUMIF('Water Crosswalk'!D$9:D$667,'Direct Water Use'!B47,'Water Crosswalk'!L$9:L$667)</f>
        <v>73.33208759595253</v>
      </c>
      <c r="G47" s="36" t="s">
        <v>1170</v>
      </c>
    </row>
    <row r="48" spans="1:7" ht="15" customHeight="1">
      <c r="A48" s="37">
        <v>120214</v>
      </c>
      <c r="B48" s="24" t="s">
        <v>1357</v>
      </c>
      <c r="C48" s="35" t="e">
        <f>+#REF!</f>
        <v>#REF!</v>
      </c>
      <c r="D48" s="297">
        <f>SUMIF('Water Crosswalk'!D$9:D$667,B48,'Water Crosswalk'!K$9:K$667)</f>
        <v>0.0006112723904380676</v>
      </c>
      <c r="E48" s="126" t="s">
        <v>1311</v>
      </c>
      <c r="F48" s="121">
        <f>SUMIF('Water Crosswalk'!D$9:D$667,'Direct Water Use'!B48,'Water Crosswalk'!L$9:L$667)</f>
        <v>16.594816742888757</v>
      </c>
      <c r="G48" s="36" t="s">
        <v>1170</v>
      </c>
    </row>
    <row r="49" spans="1:7" ht="15" customHeight="1">
      <c r="A49" s="37">
        <v>120215</v>
      </c>
      <c r="B49" s="24" t="s">
        <v>1358</v>
      </c>
      <c r="C49" s="35" t="e">
        <f>+#REF!</f>
        <v>#REF!</v>
      </c>
      <c r="D49" s="297">
        <f>SUMIF('Water Crosswalk'!D$9:D$667,B49,'Water Crosswalk'!K$9:K$667)</f>
        <v>0</v>
      </c>
      <c r="E49" s="126" t="s">
        <v>1311</v>
      </c>
      <c r="F49" s="121">
        <f>SUMIF('Water Crosswalk'!D$9:D$667,'Direct Water Use'!B49,'Water Crosswalk'!L$9:L$667)</f>
        <v>0.10904997895199223</v>
      </c>
      <c r="G49" s="36" t="s">
        <v>1170</v>
      </c>
    </row>
    <row r="50" spans="1:7" ht="15" customHeight="1">
      <c r="A50" s="37">
        <v>120300</v>
      </c>
      <c r="B50" s="24" t="s">
        <v>1239</v>
      </c>
      <c r="C50" s="35" t="e">
        <f>+#REF!</f>
        <v>#REF!</v>
      </c>
      <c r="D50" s="297">
        <f>SUMIF('Water Crosswalk'!D$9:D$667,B50,'Water Crosswalk'!K$9:K$667)</f>
        <v>0.004086664067888293</v>
      </c>
      <c r="E50" s="126" t="s">
        <v>1311</v>
      </c>
      <c r="F50" s="121">
        <f>SUMIF('Water Crosswalk'!D$9:D$667,'Direct Water Use'!B50,'Water Crosswalk'!L$9:L$667)</f>
        <v>110.94471524839072</v>
      </c>
      <c r="G50" s="36" t="s">
        <v>1170</v>
      </c>
    </row>
    <row r="51" spans="1:7" ht="15" customHeight="1">
      <c r="A51" s="37">
        <v>130100</v>
      </c>
      <c r="B51" s="24" t="s">
        <v>1359</v>
      </c>
      <c r="C51" s="35" t="e">
        <f>+#REF!</f>
        <v>#REF!</v>
      </c>
      <c r="D51" s="297">
        <f>SUMIF('Water Crosswalk'!D$9:D$667,B51,'Water Crosswalk'!K$9:K$667)</f>
        <v>0.0008774775768598721</v>
      </c>
      <c r="E51" s="126" t="s">
        <v>1311</v>
      </c>
      <c r="F51" s="121">
        <f>SUMIF('Water Crosswalk'!D$9:D$667,'Direct Water Use'!B51,'Water Crosswalk'!L$9:L$667)</f>
        <v>23.82175248181604</v>
      </c>
      <c r="G51" s="36" t="s">
        <v>1170</v>
      </c>
    </row>
    <row r="52" spans="1:7" ht="15" customHeight="1">
      <c r="A52" s="37">
        <v>130200</v>
      </c>
      <c r="B52" s="24" t="s">
        <v>1360</v>
      </c>
      <c r="C52" s="35" t="e">
        <f>+#REF!</f>
        <v>#REF!</v>
      </c>
      <c r="D52" s="297">
        <f>SUMIF('Water Crosswalk'!D$9:D$667,B52,'Water Crosswalk'!K$9:K$667)</f>
        <v>9.03368373792982E-05</v>
      </c>
      <c r="E52" s="126" t="s">
        <v>1311</v>
      </c>
      <c r="F52" s="121">
        <f>SUMIF('Water Crosswalk'!D$9:D$667,'Direct Water Use'!B52,'Water Crosswalk'!L$9:L$667)</f>
        <v>2.4524635578048137</v>
      </c>
      <c r="G52" s="36" t="s">
        <v>1170</v>
      </c>
    </row>
    <row r="53" spans="1:7" ht="15" customHeight="1">
      <c r="A53" s="37">
        <v>130300</v>
      </c>
      <c r="B53" s="24" t="s">
        <v>1361</v>
      </c>
      <c r="C53" s="35" t="e">
        <f>+#REF!</f>
        <v>#REF!</v>
      </c>
      <c r="D53" s="297">
        <f>SUMIF('Water Crosswalk'!D$9:D$667,B53,'Water Crosswalk'!K$9:K$667)</f>
        <v>0.0001505902112102751</v>
      </c>
      <c r="E53" s="126" t="s">
        <v>1311</v>
      </c>
      <c r="F53" s="121">
        <f>SUMIF('Water Crosswalk'!D$9:D$667,'Direct Water Use'!B53,'Water Crosswalk'!L$9:L$667)</f>
        <v>4.088221548034436</v>
      </c>
      <c r="G53" s="36" t="s">
        <v>1170</v>
      </c>
    </row>
    <row r="54" spans="1:7" ht="15" customHeight="1">
      <c r="A54" s="37">
        <v>130500</v>
      </c>
      <c r="B54" s="24" t="s">
        <v>1362</v>
      </c>
      <c r="C54" s="35" t="e">
        <f>+#REF!</f>
        <v>#REF!</v>
      </c>
      <c r="D54" s="297">
        <f>SUMIF('Water Crosswalk'!D$9:D$667,B54,'Water Crosswalk'!K$9:K$667)</f>
        <v>3.2849759047017525E-05</v>
      </c>
      <c r="E54" s="126" t="s">
        <v>1311</v>
      </c>
      <c r="F54" s="121">
        <f>SUMIF('Water Crosswalk'!D$9:D$667,'Direct Water Use'!B54,'Water Crosswalk'!L$9:L$667)</f>
        <v>0.8918049301108414</v>
      </c>
      <c r="G54" s="36" t="s">
        <v>1170</v>
      </c>
    </row>
    <row r="55" spans="1:7" ht="15" customHeight="1">
      <c r="A55" s="37">
        <v>130600</v>
      </c>
      <c r="B55" s="24" t="s">
        <v>1363</v>
      </c>
      <c r="C55" s="35" t="e">
        <f>+#REF!</f>
        <v>#REF!</v>
      </c>
      <c r="D55" s="297">
        <f>SUMIF('Water Crosswalk'!D$9:D$667,B55,'Water Crosswalk'!K$9:K$667)</f>
        <v>5.748707833228067E-05</v>
      </c>
      <c r="E55" s="126" t="s">
        <v>1311</v>
      </c>
      <c r="F55" s="121">
        <f>SUMIF('Water Crosswalk'!D$9:D$667,'Direct Water Use'!B55,'Water Crosswalk'!L$9:L$667)</f>
        <v>1.5606586276939725</v>
      </c>
      <c r="G55" s="36" t="s">
        <v>1170</v>
      </c>
    </row>
    <row r="56" spans="1:7" ht="15" customHeight="1">
      <c r="A56" s="37">
        <v>130700</v>
      </c>
      <c r="B56" s="24" t="s">
        <v>1364</v>
      </c>
      <c r="C56" s="35" t="e">
        <f>+#REF!</f>
        <v>#REF!</v>
      </c>
      <c r="D56" s="297">
        <f>SUMIF('Water Crosswalk'!D$9:D$667,B56,'Water Crosswalk'!K$9:K$667)</f>
        <v>9.444305726017539E-05</v>
      </c>
      <c r="E56" s="126" t="s">
        <v>1311</v>
      </c>
      <c r="F56" s="121">
        <f>SUMIF('Water Crosswalk'!D$9:D$667,'Direct Water Use'!B56,'Water Crosswalk'!L$9:L$667)</f>
        <v>2.5639391740686692</v>
      </c>
      <c r="G56" s="36" t="s">
        <v>1170</v>
      </c>
    </row>
    <row r="57" spans="1:7" ht="15" customHeight="1">
      <c r="A57" s="37">
        <v>140101</v>
      </c>
      <c r="B57" s="24" t="s">
        <v>1240</v>
      </c>
      <c r="C57" s="35" t="e">
        <f>+#REF!</f>
        <v>#REF!</v>
      </c>
      <c r="D57" s="297">
        <f>SUMIF('Water Crosswalk'!D$9:D$667,B57,'Water Crosswalk'!K$9:K$667)</f>
        <v>0.001636220564111643</v>
      </c>
      <c r="E57" s="126" t="s">
        <v>1311</v>
      </c>
      <c r="F57" s="121">
        <f>SUMIF('Water Crosswalk'!D$9:D$667,'Direct Water Use'!B57,'Water Crosswalk'!L$9:L$667)</f>
        <v>44.42009951229724</v>
      </c>
      <c r="G57" s="36" t="s">
        <v>1170</v>
      </c>
    </row>
    <row r="58" spans="1:7" ht="15" customHeight="1">
      <c r="A58" s="37">
        <v>140102</v>
      </c>
      <c r="B58" s="24" t="s">
        <v>1241</v>
      </c>
      <c r="C58" s="35" t="e">
        <f>+#REF!</f>
        <v>#REF!</v>
      </c>
      <c r="D58" s="297">
        <f>SUMIF('Water Crosswalk'!D$9:D$667,B58,'Water Crosswalk'!K$9:K$667)</f>
        <v>0.0004025392184274661</v>
      </c>
      <c r="E58" s="126" t="s">
        <v>1311</v>
      </c>
      <c r="F58" s="121">
        <f>SUMIF('Water Crosswalk'!D$9:D$667,'Direct Water Use'!B58,'Water Crosswalk'!L$9:L$667)</f>
        <v>10.928130676476666</v>
      </c>
      <c r="G58" s="36" t="s">
        <v>1170</v>
      </c>
    </row>
    <row r="59" spans="1:7" ht="15" customHeight="1">
      <c r="A59" s="37">
        <v>140105</v>
      </c>
      <c r="B59" s="24" t="s">
        <v>1242</v>
      </c>
      <c r="C59" s="35" t="e">
        <f>+#REF!</f>
        <v>#REF!</v>
      </c>
      <c r="D59" s="297">
        <f>SUMIF('Water Crosswalk'!D$9:D$667,B59,'Water Crosswalk'!K$9:K$667)</f>
        <v>0.0014219191096970206</v>
      </c>
      <c r="E59" s="126" t="s">
        <v>1311</v>
      </c>
      <c r="F59" s="121">
        <f>SUMIF('Water Crosswalk'!D$9:D$667,'Direct Water Use'!B59,'Water Crosswalk'!L$9:L$667)</f>
        <v>38.602245770863625</v>
      </c>
      <c r="G59" s="36" t="s">
        <v>1170</v>
      </c>
    </row>
    <row r="60" spans="1:7" ht="15" customHeight="1">
      <c r="A60" s="37">
        <v>140200</v>
      </c>
      <c r="B60" s="24" t="s">
        <v>1365</v>
      </c>
      <c r="C60" s="35" t="e">
        <f>+#REF!</f>
        <v>#REF!</v>
      </c>
      <c r="D60" s="297">
        <f>SUMIF('Water Crosswalk'!D$9:D$667,B60,'Water Crosswalk'!K$9:K$667)</f>
        <v>3.7647552802568777E-05</v>
      </c>
      <c r="E60" s="126" t="s">
        <v>1311</v>
      </c>
      <c r="F60" s="121">
        <f>SUMIF('Water Crosswalk'!D$9:D$667,'Direct Water Use'!B60,'Water Crosswalk'!L$9:L$667)</f>
        <v>1.022055387008609</v>
      </c>
      <c r="G60" s="36" t="s">
        <v>1170</v>
      </c>
    </row>
    <row r="61" spans="1:7" ht="15" customHeight="1">
      <c r="A61" s="37">
        <v>140300</v>
      </c>
      <c r="B61" s="24" t="s">
        <v>1243</v>
      </c>
      <c r="C61" s="35" t="e">
        <f>+#REF!</f>
        <v>#REF!</v>
      </c>
      <c r="D61" s="297">
        <f>SUMIF('Water Crosswalk'!D$9:D$667,B61,'Water Crosswalk'!K$9:K$667)</f>
        <v>0.0004401867712300349</v>
      </c>
      <c r="E61" s="126" t="s">
        <v>1311</v>
      </c>
      <c r="F61" s="121">
        <f>SUMIF('Water Crosswalk'!D$9:D$667,'Direct Water Use'!B61,'Water Crosswalk'!L$9:L$667)</f>
        <v>11.950186063485274</v>
      </c>
      <c r="G61" s="36" t="s">
        <v>1170</v>
      </c>
    </row>
    <row r="62" spans="1:7" ht="15" customHeight="1">
      <c r="A62" s="37">
        <v>140400</v>
      </c>
      <c r="B62" s="24" t="s">
        <v>1366</v>
      </c>
      <c r="C62" s="35" t="e">
        <f>+#REF!</f>
        <v>#REF!</v>
      </c>
      <c r="D62" s="297">
        <f>SUMIF('Water Crosswalk'!D$9:D$667,B62,'Water Crosswalk'!K$9:K$667)</f>
        <v>0.0004112271152280589</v>
      </c>
      <c r="E62" s="126" t="s">
        <v>1311</v>
      </c>
      <c r="F62" s="121">
        <f>SUMIF('Water Crosswalk'!D$9:D$667,'Direct Water Use'!B62,'Water Crosswalk'!L$9:L$667)</f>
        <v>11.16398961194019</v>
      </c>
      <c r="G62" s="36" t="s">
        <v>1170</v>
      </c>
    </row>
    <row r="63" spans="1:7" ht="15" customHeight="1">
      <c r="A63" s="37">
        <v>140500</v>
      </c>
      <c r="B63" s="24" t="s">
        <v>1367</v>
      </c>
      <c r="C63" s="35" t="e">
        <f>+#REF!</f>
        <v>#REF!</v>
      </c>
      <c r="D63" s="297">
        <f>SUMIF('Water Crosswalk'!D$9:D$667,B63,'Water Crosswalk'!K$9:K$667)</f>
        <v>5.791931200395196E-05</v>
      </c>
      <c r="E63" s="126" t="s">
        <v>1311</v>
      </c>
      <c r="F63" s="121">
        <f>SUMIF('Water Crosswalk'!D$9:D$667,'Direct Water Use'!B63,'Water Crosswalk'!L$9:L$667)</f>
        <v>1.5723929030901678</v>
      </c>
      <c r="G63" s="36" t="s">
        <v>1170</v>
      </c>
    </row>
    <row r="64" spans="1:7" ht="15" customHeight="1">
      <c r="A64" s="37">
        <v>140600</v>
      </c>
      <c r="B64" s="24" t="s">
        <v>1244</v>
      </c>
      <c r="C64" s="35" t="e">
        <f>+#REF!</f>
        <v>#REF!</v>
      </c>
      <c r="D64" s="297">
        <f>SUMIF('Water Crosswalk'!D$9:D$667,B64,'Water Crosswalk'!K$9:K$667)</f>
        <v>0.0010715072720731112</v>
      </c>
      <c r="E64" s="126" t="s">
        <v>1311</v>
      </c>
      <c r="F64" s="121">
        <f>SUMIF('Water Crosswalk'!D$9:D$667,'Direct Water Use'!B64,'Water Crosswalk'!L$9:L$667)</f>
        <v>29.089268707168102</v>
      </c>
      <c r="G64" s="36" t="s">
        <v>1170</v>
      </c>
    </row>
    <row r="65" spans="1:7" ht="15" customHeight="1">
      <c r="A65" s="37">
        <v>140700</v>
      </c>
      <c r="B65" s="24" t="s">
        <v>1368</v>
      </c>
      <c r="C65" s="35" t="e">
        <f>+#REF!</f>
        <v>#REF!</v>
      </c>
      <c r="D65" s="297">
        <f>SUMIF('Water Crosswalk'!D$9:D$667,B65,'Water Crosswalk'!K$9:K$667)</f>
        <v>0.00020764689516310434</v>
      </c>
      <c r="E65" s="126" t="s">
        <v>1311</v>
      </c>
      <c r="F65" s="121">
        <f>SUMIF('Water Crosswalk'!D$9:D$667,'Direct Water Use'!B65,'Water Crosswalk'!L$9:L$667)</f>
        <v>5.637195833419005</v>
      </c>
      <c r="G65" s="36" t="s">
        <v>1170</v>
      </c>
    </row>
    <row r="66" spans="1:7" ht="15" customHeight="1">
      <c r="A66" s="37">
        <v>140800</v>
      </c>
      <c r="B66" s="24" t="s">
        <v>1369</v>
      </c>
      <c r="C66" s="35" t="e">
        <f>+#REF!</f>
        <v>#REF!</v>
      </c>
      <c r="D66" s="297">
        <f>SUMIF('Water Crosswalk'!D$9:D$667,B66,'Water Crosswalk'!K$9:K$667)</f>
        <v>0.0006226326040424836</v>
      </c>
      <c r="E66" s="126" t="s">
        <v>1311</v>
      </c>
      <c r="F66" s="121">
        <f>SUMIF('Water Crosswalk'!D$9:D$667,'Direct Water Use'!B66,'Water Crosswalk'!L$9:L$667)</f>
        <v>16.903223708219304</v>
      </c>
      <c r="G66" s="36" t="s">
        <v>1170</v>
      </c>
    </row>
    <row r="67" spans="1:7" ht="15" customHeight="1">
      <c r="A67" s="37">
        <v>140900</v>
      </c>
      <c r="B67" s="24" t="s">
        <v>1370</v>
      </c>
      <c r="C67" s="35" t="e">
        <f>+#REF!</f>
        <v>#REF!</v>
      </c>
      <c r="D67" s="297">
        <f>SUMIF('Water Crosswalk'!D$9:D$667,B67,'Water Crosswalk'!K$9:K$667)</f>
        <v>0.002354420032960647</v>
      </c>
      <c r="E67" s="126" t="s">
        <v>1311</v>
      </c>
      <c r="F67" s="121">
        <f>SUMIF('Water Crosswalk'!D$9:D$667,'Direct Water Use'!B67,'Water Crosswalk'!L$9:L$667)</f>
        <v>63.917771510615324</v>
      </c>
      <c r="G67" s="36" t="s">
        <v>1170</v>
      </c>
    </row>
    <row r="68" spans="1:7" ht="15" customHeight="1">
      <c r="A68" s="37">
        <v>141000</v>
      </c>
      <c r="B68" s="24" t="s">
        <v>1371</v>
      </c>
      <c r="C68" s="35" t="e">
        <f>+#REF!</f>
        <v>#REF!</v>
      </c>
      <c r="D68" s="297">
        <f>SUMIF('Water Crosswalk'!D$9:D$667,B68,'Water Crosswalk'!K$9:K$667)</f>
        <v>0.00035109850987962636</v>
      </c>
      <c r="E68" s="126" t="s">
        <v>1311</v>
      </c>
      <c r="F68" s="121">
        <f>SUMIF('Water Crosswalk'!D$9:D$667,'Direct Water Use'!B68,'Water Crosswalk'!L$9:L$667)</f>
        <v>9.531618835226999</v>
      </c>
      <c r="G68" s="36" t="s">
        <v>1170</v>
      </c>
    </row>
    <row r="69" spans="1:7" ht="15" customHeight="1">
      <c r="A69" s="37">
        <v>141100</v>
      </c>
      <c r="B69" s="24" t="s">
        <v>1372</v>
      </c>
      <c r="C69" s="35" t="e">
        <f>+#REF!</f>
        <v>#REF!</v>
      </c>
      <c r="D69" s="297">
        <f>SUMIF('Water Crosswalk'!D$9:D$667,B69,'Water Crosswalk'!K$9:K$667)</f>
        <v>0.00020850952321422705</v>
      </c>
      <c r="E69" s="126" t="s">
        <v>1311</v>
      </c>
      <c r="F69" s="121">
        <f>SUMIF('Water Crosswalk'!D$9:D$667,'Direct Water Use'!B69,'Water Crosswalk'!L$9:L$667)</f>
        <v>5.660614451124604</v>
      </c>
      <c r="G69" s="36" t="s">
        <v>1170</v>
      </c>
    </row>
    <row r="70" spans="1:7" ht="15" customHeight="1">
      <c r="A70" s="37">
        <v>141200</v>
      </c>
      <c r="B70" s="24" t="s">
        <v>1373</v>
      </c>
      <c r="C70" s="35" t="e">
        <f>+#REF!</f>
        <v>#REF!</v>
      </c>
      <c r="D70" s="297">
        <f>SUMIF('Water Crosswalk'!D$9:D$667,B70,'Water Crosswalk'!K$9:K$667)</f>
        <v>0.0001303184520088919</v>
      </c>
      <c r="E70" s="126" t="s">
        <v>1311</v>
      </c>
      <c r="F70" s="121">
        <f>SUMIF('Water Crosswalk'!D$9:D$667,'Direct Water Use'!B70,'Water Crosswalk'!L$9:L$667)</f>
        <v>3.5378840319528777</v>
      </c>
      <c r="G70" s="36" t="s">
        <v>1170</v>
      </c>
    </row>
    <row r="71" spans="1:7" ht="15" customHeight="1">
      <c r="A71" s="37">
        <v>141301</v>
      </c>
      <c r="B71" s="24" t="s">
        <v>1374</v>
      </c>
      <c r="C71" s="35" t="e">
        <f>+#REF!</f>
        <v>#REF!</v>
      </c>
      <c r="D71" s="297">
        <f>SUMIF('Water Crosswalk'!D$9:D$667,B71,'Water Crosswalk'!K$9:K$667)</f>
        <v>0.0020387597825391093</v>
      </c>
      <c r="E71" s="126" t="s">
        <v>1311</v>
      </c>
      <c r="F71" s="121">
        <f>SUMIF('Water Crosswalk'!D$9:D$667,'Direct Water Use'!B71,'Water Crosswalk'!L$9:L$667)</f>
        <v>55.34823018877392</v>
      </c>
      <c r="G71" s="36" t="s">
        <v>1170</v>
      </c>
    </row>
    <row r="72" spans="1:7" ht="15" customHeight="1">
      <c r="A72" s="37">
        <v>141302</v>
      </c>
      <c r="B72" s="24" t="s">
        <v>1375</v>
      </c>
      <c r="C72" s="35" t="e">
        <f>+#REF!</f>
        <v>#REF!</v>
      </c>
      <c r="D72" s="297">
        <f>SUMIF('Water Crosswalk'!D$9:D$667,B72,'Water Crosswalk'!K$9:K$667)</f>
        <v>0.0002570542661618693</v>
      </c>
      <c r="E72" s="126" t="s">
        <v>1311</v>
      </c>
      <c r="F72" s="121">
        <f>SUMIF('Water Crosswalk'!D$9:D$667,'Direct Water Use'!B72,'Water Crosswalk'!L$9:L$667)</f>
        <v>6.978506647219766</v>
      </c>
      <c r="G72" s="36" t="s">
        <v>1170</v>
      </c>
    </row>
    <row r="73" spans="1:7" ht="15" customHeight="1">
      <c r="A73" s="37">
        <v>141401</v>
      </c>
      <c r="B73" s="24" t="s">
        <v>1245</v>
      </c>
      <c r="C73" s="35" t="e">
        <f>+#REF!</f>
        <v>#REF!</v>
      </c>
      <c r="D73" s="297">
        <f>SUMIF('Water Crosswalk'!D$9:D$667,B73,'Water Crosswalk'!K$9:K$667)</f>
        <v>2.606369040177838E-05</v>
      </c>
      <c r="E73" s="126" t="s">
        <v>1311</v>
      </c>
      <c r="F73" s="121">
        <f>SUMIF('Water Crosswalk'!D$9:D$667,'Direct Water Use'!B73,'Water Crosswalk'!L$9:L$667)</f>
        <v>0.7075768063905755</v>
      </c>
      <c r="G73" s="36" t="s">
        <v>1170</v>
      </c>
    </row>
    <row r="74" spans="1:7" ht="15" customHeight="1">
      <c r="A74" s="37">
        <v>141402</v>
      </c>
      <c r="B74" s="24" t="s">
        <v>1376</v>
      </c>
      <c r="C74" s="35" t="e">
        <f>+#REF!</f>
        <v>#REF!</v>
      </c>
      <c r="D74" s="297">
        <f>SUMIF('Water Crosswalk'!D$9:D$667,B74,'Water Crosswalk'!K$9:K$667)</f>
        <v>0.00036778763122509493</v>
      </c>
      <c r="E74" s="126" t="s">
        <v>1311</v>
      </c>
      <c r="F74" s="121">
        <f>SUMIF('Water Crosswalk'!D$9:D$667,'Direct Water Use'!B74,'Water Crosswalk'!L$9:L$667)</f>
        <v>9.984694934622565</v>
      </c>
      <c r="G74" s="36" t="s">
        <v>1170</v>
      </c>
    </row>
    <row r="75" spans="1:7" ht="15" customHeight="1">
      <c r="A75" s="37">
        <v>141403</v>
      </c>
      <c r="B75" s="24" t="s">
        <v>1377</v>
      </c>
      <c r="C75" s="35" t="e">
        <f>+#REF!</f>
        <v>#REF!</v>
      </c>
      <c r="D75" s="297">
        <f>SUMIF('Water Crosswalk'!D$9:D$667,B75,'Water Crosswalk'!K$9:K$667)</f>
        <v>4.343948400296398E-06</v>
      </c>
      <c r="E75" s="126" t="s">
        <v>1311</v>
      </c>
      <c r="F75" s="121">
        <f>SUMIF('Water Crosswalk'!D$9:D$667,'Direct Water Use'!B75,'Water Crosswalk'!L$9:L$667)</f>
        <v>0.11792946773176262</v>
      </c>
      <c r="G75" s="36" t="s">
        <v>1170</v>
      </c>
    </row>
    <row r="76" spans="1:7" ht="15" customHeight="1">
      <c r="A76" s="37">
        <v>141501</v>
      </c>
      <c r="B76" s="24" t="s">
        <v>1378</v>
      </c>
      <c r="C76" s="35" t="e">
        <f>+#REF!</f>
        <v>#REF!</v>
      </c>
      <c r="D76" s="297">
        <f>SUMIF('Water Crosswalk'!D$9:D$667,B76,'Water Crosswalk'!K$9:K$667)</f>
        <v>0.00012597450360859552</v>
      </c>
      <c r="E76" s="126" t="s">
        <v>1311</v>
      </c>
      <c r="F76" s="121">
        <f>SUMIF('Water Crosswalk'!D$9:D$667,'Direct Water Use'!B76,'Water Crosswalk'!L$9:L$667)</f>
        <v>3.4199545642211153</v>
      </c>
      <c r="G76" s="36" t="s">
        <v>1170</v>
      </c>
    </row>
    <row r="77" spans="1:7" ht="15" customHeight="1">
      <c r="A77" s="37">
        <v>141502</v>
      </c>
      <c r="B77" s="24" t="s">
        <v>1379</v>
      </c>
      <c r="C77" s="35" t="e">
        <f>+#REF!</f>
        <v>#REF!</v>
      </c>
      <c r="D77" s="297">
        <f>SUMIF('Water Crosswalk'!D$9:D$667,B77,'Water Crosswalk'!K$9:K$667)</f>
        <v>3.185562160217358E-05</v>
      </c>
      <c r="E77" s="126" t="s">
        <v>1311</v>
      </c>
      <c r="F77" s="121">
        <f>SUMIF('Water Crosswalk'!D$9:D$667,'Direct Water Use'!B77,'Water Crosswalk'!L$9:L$667)</f>
        <v>0.8648160966995925</v>
      </c>
      <c r="G77" s="36" t="s">
        <v>1170</v>
      </c>
    </row>
    <row r="78" spans="1:7" ht="15" customHeight="1">
      <c r="A78" s="37">
        <v>141600</v>
      </c>
      <c r="B78" s="24" t="s">
        <v>1380</v>
      </c>
      <c r="C78" s="35" t="e">
        <f>+#REF!</f>
        <v>#REF!</v>
      </c>
      <c r="D78" s="297">
        <f>SUMIF('Water Crosswalk'!D$9:D$667,B78,'Water Crosswalk'!K$9:K$667)</f>
        <v>2.6063690401778385E-05</v>
      </c>
      <c r="E78" s="126" t="s">
        <v>1311</v>
      </c>
      <c r="F78" s="121">
        <f>SUMIF('Water Crosswalk'!D$9:D$667,'Direct Water Use'!B78,'Water Crosswalk'!L$9:L$667)</f>
        <v>0.7075768063905756</v>
      </c>
      <c r="G78" s="36" t="s">
        <v>1170</v>
      </c>
    </row>
    <row r="79" spans="1:7" ht="15" customHeight="1">
      <c r="A79" s="37">
        <v>141700</v>
      </c>
      <c r="B79" s="24" t="s">
        <v>1381</v>
      </c>
      <c r="C79" s="35" t="e">
        <f>+#REF!</f>
        <v>#REF!</v>
      </c>
      <c r="D79" s="297">
        <f>SUMIF('Water Crosswalk'!D$9:D$667,B79,'Water Crosswalk'!K$9:K$667)</f>
        <v>0.003674980346650752</v>
      </c>
      <c r="E79" s="126" t="s">
        <v>1311</v>
      </c>
      <c r="F79" s="121">
        <f>SUMIF('Water Crosswalk'!D$9:D$667,'Direct Water Use'!B79,'Water Crosswalk'!L$9:L$667)</f>
        <v>99.76832970107115</v>
      </c>
      <c r="G79" s="36" t="s">
        <v>1170</v>
      </c>
    </row>
    <row r="80" spans="1:7" ht="15" customHeight="1">
      <c r="A80" s="37">
        <v>141801</v>
      </c>
      <c r="B80" s="24" t="s">
        <v>1382</v>
      </c>
      <c r="C80" s="35" t="e">
        <f>+#REF!</f>
        <v>#REF!</v>
      </c>
      <c r="D80" s="297">
        <f>SUMIF('Water Crosswalk'!D$9:D$667,B80,'Water Crosswalk'!K$9:K$667)</f>
        <v>8.108703680553273E-05</v>
      </c>
      <c r="E80" s="126" t="s">
        <v>1311</v>
      </c>
      <c r="F80" s="121">
        <f>SUMIF('Water Crosswalk'!D$9:D$667,'Direct Water Use'!B80,'Water Crosswalk'!L$9:L$667)</f>
        <v>2.2013500643262347</v>
      </c>
      <c r="G80" s="36" t="s">
        <v>1170</v>
      </c>
    </row>
    <row r="81" spans="1:7" ht="15" customHeight="1">
      <c r="A81" s="37">
        <v>141802</v>
      </c>
      <c r="B81" s="24" t="s">
        <v>1383</v>
      </c>
      <c r="C81" s="35" t="e">
        <f>+#REF!</f>
        <v>#REF!</v>
      </c>
      <c r="D81" s="297">
        <f>SUMIF('Water Crosswalk'!D$9:D$667,B81,'Water Crosswalk'!K$9:K$667)</f>
        <v>0.0001390063488094847</v>
      </c>
      <c r="E81" s="126" t="s">
        <v>1311</v>
      </c>
      <c r="F81" s="121">
        <f>SUMIF('Water Crosswalk'!D$9:D$667,'Direct Water Use'!B81,'Water Crosswalk'!L$9:L$667)</f>
        <v>3.7737429674164025</v>
      </c>
      <c r="G81" s="36" t="s">
        <v>1170</v>
      </c>
    </row>
    <row r="82" spans="1:7" ht="15" customHeight="1">
      <c r="A82" s="37">
        <v>141803</v>
      </c>
      <c r="B82" s="24" t="s">
        <v>1384</v>
      </c>
      <c r="C82" s="35" t="e">
        <f>+#REF!</f>
        <v>#REF!</v>
      </c>
      <c r="D82" s="297">
        <f>SUMIF('Water Crosswalk'!D$9:D$667,B82,'Water Crosswalk'!K$9:K$667)</f>
        <v>1.3187119842243453E-05</v>
      </c>
      <c r="E82" s="126" t="s">
        <v>1063</v>
      </c>
      <c r="F82" s="121">
        <f>SUMIF('Water Crosswalk'!D$9:D$667,'Direct Water Use'!B82,'Water Crosswalk'!L$9:L$667)</f>
        <v>0.35800379760602685</v>
      </c>
      <c r="G82" s="36" t="s">
        <v>1170</v>
      </c>
    </row>
    <row r="83" spans="1:7" ht="15" customHeight="1">
      <c r="A83" s="37">
        <v>141900</v>
      </c>
      <c r="B83" s="24" t="s">
        <v>1247</v>
      </c>
      <c r="C83" s="35" t="e">
        <f>+#REF!</f>
        <v>#REF!</v>
      </c>
      <c r="D83" s="297">
        <f>SUMIF('Water Crosswalk'!D$9:D$667,B83,'Water Crosswalk'!K$9:K$667)</f>
        <v>0.009849179006272031</v>
      </c>
      <c r="E83" s="126" t="s">
        <v>1311</v>
      </c>
      <c r="F83" s="121">
        <f>SUMIF('Water Crosswalk'!D$9:D$667,'Direct Water Use'!B83,'Water Crosswalk'!L$9:L$667)</f>
        <v>267.38541317048305</v>
      </c>
      <c r="G83" s="36" t="s">
        <v>1170</v>
      </c>
    </row>
    <row r="84" spans="1:7" ht="15" customHeight="1">
      <c r="A84" s="37">
        <v>142002</v>
      </c>
      <c r="B84" s="24" t="s">
        <v>1385</v>
      </c>
      <c r="C84" s="35" t="e">
        <f>+#REF!</f>
        <v>#REF!</v>
      </c>
      <c r="D84" s="297">
        <f>SUMIF('Water Crosswalk'!D$9:D$667,B84,'Water Crosswalk'!K$9:K$667)</f>
        <v>0.00019639629075748647</v>
      </c>
      <c r="E84" s="126" t="s">
        <v>1311</v>
      </c>
      <c r="F84" s="121">
        <f>SUMIF('Water Crosswalk'!D$9:D$667,'Direct Water Use'!B84,'Water Crosswalk'!L$9:L$667)</f>
        <v>5.331764537521336</v>
      </c>
      <c r="G84" s="36" t="s">
        <v>1170</v>
      </c>
    </row>
    <row r="85" spans="1:7" ht="15" customHeight="1">
      <c r="A85" s="37">
        <v>142004</v>
      </c>
      <c r="B85" s="24" t="s">
        <v>1248</v>
      </c>
      <c r="C85" s="35" t="e">
        <f>+#REF!</f>
        <v>#REF!</v>
      </c>
      <c r="D85" s="297">
        <f>SUMIF('Water Crosswalk'!D$9:D$667,B85,'Water Crosswalk'!K$9:K$667)</f>
        <v>0</v>
      </c>
      <c r="E85" s="126" t="s">
        <v>1311</v>
      </c>
      <c r="F85" s="121">
        <f>SUMIF('Water Crosswalk'!D$9:D$667,'Direct Water Use'!B85,'Water Crosswalk'!L$9:L$667)</f>
        <v>0</v>
      </c>
      <c r="G85" s="36" t="s">
        <v>1170</v>
      </c>
    </row>
    <row r="86" spans="1:7" ht="15" customHeight="1">
      <c r="A86" s="37">
        <v>142005</v>
      </c>
      <c r="B86" s="24" t="s">
        <v>1386</v>
      </c>
      <c r="C86" s="35" t="e">
        <f>+#REF!</f>
        <v>#REF!</v>
      </c>
      <c r="D86" s="297">
        <f>SUMIF('Water Crosswalk'!D$9:D$667,B86,'Water Crosswalk'!K$9:K$667)</f>
        <v>0.0008780069469158218</v>
      </c>
      <c r="E86" s="126" t="s">
        <v>1311</v>
      </c>
      <c r="F86" s="121">
        <f>SUMIF('Water Crosswalk'!D$9:D$667,'Direct Water Use'!B86,'Water Crosswalk'!L$9:L$667)</f>
        <v>23.83612381480126</v>
      </c>
      <c r="G86" s="36" t="s">
        <v>1170</v>
      </c>
    </row>
    <row r="87" spans="1:7" ht="15" customHeight="1">
      <c r="A87" s="37">
        <v>142101</v>
      </c>
      <c r="B87" s="24" t="s">
        <v>1387</v>
      </c>
      <c r="C87" s="35" t="e">
        <f>+#REF!</f>
        <v>#REF!</v>
      </c>
      <c r="D87" s="297">
        <f>SUMIF('Water Crosswalk'!D$9:D$667,B87,'Water Crosswalk'!K$9:K$667)</f>
        <v>0.007028663652693866</v>
      </c>
      <c r="E87" s="126" t="s">
        <v>1311</v>
      </c>
      <c r="F87" s="121">
        <f>SUMIF('Water Crosswalk'!D$9:D$667,'Direct Water Use'!B87,'Water Crosswalk'!L$9:L$667)</f>
        <v>190.81409055669656</v>
      </c>
      <c r="G87" s="36" t="s">
        <v>1170</v>
      </c>
    </row>
    <row r="88" spans="1:7" ht="15" customHeight="1">
      <c r="A88" s="37">
        <v>142102</v>
      </c>
      <c r="B88" s="24" t="s">
        <v>1388</v>
      </c>
      <c r="C88" s="35" t="e">
        <f>+#REF!</f>
        <v>#REF!</v>
      </c>
      <c r="D88" s="297">
        <f>SUMIF('Water Crosswalk'!D$9:D$667,B88,'Water Crosswalk'!K$9:K$667)</f>
        <v>0.0005647132920385316</v>
      </c>
      <c r="E88" s="126" t="s">
        <v>1311</v>
      </c>
      <c r="F88" s="121">
        <f>SUMIF('Water Crosswalk'!D$9:D$667,'Direct Water Use'!B88,'Water Crosswalk'!L$9:L$667)</f>
        <v>15.330830805129136</v>
      </c>
      <c r="G88" s="36" t="s">
        <v>1170</v>
      </c>
    </row>
    <row r="89" spans="1:7" ht="15" customHeight="1">
      <c r="A89" s="37">
        <v>142103</v>
      </c>
      <c r="B89" s="24" t="s">
        <v>1389</v>
      </c>
      <c r="C89" s="35" t="e">
        <f>+#REF!</f>
        <v>#REF!</v>
      </c>
      <c r="D89" s="297">
        <f>SUMIF('Water Crosswalk'!D$9:D$667,B89,'Water Crosswalk'!K$9:K$667)</f>
        <v>7.819107120533515E-05</v>
      </c>
      <c r="E89" s="126" t="s">
        <v>1311</v>
      </c>
      <c r="F89" s="121">
        <f>SUMIF('Water Crosswalk'!D$9:D$667,'Direct Water Use'!B89,'Water Crosswalk'!L$9:L$667)</f>
        <v>2.122730419171727</v>
      </c>
      <c r="G89" s="36" t="s">
        <v>1170</v>
      </c>
    </row>
    <row r="90" spans="1:7" ht="15" customHeight="1">
      <c r="A90" s="37">
        <v>142104</v>
      </c>
      <c r="B90" s="24" t="s">
        <v>1390</v>
      </c>
      <c r="C90" s="35" t="e">
        <f>+#REF!</f>
        <v>#REF!</v>
      </c>
      <c r="D90" s="297">
        <f>SUMIF('Water Crosswalk'!D$9:D$667,B90,'Water Crosswalk'!K$9:K$667)</f>
        <v>0.0004981060832339868</v>
      </c>
      <c r="E90" s="126" t="s">
        <v>1311</v>
      </c>
      <c r="F90" s="121">
        <f>SUMIF('Water Crosswalk'!D$9:D$667,'Direct Water Use'!B90,'Water Crosswalk'!L$9:L$667)</f>
        <v>13.522578966575441</v>
      </c>
      <c r="G90" s="36" t="s">
        <v>1170</v>
      </c>
    </row>
    <row r="91" spans="1:7" ht="15" customHeight="1">
      <c r="A91" s="37">
        <v>142200</v>
      </c>
      <c r="B91" s="24" t="s">
        <v>1391</v>
      </c>
      <c r="C91" s="35" t="e">
        <f>+#REF!</f>
        <v>#REF!</v>
      </c>
      <c r="D91" s="297">
        <f>SUMIF('Water Crosswalk'!D$9:D$667,B91,'Water Crosswalk'!K$9:K$667)</f>
        <v>0.00041412308082825654</v>
      </c>
      <c r="E91" s="126" t="s">
        <v>1311</v>
      </c>
      <c r="F91" s="121">
        <f>SUMIF('Water Crosswalk'!D$9:D$667,'Direct Water Use'!B91,'Water Crosswalk'!L$9:L$667)</f>
        <v>11.242609257094701</v>
      </c>
      <c r="G91" s="36" t="s">
        <v>1170</v>
      </c>
    </row>
    <row r="92" spans="1:7" ht="15" customHeight="1">
      <c r="A92" s="37">
        <v>142300</v>
      </c>
      <c r="B92" s="24" t="s">
        <v>1392</v>
      </c>
      <c r="C92" s="35" t="e">
        <f>+#REF!</f>
        <v>#REF!</v>
      </c>
      <c r="D92" s="297">
        <f>SUMIF('Water Crosswalk'!D$9:D$667,B92,'Water Crosswalk'!K$9:K$667)</f>
        <v>0.0003560486278100083</v>
      </c>
      <c r="E92" s="126" t="s">
        <v>1311</v>
      </c>
      <c r="F92" s="121">
        <f>SUMIF('Water Crosswalk'!D$9:D$667,'Direct Water Use'!B92,'Water Crosswalk'!L$9:L$667)</f>
        <v>9.666004587299827</v>
      </c>
      <c r="G92" s="36" t="s">
        <v>1170</v>
      </c>
    </row>
    <row r="93" spans="1:7" ht="15" customHeight="1">
      <c r="A93" s="37">
        <v>142400</v>
      </c>
      <c r="B93" s="24" t="s">
        <v>1249</v>
      </c>
      <c r="C93" s="35" t="e">
        <f>+#REF!</f>
        <v>#REF!</v>
      </c>
      <c r="D93" s="297">
        <f>SUMIF('Water Crosswalk'!D$9:D$667,B93,'Water Crosswalk'!K$9:K$667)</f>
        <v>8.108703680553273E-05</v>
      </c>
      <c r="E93" s="126" t="s">
        <v>1311</v>
      </c>
      <c r="F93" s="121">
        <f>SUMIF('Water Crosswalk'!D$9:D$667,'Direct Water Use'!B93,'Water Crosswalk'!L$9:L$667)</f>
        <v>2.2013500643262347</v>
      </c>
      <c r="G93" s="36" t="s">
        <v>1170</v>
      </c>
    </row>
    <row r="94" spans="1:7" ht="15" customHeight="1">
      <c r="A94" s="37">
        <v>142500</v>
      </c>
      <c r="B94" s="24" t="s">
        <v>1393</v>
      </c>
      <c r="C94" s="35" t="e">
        <f>+#REF!</f>
        <v>#REF!</v>
      </c>
      <c r="D94" s="297">
        <f>SUMIF('Water Crosswalk'!D$9:D$667,B94,'Water Crosswalk'!K$9:K$667)</f>
        <v>0.0020387597825391093</v>
      </c>
      <c r="E94" s="126" t="s">
        <v>1311</v>
      </c>
      <c r="F94" s="121">
        <f>SUMIF('Water Crosswalk'!D$9:D$667,'Direct Water Use'!B94,'Water Crosswalk'!L$9:L$667)</f>
        <v>55.34823018877392</v>
      </c>
      <c r="G94" s="36" t="s">
        <v>1170</v>
      </c>
    </row>
    <row r="95" spans="1:7" ht="15" customHeight="1">
      <c r="A95" s="37">
        <v>142600</v>
      </c>
      <c r="B95" s="24" t="s">
        <v>1394</v>
      </c>
      <c r="C95" s="35" t="e">
        <f>+#REF!</f>
        <v>#REF!</v>
      </c>
      <c r="D95" s="297">
        <f>SUMIF('Water Crosswalk'!D$9:D$667,B95,'Water Crosswalk'!K$9:K$667)</f>
        <v>2.3167724801580784E-05</v>
      </c>
      <c r="E95" s="126" t="s">
        <v>1311</v>
      </c>
      <c r="F95" s="121">
        <f>SUMIF('Water Crosswalk'!D$9:D$667,'Direct Water Use'!B95,'Water Crosswalk'!L$9:L$667)</f>
        <v>0.6289571612360672</v>
      </c>
      <c r="G95" s="36" t="s">
        <v>1170</v>
      </c>
    </row>
    <row r="96" spans="1:7" ht="15" customHeight="1">
      <c r="A96" s="37">
        <v>142700</v>
      </c>
      <c r="B96" s="24" t="s">
        <v>1395</v>
      </c>
      <c r="C96" s="35" t="e">
        <f>+#REF!</f>
        <v>#REF!</v>
      </c>
      <c r="D96" s="297">
        <f>SUMIF('Water Crosswalk'!D$9:D$667,B96,'Water Crosswalk'!K$9:K$667)</f>
        <v>0.00018244583281244866</v>
      </c>
      <c r="E96" s="126" t="s">
        <v>1311</v>
      </c>
      <c r="F96" s="121">
        <f>SUMIF('Water Crosswalk'!D$9:D$667,'Direct Water Use'!B96,'Water Crosswalk'!L$9:L$667)</f>
        <v>4.953037644734028</v>
      </c>
      <c r="G96" s="36" t="s">
        <v>1170</v>
      </c>
    </row>
    <row r="97" spans="1:7" ht="15" customHeight="1">
      <c r="A97" s="37">
        <v>142800</v>
      </c>
      <c r="B97" s="24" t="s">
        <v>1396</v>
      </c>
      <c r="C97" s="35" t="e">
        <f>+#REF!</f>
        <v>#REF!</v>
      </c>
      <c r="D97" s="297">
        <f>SUMIF('Water Crosswalk'!D$9:D$667,B97,'Water Crosswalk'!K$9:K$667)</f>
        <v>0.0012927843029109263</v>
      </c>
      <c r="E97" s="126" t="s">
        <v>1311</v>
      </c>
      <c r="F97" s="121">
        <f>SUMIF('Water Crosswalk'!D$9:D$667,'Direct Water Use'!B97,'Water Crosswalk'!L$9:L$667)</f>
        <v>35.0964953275828</v>
      </c>
      <c r="G97" s="36" t="s">
        <v>1170</v>
      </c>
    </row>
    <row r="98" spans="1:7" ht="15" customHeight="1">
      <c r="A98" s="37">
        <v>142900</v>
      </c>
      <c r="B98" s="24" t="s">
        <v>1397</v>
      </c>
      <c r="C98" s="35" t="e">
        <f>+#REF!</f>
        <v>#REF!</v>
      </c>
      <c r="D98" s="297">
        <f>SUMIF('Water Crosswalk'!D$9:D$667,B98,'Water Crosswalk'!K$9:K$667)</f>
        <v>0.0006660720880454475</v>
      </c>
      <c r="E98" s="126" t="s">
        <v>1311</v>
      </c>
      <c r="F98" s="121">
        <f>SUMIF('Water Crosswalk'!D$9:D$667,'Direct Water Use'!B98,'Water Crosswalk'!L$9:L$667)</f>
        <v>18.08251838553693</v>
      </c>
      <c r="G98" s="36" t="s">
        <v>1170</v>
      </c>
    </row>
    <row r="99" spans="1:7" ht="15" customHeight="1">
      <c r="A99" s="37">
        <v>143000</v>
      </c>
      <c r="B99" s="24" t="s">
        <v>0</v>
      </c>
      <c r="C99" s="35" t="e">
        <f>+#REF!</f>
        <v>#REF!</v>
      </c>
      <c r="D99" s="297">
        <f>SUMIF('Water Crosswalk'!D$9:D$667,B99,'Water Crosswalk'!K$9:K$667)</f>
        <v>8.305875806524174E-05</v>
      </c>
      <c r="E99" s="126" t="s">
        <v>1311</v>
      </c>
      <c r="F99" s="121">
        <f>SUMIF('Water Crosswalk'!D$9:D$667,'Direct Water Use'!B99,'Water Crosswalk'!L$9:L$667)</f>
        <v>2.254878333367602</v>
      </c>
      <c r="G99" s="36" t="s">
        <v>1170</v>
      </c>
    </row>
    <row r="100" spans="1:7" ht="15" customHeight="1">
      <c r="A100" s="37">
        <v>143100</v>
      </c>
      <c r="B100" s="24" t="s">
        <v>1</v>
      </c>
      <c r="C100" s="35" t="e">
        <f>+#REF!</f>
        <v>#REF!</v>
      </c>
      <c r="D100" s="297">
        <f>SUMIF('Water Crosswalk'!D$9:D$667,B100,'Water Crosswalk'!K$9:K$667)</f>
        <v>6.921563172103479E-06</v>
      </c>
      <c r="E100" s="126" t="s">
        <v>1311</v>
      </c>
      <c r="F100" s="121">
        <f>SUMIF('Water Crosswalk'!D$9:D$667,'Direct Water Use'!B100,'Water Crosswalk'!L$9:L$667)</f>
        <v>0.18790652778063355</v>
      </c>
      <c r="G100" s="36" t="s">
        <v>1170</v>
      </c>
    </row>
    <row r="101" spans="1:7" ht="15" customHeight="1">
      <c r="A101" s="37">
        <v>143201</v>
      </c>
      <c r="B101" s="24" t="s">
        <v>2</v>
      </c>
      <c r="C101" s="35" t="e">
        <f>+#REF!</f>
        <v>#REF!</v>
      </c>
      <c r="D101" s="297">
        <f>SUMIF('Water Crosswalk'!D$9:D$667,B101,'Water Crosswalk'!K$9:K$667)</f>
        <v>0.00018540786788506298</v>
      </c>
      <c r="E101" s="126" t="s">
        <v>1063</v>
      </c>
      <c r="F101" s="121">
        <f>SUMIF('Water Crosswalk'!D$9:D$667,'Direct Water Use'!B101,'Water Crosswalk'!L$9:L$667)</f>
        <v>5.033450943265011</v>
      </c>
      <c r="G101" s="36" t="s">
        <v>1170</v>
      </c>
    </row>
    <row r="102" spans="1:7" ht="15" customHeight="1">
      <c r="A102" s="37">
        <v>143202</v>
      </c>
      <c r="B102" s="24" t="s">
        <v>3</v>
      </c>
      <c r="C102" s="35" t="e">
        <f>+#REF!</f>
        <v>#REF!</v>
      </c>
      <c r="D102" s="297">
        <f>SUMIF('Water Crosswalk'!D$9:D$667,B102,'Water Crosswalk'!K$9:K$667)</f>
        <v>0.0003614692952218051</v>
      </c>
      <c r="E102" s="126" t="s">
        <v>1311</v>
      </c>
      <c r="F102" s="121">
        <f>SUMIF('Water Crosswalk'!D$9:D$667,'Direct Water Use'!B102,'Water Crosswalk'!L$9:L$667)</f>
        <v>9.813164811988614</v>
      </c>
      <c r="G102" s="36" t="s">
        <v>1170</v>
      </c>
    </row>
    <row r="103" spans="1:7" ht="15" customHeight="1">
      <c r="A103" s="37">
        <v>150101</v>
      </c>
      <c r="B103" s="24" t="s">
        <v>4</v>
      </c>
      <c r="C103" s="35" t="e">
        <f>+#REF!</f>
        <v>#REF!</v>
      </c>
      <c r="D103" s="297">
        <f>SUMIF('Water Crosswalk'!D$9:D$667,B103,'Water Crosswalk'!K$9:K$667)</f>
        <v>0.0007608425623119139</v>
      </c>
      <c r="E103" s="126" t="s">
        <v>1311</v>
      </c>
      <c r="F103" s="121">
        <f>SUMIF('Water Crosswalk'!D$9:D$667,'Direct Water Use'!B103,'Water Crosswalk'!L$9:L$667)</f>
        <v>20.655346273218218</v>
      </c>
      <c r="G103" s="36" t="s">
        <v>1170</v>
      </c>
    </row>
    <row r="104" spans="1:7" ht="15" customHeight="1">
      <c r="A104" s="37">
        <v>150102</v>
      </c>
      <c r="B104" s="24" t="s">
        <v>5</v>
      </c>
      <c r="C104" s="35" t="e">
        <f>+#REF!</f>
        <v>#REF!</v>
      </c>
      <c r="D104" s="297">
        <f>SUMIF('Water Crosswalk'!D$9:D$667,B104,'Water Crosswalk'!K$9:K$667)</f>
        <v>1.1982837130762527E-05</v>
      </c>
      <c r="E104" s="126" t="s">
        <v>1311</v>
      </c>
      <c r="F104" s="121">
        <f>SUMIF('Water Crosswalk'!D$9:D$667,'Direct Water Use'!B104,'Water Crosswalk'!L$9:L$667)</f>
        <v>0.3253099425975698</v>
      </c>
      <c r="G104" s="36" t="s">
        <v>1170</v>
      </c>
    </row>
    <row r="105" spans="1:7" ht="15" customHeight="1">
      <c r="A105" s="37">
        <v>150103</v>
      </c>
      <c r="B105" s="24" t="s">
        <v>6</v>
      </c>
      <c r="C105" s="35" t="e">
        <f>+#REF!</f>
        <v>#REF!</v>
      </c>
      <c r="D105" s="297">
        <f>SUMIF('Water Crosswalk'!D$9:D$667,B105,'Water Crosswalk'!K$9:K$667)</f>
        <v>5.67433425976724E-05</v>
      </c>
      <c r="E105" s="126" t="s">
        <v>1311</v>
      </c>
      <c r="F105" s="121">
        <f>SUMIF('Water Crosswalk'!D$9:D$667,'Direct Water Use'!B105,'Water Crosswalk'!L$9:L$667)</f>
        <v>1.5404676974081846</v>
      </c>
      <c r="G105" s="36" t="s">
        <v>1170</v>
      </c>
    </row>
    <row r="106" spans="1:7" ht="15" customHeight="1">
      <c r="A106" s="37">
        <v>150200</v>
      </c>
      <c r="B106" s="24" t="s">
        <v>7</v>
      </c>
      <c r="C106" s="35" t="e">
        <f>+#REF!</f>
        <v>#REF!</v>
      </c>
      <c r="D106" s="297">
        <f>SUMIF('Water Crosswalk'!D$9:D$667,B106,'Water Crosswalk'!K$9:K$667)</f>
        <v>0.00015216359642663678</v>
      </c>
      <c r="E106" s="126" t="s">
        <v>1311</v>
      </c>
      <c r="F106" s="121">
        <f>SUMIF('Water Crosswalk'!D$9:D$667,'Direct Water Use'!B106,'Water Crosswalk'!L$9:L$667)</f>
        <v>4.130935794154372</v>
      </c>
      <c r="G106" s="36" t="s">
        <v>1170</v>
      </c>
    </row>
    <row r="107" spans="1:7" ht="15" customHeight="1">
      <c r="A107" s="37">
        <v>160100</v>
      </c>
      <c r="B107" s="24" t="s">
        <v>1251</v>
      </c>
      <c r="C107" s="35" t="e">
        <f>+#REF!</f>
        <v>#REF!</v>
      </c>
      <c r="D107" s="297">
        <f>SUMIF('Water Crosswalk'!D$9:D$667,B107,'Water Crosswalk'!K$9:K$667)</f>
        <v>0.005670300645186896</v>
      </c>
      <c r="E107" s="126" t="s">
        <v>1311</v>
      </c>
      <c r="F107" s="121">
        <f>SUMIF('Water Crosswalk'!D$9:D$667,'Direct Water Use'!B107,'Water Crosswalk'!L$9:L$667)</f>
        <v>153.93726521252742</v>
      </c>
      <c r="G107" s="36" t="s">
        <v>1170</v>
      </c>
    </row>
    <row r="108" spans="1:7" ht="15" customHeight="1">
      <c r="A108" s="37">
        <v>160200</v>
      </c>
      <c r="B108" s="24" t="s">
        <v>8</v>
      </c>
      <c r="C108" s="35" t="e">
        <f>+#REF!</f>
        <v>#REF!</v>
      </c>
      <c r="D108" s="297">
        <f>SUMIF('Water Crosswalk'!D$9:D$667,B108,'Water Crosswalk'!K$9:K$667)</f>
        <v>1.447982800098799E-05</v>
      </c>
      <c r="E108" s="126" t="s">
        <v>1311</v>
      </c>
      <c r="F108" s="121">
        <f>SUMIF('Water Crosswalk'!D$9:D$667,'Direct Water Use'!B108,'Water Crosswalk'!L$9:L$667)</f>
        <v>0.39309822577254194</v>
      </c>
      <c r="G108" s="36" t="s">
        <v>1170</v>
      </c>
    </row>
    <row r="109" spans="1:7" ht="15" customHeight="1">
      <c r="A109" s="37">
        <v>160300</v>
      </c>
      <c r="B109" s="24" t="s">
        <v>9</v>
      </c>
      <c r="C109" s="35" t="e">
        <f>+#REF!</f>
        <v>#REF!</v>
      </c>
      <c r="D109" s="297">
        <f>SUMIF('Water Crosswalk'!D$9:D$667,B109,'Water Crosswalk'!K$9:K$667)</f>
        <v>0.0012625582598118613</v>
      </c>
      <c r="E109" s="126" t="s">
        <v>1311</v>
      </c>
      <c r="F109" s="121">
        <f>SUMIF('Water Crosswalk'!D$9:D$667,'Direct Water Use'!B109,'Water Crosswalk'!L$9:L$667)</f>
        <v>34.27591901178982</v>
      </c>
      <c r="G109" s="36" t="s">
        <v>1170</v>
      </c>
    </row>
    <row r="110" spans="1:7" ht="15" customHeight="1">
      <c r="A110" s="37">
        <v>160400</v>
      </c>
      <c r="B110" s="24" t="s">
        <v>10</v>
      </c>
      <c r="C110" s="35" t="e">
        <f>+#REF!</f>
        <v>#REF!</v>
      </c>
      <c r="D110" s="297">
        <f>SUMIF('Water Crosswalk'!D$9:D$667,B110,'Water Crosswalk'!K$9:K$667)</f>
        <v>0.00014488102188417128</v>
      </c>
      <c r="E110" s="126" t="s">
        <v>1311</v>
      </c>
      <c r="F110" s="121">
        <f>SUMIF('Water Crosswalk'!D$9:D$667,'Direct Water Use'!B110,'Water Crosswalk'!L$9:L$667)</f>
        <v>3.9332285333012633</v>
      </c>
      <c r="G110" s="36" t="s">
        <v>1170</v>
      </c>
    </row>
    <row r="111" spans="1:7" ht="15" customHeight="1">
      <c r="A111" s="37">
        <v>170100</v>
      </c>
      <c r="B111" s="24" t="s">
        <v>1252</v>
      </c>
      <c r="C111" s="35" t="e">
        <f>+#REF!</f>
        <v>#REF!</v>
      </c>
      <c r="D111" s="297">
        <f>SUMIF('Water Crosswalk'!D$9:D$667,B111,'Water Crosswalk'!K$9:K$667)</f>
        <v>0.00040833114962786127</v>
      </c>
      <c r="E111" s="126" t="s">
        <v>1311</v>
      </c>
      <c r="F111" s="121">
        <f>SUMIF('Water Crosswalk'!D$9:D$667,'Direct Water Use'!B111,'Water Crosswalk'!L$9:L$667)</f>
        <v>11.085369966785683</v>
      </c>
      <c r="G111" s="36" t="s">
        <v>1170</v>
      </c>
    </row>
    <row r="112" spans="1:7" ht="15" customHeight="1">
      <c r="A112" s="37">
        <v>170600</v>
      </c>
      <c r="B112" s="24" t="s">
        <v>11</v>
      </c>
      <c r="C112" s="35" t="e">
        <f>+#REF!</f>
        <v>#REF!</v>
      </c>
      <c r="D112" s="297">
        <f>SUMIF('Water Crosswalk'!D$9:D$667,B112,'Water Crosswalk'!K$9:K$667)</f>
        <v>9.230890350629841E-05</v>
      </c>
      <c r="E112" s="126" t="s">
        <v>1311</v>
      </c>
      <c r="F112" s="121">
        <f>SUMIF('Water Crosswalk'!D$9:D$667,'Direct Water Use'!B112,'Water Crosswalk'!L$9:L$667)</f>
        <v>2.5060011892999543</v>
      </c>
      <c r="G112" s="36" t="s">
        <v>1170</v>
      </c>
    </row>
    <row r="113" spans="1:7" ht="15" customHeight="1">
      <c r="A113" s="37">
        <v>170700</v>
      </c>
      <c r="B113" s="24" t="s">
        <v>12</v>
      </c>
      <c r="C113" s="35" t="e">
        <f>+#REF!</f>
        <v>#REF!</v>
      </c>
      <c r="D113" s="297">
        <f>SUMIF('Water Crosswalk'!D$9:D$667,B113,'Water Crosswalk'!K$9:K$667)</f>
        <v>4.6154451753149204E-05</v>
      </c>
      <c r="E113" s="126" t="s">
        <v>1311</v>
      </c>
      <c r="F113" s="121">
        <f>SUMIF('Water Crosswalk'!D$9:D$667,'Direct Water Use'!B113,'Water Crosswalk'!L$9:L$667)</f>
        <v>1.2530005946499772</v>
      </c>
      <c r="G113" s="36" t="s">
        <v>1170</v>
      </c>
    </row>
    <row r="114" spans="1:7" ht="15" customHeight="1">
      <c r="A114" s="37">
        <v>170900</v>
      </c>
      <c r="B114" s="24" t="s">
        <v>13</v>
      </c>
      <c r="C114" s="35" t="e">
        <f>+#REF!</f>
        <v>#REF!</v>
      </c>
      <c r="D114" s="297">
        <f>SUMIF('Water Crosswalk'!D$9:D$667,B114,'Water Crosswalk'!K$9:K$667)</f>
        <v>4.357324139049105E-05</v>
      </c>
      <c r="E114" s="126" t="s">
        <v>1063</v>
      </c>
      <c r="F114" s="121">
        <f>SUMIF('Water Crosswalk'!D$9:D$667,'Direct Water Use'!B114,'Water Crosswalk'!L$9:L$667)</f>
        <v>1.1829259215366372</v>
      </c>
      <c r="G114" s="36" t="s">
        <v>1170</v>
      </c>
    </row>
    <row r="115" spans="1:7" ht="15" customHeight="1">
      <c r="A115" s="37">
        <v>171001</v>
      </c>
      <c r="B115" s="24" t="s">
        <v>1253</v>
      </c>
      <c r="C115" s="35" t="e">
        <f>+#REF!</f>
        <v>#REF!</v>
      </c>
      <c r="D115" s="297">
        <f>SUMIF('Water Crosswalk'!D$9:D$667,B115,'Water Crosswalk'!K$9:K$667)</f>
        <v>0.00023077225876574602</v>
      </c>
      <c r="E115" s="126" t="s">
        <v>1311</v>
      </c>
      <c r="F115" s="121">
        <f>SUMIF('Water Crosswalk'!D$9:D$667,'Direct Water Use'!B115,'Water Crosswalk'!L$9:L$667)</f>
        <v>6.265002973249886</v>
      </c>
      <c r="G115" s="36" t="s">
        <v>1170</v>
      </c>
    </row>
    <row r="116" spans="1:7" ht="15" customHeight="1">
      <c r="A116" s="37">
        <v>171100</v>
      </c>
      <c r="B116" s="24" t="s">
        <v>14</v>
      </c>
      <c r="C116" s="35" t="e">
        <f>+#REF!</f>
        <v>#REF!</v>
      </c>
      <c r="D116" s="297">
        <f>SUMIF('Water Crosswalk'!D$9:D$667,B116,'Water Crosswalk'!K$9:K$667)</f>
        <v>0.00037502754522558896</v>
      </c>
      <c r="E116" s="126" t="s">
        <v>1311</v>
      </c>
      <c r="F116" s="121">
        <f>SUMIF('Water Crosswalk'!D$9:D$667,'Direct Water Use'!B116,'Water Crosswalk'!L$9:L$667)</f>
        <v>10.181244047508837</v>
      </c>
      <c r="G116" s="36" t="s">
        <v>1170</v>
      </c>
    </row>
    <row r="117" spans="1:7" ht="15" customHeight="1">
      <c r="A117" s="37">
        <v>180101</v>
      </c>
      <c r="B117" s="24" t="s">
        <v>15</v>
      </c>
      <c r="C117" s="35" t="e">
        <f>+#REF!</f>
        <v>#REF!</v>
      </c>
      <c r="D117" s="297">
        <f>SUMIF('Water Crosswalk'!D$9:D$667,B117,'Water Crosswalk'!K$9:K$667)</f>
        <v>4.876973952796536E-05</v>
      </c>
      <c r="E117" s="126" t="s">
        <v>1311</v>
      </c>
      <c r="F117" s="121">
        <f>SUMIF('Water Crosswalk'!D$9:D$667,'Direct Water Use'!B117,'Water Crosswalk'!L$9:L$667)</f>
        <v>1.3240004010078084</v>
      </c>
      <c r="G117" s="36" t="s">
        <v>1170</v>
      </c>
    </row>
    <row r="118" spans="1:7" ht="15" customHeight="1">
      <c r="A118" s="37">
        <v>180102</v>
      </c>
      <c r="B118" s="24" t="s">
        <v>16</v>
      </c>
      <c r="C118" s="35" t="e">
        <f>+#REF!</f>
        <v>#REF!</v>
      </c>
      <c r="D118" s="297">
        <f>SUMIF('Water Crosswalk'!D$9:D$667,B118,'Water Crosswalk'!K$9:K$667)</f>
        <v>8.108703680553273E-05</v>
      </c>
      <c r="E118" s="126" t="s">
        <v>1311</v>
      </c>
      <c r="F118" s="121">
        <f>SUMIF('Water Crosswalk'!D$9:D$667,'Direct Water Use'!B118,'Water Crosswalk'!L$9:L$667)</f>
        <v>2.2013500643262347</v>
      </c>
      <c r="G118" s="36" t="s">
        <v>1170</v>
      </c>
    </row>
    <row r="119" spans="1:7" ht="15" customHeight="1">
      <c r="A119" s="37">
        <v>180300</v>
      </c>
      <c r="B119" s="24" t="s">
        <v>1254</v>
      </c>
      <c r="C119" s="35" t="e">
        <f>+#REF!</f>
        <v>#REF!</v>
      </c>
      <c r="D119" s="297">
        <f>SUMIF('Water Crosswalk'!D$9:D$667,B119,'Water Crosswalk'!K$9:K$667)</f>
        <v>0.0012659986429617441</v>
      </c>
      <c r="E119" s="126" t="s">
        <v>1311</v>
      </c>
      <c r="F119" s="121">
        <f>SUMIF('Water Crosswalk'!D$9:D$667,'Direct Water Use'!B119,'Water Crosswalk'!L$9:L$667)</f>
        <v>34.369318499139005</v>
      </c>
      <c r="G119" s="36" t="s">
        <v>1170</v>
      </c>
    </row>
    <row r="120" spans="1:7" ht="15" customHeight="1">
      <c r="A120" s="37">
        <v>180400</v>
      </c>
      <c r="B120" s="24" t="s">
        <v>1255</v>
      </c>
      <c r="C120" s="35" t="e">
        <f>+#REF!</f>
        <v>#REF!</v>
      </c>
      <c r="D120" s="297">
        <f>SUMIF('Water Crosswalk'!D$9:D$667,B120,'Water Crosswalk'!K$9:K$667)</f>
        <v>0.0012140738942443229</v>
      </c>
      <c r="E120" s="126" t="s">
        <v>1311</v>
      </c>
      <c r="F120" s="121">
        <f>SUMIF('Water Crosswalk'!D$9:D$667,'Direct Water Use'!B120,'Water Crosswalk'!L$9:L$667)</f>
        <v>32.95966594020594</v>
      </c>
      <c r="G120" s="36" t="s">
        <v>1170</v>
      </c>
    </row>
    <row r="121" spans="1:7" ht="15" customHeight="1">
      <c r="A121" s="37">
        <v>190100</v>
      </c>
      <c r="B121" s="24" t="s">
        <v>17</v>
      </c>
      <c r="C121" s="35" t="e">
        <f>+#REF!</f>
        <v>#REF!</v>
      </c>
      <c r="D121" s="297">
        <f>SUMIF('Water Crosswalk'!D$9:D$667,B121,'Water Crosswalk'!K$9:K$667)</f>
        <v>5.656528062766106E-05</v>
      </c>
      <c r="E121" s="126" t="s">
        <v>1311</v>
      </c>
      <c r="F121" s="121">
        <f>SUMIF('Water Crosswalk'!D$9:D$667,'Direct Water Use'!B121,'Water Crosswalk'!L$9:L$667)</f>
        <v>1.5356336728269362</v>
      </c>
      <c r="G121" s="36" t="s">
        <v>1170</v>
      </c>
    </row>
    <row r="122" spans="1:7" ht="15" customHeight="1">
      <c r="A122" s="37">
        <v>190200</v>
      </c>
      <c r="B122" s="24" t="s">
        <v>18</v>
      </c>
      <c r="C122" s="35" t="e">
        <f>+#REF!</f>
        <v>#REF!</v>
      </c>
      <c r="D122" s="297">
        <f>SUMIF('Water Crosswalk'!D$9:D$667,B122,'Water Crosswalk'!K$9:K$667)</f>
        <v>0.00010902587510031974</v>
      </c>
      <c r="E122" s="126" t="s">
        <v>1311</v>
      </c>
      <c r="F122" s="121">
        <f>SUMIF('Water Crosswalk'!D$9:D$667,'Direct Water Use'!B122,'Water Crosswalk'!L$9:L$667)</f>
        <v>2.9598333669647294</v>
      </c>
      <c r="G122" s="36" t="s">
        <v>1170</v>
      </c>
    </row>
    <row r="123" spans="1:7" ht="15" customHeight="1">
      <c r="A123" s="37">
        <v>190301</v>
      </c>
      <c r="B123" s="24" t="s">
        <v>19</v>
      </c>
      <c r="C123" s="35" t="e">
        <f>+#REF!</f>
        <v>#REF!</v>
      </c>
      <c r="D123" s="297">
        <f>SUMIF('Water Crosswalk'!D$9:D$667,B123,'Water Crosswalk'!K$9:K$667)</f>
        <v>3.1036838155274595E-05</v>
      </c>
      <c r="E123" s="126" t="s">
        <v>1311</v>
      </c>
      <c r="F123" s="121">
        <f>SUMIF('Water Crosswalk'!D$9:D$667,'Direct Water Use'!B123,'Water Crosswalk'!L$9:L$667)</f>
        <v>0.8425877718710132</v>
      </c>
      <c r="G123" s="36" t="s">
        <v>1170</v>
      </c>
    </row>
    <row r="124" spans="1:7" ht="15" customHeight="1">
      <c r="A124" s="37">
        <v>190302</v>
      </c>
      <c r="B124" s="24" t="s">
        <v>20</v>
      </c>
      <c r="C124" s="35" t="e">
        <f>+#REF!</f>
        <v>#REF!</v>
      </c>
      <c r="D124" s="297">
        <f>SUMIF('Water Crosswalk'!D$9:D$667,B124,'Water Crosswalk'!K$9:K$667)</f>
        <v>4.1576856142701E-05</v>
      </c>
      <c r="E124" s="126" t="s">
        <v>1311</v>
      </c>
      <c r="F124" s="121">
        <f>SUMIF('Water Crosswalk'!D$9:D$667,'Direct Water Use'!B124,'Water Crosswalk'!L$9:L$667)</f>
        <v>1.1287280747934854</v>
      </c>
      <c r="G124" s="36" t="s">
        <v>1170</v>
      </c>
    </row>
    <row r="125" spans="1:7" ht="15" customHeight="1">
      <c r="A125" s="37">
        <v>190303</v>
      </c>
      <c r="B125" s="24" t="s">
        <v>21</v>
      </c>
      <c r="C125" s="35" t="e">
        <f>+#REF!</f>
        <v>#REF!</v>
      </c>
      <c r="D125" s="297">
        <f>SUMIF('Water Crosswalk'!D$9:D$667,B125,'Water Crosswalk'!K$9:K$667)</f>
        <v>1.8146984792489962E-05</v>
      </c>
      <c r="E125" s="126" t="s">
        <v>1311</v>
      </c>
      <c r="F125" s="121">
        <f>SUMIF('Water Crosswalk'!D$9:D$667,'Direct Water Use'!B125,'Water Crosswalk'!L$9:L$667)</f>
        <v>0.4926541616766696</v>
      </c>
      <c r="G125" s="36" t="s">
        <v>1170</v>
      </c>
    </row>
    <row r="126" spans="1:7" ht="15" customHeight="1">
      <c r="A126" s="37">
        <v>190304</v>
      </c>
      <c r="B126" s="24" t="s">
        <v>22</v>
      </c>
      <c r="C126" s="35" t="e">
        <f>+#REF!</f>
        <v>#REF!</v>
      </c>
      <c r="D126" s="297">
        <f>SUMIF('Water Crosswalk'!D$9:D$667,B126,'Water Crosswalk'!K$9:K$667)</f>
        <v>9.359562302303454E-05</v>
      </c>
      <c r="E126" s="126" t="s">
        <v>1311</v>
      </c>
      <c r="F126" s="121">
        <f>SUMIF('Water Crosswalk'!D$9:D$667,'Direct Water Use'!B126,'Water Crosswalk'!L$9:L$667)</f>
        <v>2.5409330378731116</v>
      </c>
      <c r="G126" s="36" t="s">
        <v>1170</v>
      </c>
    </row>
    <row r="127" spans="1:7" ht="15" customHeight="1">
      <c r="A127" s="37">
        <v>190305</v>
      </c>
      <c r="B127" s="24" t="s">
        <v>23</v>
      </c>
      <c r="C127" s="35" t="e">
        <f>+#REF!</f>
        <v>#REF!</v>
      </c>
      <c r="D127" s="297">
        <f>SUMIF('Water Crosswalk'!D$9:D$667,B127,'Water Crosswalk'!K$9:K$667)</f>
        <v>8.714973846115256E-06</v>
      </c>
      <c r="E127" s="126" t="s">
        <v>1311</v>
      </c>
      <c r="F127" s="121">
        <f>SUMIF('Water Crosswalk'!D$9:D$667,'Direct Water Use'!B127,'Water Crosswalk'!L$9:L$667)</f>
        <v>0.23659402282459854</v>
      </c>
      <c r="G127" s="36" t="s">
        <v>1170</v>
      </c>
    </row>
    <row r="128" spans="1:7" ht="15" customHeight="1">
      <c r="A128" s="37">
        <v>190306</v>
      </c>
      <c r="B128" s="24" t="s">
        <v>24</v>
      </c>
      <c r="C128" s="35" t="e">
        <f>+#REF!</f>
        <v>#REF!</v>
      </c>
      <c r="D128" s="297">
        <f>SUMIF('Water Crosswalk'!D$9:D$667,B128,'Water Crosswalk'!K$9:K$667)</f>
        <v>4.877777795460868E-05</v>
      </c>
      <c r="E128" s="126" t="s">
        <v>1311</v>
      </c>
      <c r="F128" s="121">
        <f>SUMIF('Water Crosswalk'!D$9:D$667,'Direct Water Use'!B128,'Water Crosswalk'!L$9:L$667)</f>
        <v>1.324218628133937</v>
      </c>
      <c r="G128" s="36" t="s">
        <v>1170</v>
      </c>
    </row>
    <row r="129" spans="1:7" ht="15" customHeight="1">
      <c r="A129" s="37">
        <v>200100</v>
      </c>
      <c r="B129" s="24" t="s">
        <v>1256</v>
      </c>
      <c r="C129" s="35" t="e">
        <f>+#REF!</f>
        <v>#REF!</v>
      </c>
      <c r="D129" s="297">
        <f>SUMIF('Water Crosswalk'!D$9:D$667,B129,'Water Crosswalk'!K$9:K$667)</f>
        <v>0.0014392949032982058</v>
      </c>
      <c r="E129" s="126" t="s">
        <v>1311</v>
      </c>
      <c r="F129" s="121">
        <f>SUMIF('Water Crosswalk'!D$9:D$667,'Direct Water Use'!B129,'Water Crosswalk'!L$9:L$667)</f>
        <v>39.07396364179066</v>
      </c>
      <c r="G129" s="36" t="s">
        <v>1170</v>
      </c>
    </row>
    <row r="130" spans="1:7" ht="15" customHeight="1">
      <c r="A130" s="37">
        <v>200200</v>
      </c>
      <c r="B130" s="24" t="s">
        <v>1257</v>
      </c>
      <c r="C130" s="35" t="e">
        <f>+#REF!</f>
        <v>#REF!</v>
      </c>
      <c r="D130" s="297">
        <f>SUMIF('Water Crosswalk'!D$9:D$667,B130,'Water Crosswalk'!K$9:K$667)</f>
        <v>0.004879702036332953</v>
      </c>
      <c r="E130" s="126" t="s">
        <v>1311</v>
      </c>
      <c r="F130" s="121">
        <f>SUMIF('Water Crosswalk'!D$9:D$667,'Direct Water Use'!B130,'Water Crosswalk'!L$9:L$667)</f>
        <v>132.47410208534666</v>
      </c>
      <c r="G130" s="36" t="s">
        <v>1170</v>
      </c>
    </row>
    <row r="131" spans="1:7" ht="15" customHeight="1">
      <c r="A131" s="37">
        <v>200300</v>
      </c>
      <c r="B131" s="24" t="s">
        <v>25</v>
      </c>
      <c r="C131" s="35" t="e">
        <f>+#REF!</f>
        <v>#REF!</v>
      </c>
      <c r="D131" s="297">
        <f>SUMIF('Water Crosswalk'!D$9:D$667,B131,'Water Crosswalk'!K$9:K$667)</f>
        <v>8.69026458427222E-06</v>
      </c>
      <c r="E131" s="126" t="s">
        <v>1063</v>
      </c>
      <c r="F131" s="121">
        <f>SUMIF('Water Crosswalk'!D$9:D$667,'Direct Water Use'!B131,'Water Crosswalk'!L$9:L$667)</f>
        <v>0.23592321603117639</v>
      </c>
      <c r="G131" s="36" t="s">
        <v>1170</v>
      </c>
    </row>
    <row r="132" spans="1:7" ht="15" customHeight="1">
      <c r="A132" s="37">
        <v>200400</v>
      </c>
      <c r="B132" s="24" t="s">
        <v>26</v>
      </c>
      <c r="C132" s="35" t="e">
        <f>+#REF!</f>
        <v>#REF!</v>
      </c>
      <c r="D132" s="297">
        <f>SUMIF('Water Crosswalk'!D$9:D$667,B132,'Water Crosswalk'!K$9:K$667)</f>
        <v>6.736967668938484E-07</v>
      </c>
      <c r="E132" s="126" t="s">
        <v>1063</v>
      </c>
      <c r="F132" s="121">
        <f>SUMIF('Water Crosswalk'!D$9:D$667,'Direct Water Use'!B132,'Water Crosswalk'!L$9:L$667)</f>
        <v>0.018289513090666527</v>
      </c>
      <c r="G132" s="36" t="s">
        <v>1170</v>
      </c>
    </row>
    <row r="133" spans="1:7" ht="15" customHeight="1">
      <c r="A133" s="37">
        <v>200501</v>
      </c>
      <c r="B133" s="24" t="s">
        <v>27</v>
      </c>
      <c r="C133" s="35" t="e">
        <f>+#REF!</f>
        <v>#REF!</v>
      </c>
      <c r="D133" s="297">
        <f>SUMIF('Water Crosswalk'!D$9:D$667,B133,'Water Crosswalk'!K$9:K$667)</f>
        <v>4.046417687947328E-05</v>
      </c>
      <c r="E133" s="126" t="s">
        <v>1311</v>
      </c>
      <c r="F133" s="121">
        <f>SUMIF('Water Crosswalk'!D$9:D$667,'Direct Water Use'!B133,'Water Crosswalk'!L$9:L$667)</f>
        <v>1.0985210692821719</v>
      </c>
      <c r="G133" s="36" t="s">
        <v>1170</v>
      </c>
    </row>
    <row r="134" spans="1:7" ht="15" customHeight="1">
      <c r="A134" s="37">
        <v>200502</v>
      </c>
      <c r="B134" s="24" t="s">
        <v>28</v>
      </c>
      <c r="C134" s="35" t="e">
        <f>+#REF!</f>
        <v>#REF!</v>
      </c>
      <c r="D134" s="297">
        <f>SUMIF('Water Crosswalk'!D$9:D$667,B134,'Water Crosswalk'!K$9:K$667)</f>
        <v>2.1333730951638532E-05</v>
      </c>
      <c r="E134" s="126" t="s">
        <v>1063</v>
      </c>
      <c r="F134" s="121">
        <f>SUMIF('Water Crosswalk'!D$9:D$667,'Direct Water Use'!B134,'Water Crosswalk'!L$9:L$667)</f>
        <v>0.5791679145377734</v>
      </c>
      <c r="G134" s="36" t="s">
        <v>1170</v>
      </c>
    </row>
    <row r="135" spans="1:7" ht="15" customHeight="1">
      <c r="A135" s="37">
        <v>200600</v>
      </c>
      <c r="B135" s="24" t="s">
        <v>29</v>
      </c>
      <c r="C135" s="35" t="e">
        <f>+#REF!</f>
        <v>#REF!</v>
      </c>
      <c r="D135" s="297">
        <f>SUMIF('Water Crosswalk'!D$9:D$667,B135,'Water Crosswalk'!K$9:K$667)</f>
        <v>0.0007095909135717047</v>
      </c>
      <c r="E135" s="126" t="s">
        <v>1311</v>
      </c>
      <c r="F135" s="121">
        <f>SUMIF('Water Crosswalk'!D$9:D$667,'Direct Water Use'!B135,'Water Crosswalk'!L$9:L$667)</f>
        <v>19.263967025735504</v>
      </c>
      <c r="G135" s="36" t="s">
        <v>1170</v>
      </c>
    </row>
    <row r="136" spans="1:7" ht="15" customHeight="1">
      <c r="A136" s="37">
        <v>200701</v>
      </c>
      <c r="B136" s="24" t="s">
        <v>30</v>
      </c>
      <c r="C136" s="35" t="e">
        <f>+#REF!</f>
        <v>#REF!</v>
      </c>
      <c r="D136" s="297">
        <f>SUMIF('Water Crosswalk'!D$9:D$667,B136,'Water Crosswalk'!K$9:K$667)</f>
        <v>1.0147822369250105E-05</v>
      </c>
      <c r="E136" s="126" t="s">
        <v>1063</v>
      </c>
      <c r="F136" s="121">
        <f>SUMIF('Water Crosswalk'!D$9:D$667,'Direct Water Use'!B136,'Water Crosswalk'!L$9:L$667)</f>
        <v>0.27549298020217816</v>
      </c>
      <c r="G136" s="36" t="s">
        <v>1170</v>
      </c>
    </row>
    <row r="137" spans="1:7" ht="15" customHeight="1">
      <c r="A137" s="37">
        <v>200702</v>
      </c>
      <c r="B137" s="24" t="s">
        <v>31</v>
      </c>
      <c r="C137" s="35" t="e">
        <f>+#REF!</f>
        <v>#REF!</v>
      </c>
      <c r="D137" s="297">
        <f>SUMIF('Water Crosswalk'!D$9:D$667,B137,'Water Crosswalk'!K$9:K$667)</f>
        <v>9.616408163785957E-05</v>
      </c>
      <c r="E137" s="126" t="s">
        <v>1311</v>
      </c>
      <c r="F137" s="121">
        <f>SUMIF('Water Crosswalk'!D$9:D$667,'Direct Water Use'!B137,'Water Crosswalk'!L$9:L$667)</f>
        <v>2.610661526663795</v>
      </c>
      <c r="G137" s="36" t="s">
        <v>1170</v>
      </c>
    </row>
    <row r="138" spans="1:7" ht="15" customHeight="1">
      <c r="A138" s="37">
        <v>200703</v>
      </c>
      <c r="B138" s="24" t="s">
        <v>32</v>
      </c>
      <c r="C138" s="35" t="e">
        <f>+#REF!</f>
        <v>#REF!</v>
      </c>
      <c r="D138" s="297">
        <f>SUMIF('Water Crosswalk'!D$9:D$667,B138,'Water Crosswalk'!K$9:K$667)</f>
        <v>0.00028354821585762095</v>
      </c>
      <c r="E138" s="126" t="s">
        <v>1311</v>
      </c>
      <c r="F138" s="121">
        <f>SUMIF('Water Crosswalk'!D$9:D$667,'Direct Water Use'!B138,'Water Crosswalk'!L$9:L$667)</f>
        <v>7.697764128620536</v>
      </c>
      <c r="G138" s="36" t="s">
        <v>1170</v>
      </c>
    </row>
    <row r="139" spans="1:7" ht="15" customHeight="1">
      <c r="A139" s="37">
        <v>200800</v>
      </c>
      <c r="B139" s="24" t="s">
        <v>33</v>
      </c>
      <c r="C139" s="35" t="e">
        <f>+#REF!</f>
        <v>#REF!</v>
      </c>
      <c r="D139" s="297">
        <f>SUMIF('Water Crosswalk'!D$9:D$667,B139,'Water Crosswalk'!K$9:K$667)</f>
        <v>1.1583862400790392E-05</v>
      </c>
      <c r="E139" s="126" t="s">
        <v>1311</v>
      </c>
      <c r="F139" s="121">
        <f>SUMIF('Water Crosswalk'!D$9:D$667,'Direct Water Use'!B139,'Water Crosswalk'!L$9:L$667)</f>
        <v>0.3144785806180336</v>
      </c>
      <c r="G139" s="36" t="s">
        <v>1170</v>
      </c>
    </row>
    <row r="140" spans="1:7" ht="15" customHeight="1">
      <c r="A140" s="37">
        <v>200901</v>
      </c>
      <c r="B140" s="24" t="s">
        <v>34</v>
      </c>
      <c r="C140" s="35" t="e">
        <f>+#REF!</f>
        <v>#REF!</v>
      </c>
      <c r="D140" s="297">
        <f>SUMIF('Water Crosswalk'!D$9:D$667,B140,'Water Crosswalk'!K$9:K$667)</f>
        <v>0.00015724683039784526</v>
      </c>
      <c r="E140" s="126" t="s">
        <v>1311</v>
      </c>
      <c r="F140" s="121">
        <f>SUMIF('Water Crosswalk'!D$9:D$667,'Direct Water Use'!B140,'Water Crosswalk'!L$9:L$667)</f>
        <v>4.268935379172399</v>
      </c>
      <c r="G140" s="36" t="s">
        <v>1170</v>
      </c>
    </row>
    <row r="141" spans="1:7" ht="15" customHeight="1">
      <c r="A141" s="37">
        <v>200903</v>
      </c>
      <c r="B141" s="24" t="s">
        <v>35</v>
      </c>
      <c r="C141" s="35" t="e">
        <f>+#REF!</f>
        <v>#REF!</v>
      </c>
      <c r="D141" s="297">
        <f>SUMIF('Water Crosswalk'!D$9:D$667,B141,'Water Crosswalk'!K$9:K$667)</f>
        <v>0.0006139447072418908</v>
      </c>
      <c r="E141" s="126" t="s">
        <v>1311</v>
      </c>
      <c r="F141" s="121">
        <f>SUMIF('Water Crosswalk'!D$9:D$667,'Direct Water Use'!B141,'Water Crosswalk'!L$9:L$667)</f>
        <v>16.66736477275578</v>
      </c>
      <c r="G141" s="36" t="s">
        <v>1170</v>
      </c>
    </row>
    <row r="142" spans="1:7" ht="15" customHeight="1">
      <c r="A142" s="37">
        <v>200904</v>
      </c>
      <c r="B142" s="24" t="s">
        <v>36</v>
      </c>
      <c r="C142" s="35" t="e">
        <f>+#REF!</f>
        <v>#REF!</v>
      </c>
      <c r="D142" s="297">
        <f>SUMIF('Water Crosswalk'!D$9:D$667,B142,'Water Crosswalk'!K$9:K$667)</f>
        <v>6.786780559521901E-05</v>
      </c>
      <c r="E142" s="126" t="s">
        <v>1311</v>
      </c>
      <c r="F142" s="121">
        <f>SUMIF('Water Crosswalk'!D$9:D$667,'Direct Water Use'!B142,'Water Crosswalk'!L$9:L$667)</f>
        <v>1.8424745076209499</v>
      </c>
      <c r="G142" s="36" t="s">
        <v>1170</v>
      </c>
    </row>
    <row r="143" spans="1:7" ht="15" customHeight="1">
      <c r="A143" s="37">
        <v>210000</v>
      </c>
      <c r="B143" s="24" t="s">
        <v>37</v>
      </c>
      <c r="C143" s="35" t="e">
        <f>+#REF!</f>
        <v>#REF!</v>
      </c>
      <c r="D143" s="297">
        <f>SUMIF('Water Crosswalk'!D$9:D$667,B143,'Water Crosswalk'!K$9:K$667)</f>
        <v>5.7578127812971615E-05</v>
      </c>
      <c r="E143" s="126" t="s">
        <v>1311</v>
      </c>
      <c r="F143" s="121">
        <f>SUMIF('Water Crosswalk'!D$9:D$667,'Direct Water Use'!B143,'Water Crosswalk'!L$9:L$667)</f>
        <v>1.5631304380852753</v>
      </c>
      <c r="G143" s="36" t="s">
        <v>1170</v>
      </c>
    </row>
    <row r="144" spans="1:7" ht="15" customHeight="1">
      <c r="A144" s="37">
        <v>220101</v>
      </c>
      <c r="B144" s="24" t="s">
        <v>38</v>
      </c>
      <c r="C144" s="35" t="e">
        <f>+#REF!</f>
        <v>#REF!</v>
      </c>
      <c r="D144" s="297">
        <f>SUMIF('Water Crosswalk'!D$9:D$667,B144,'Water Crosswalk'!K$9:K$667)</f>
        <v>4.9231415203359165E-05</v>
      </c>
      <c r="E144" s="126" t="s">
        <v>1311</v>
      </c>
      <c r="F144" s="121">
        <f>SUMIF('Water Crosswalk'!D$9:D$667,'Direct Water Use'!B144,'Water Crosswalk'!L$9:L$667)</f>
        <v>1.3365339676266426</v>
      </c>
      <c r="G144" s="36" t="s">
        <v>1170</v>
      </c>
    </row>
    <row r="145" spans="1:7" ht="15" customHeight="1">
      <c r="A145" s="37">
        <v>220102</v>
      </c>
      <c r="B145" s="24" t="s">
        <v>39</v>
      </c>
      <c r="C145" s="35" t="e">
        <f>+#REF!</f>
        <v>#REF!</v>
      </c>
      <c r="D145" s="297">
        <f>SUMIF('Water Crosswalk'!D$9:D$667,B145,'Water Crosswalk'!K$9:K$667)</f>
        <v>2.947268594947586E-06</v>
      </c>
      <c r="E145" s="126" t="s">
        <v>1063</v>
      </c>
      <c r="F145" s="121">
        <f>SUMIF('Water Crosswalk'!D$9:D$667,'Direct Water Use'!B145,'Water Crosswalk'!L$9:L$667)</f>
        <v>0.08001241834295111</v>
      </c>
      <c r="G145" s="36" t="s">
        <v>1170</v>
      </c>
    </row>
    <row r="146" spans="1:7" ht="15" customHeight="1">
      <c r="A146" s="37">
        <v>220103</v>
      </c>
      <c r="B146" s="24" t="s">
        <v>40</v>
      </c>
      <c r="C146" s="35" t="e">
        <f>+#REF!</f>
        <v>#REF!</v>
      </c>
      <c r="D146" s="297">
        <f>SUMIF('Water Crosswalk'!D$9:D$667,B146,'Water Crosswalk'!K$9:K$667)</f>
        <v>2.3337555404891087E-06</v>
      </c>
      <c r="E146" s="126" t="s">
        <v>1063</v>
      </c>
      <c r="F146" s="121">
        <f>SUMIF('Water Crosswalk'!D$9:D$667,'Direct Water Use'!B146,'Water Crosswalk'!L$9:L$667)</f>
        <v>0.06335677207564291</v>
      </c>
      <c r="G146" s="36" t="s">
        <v>1170</v>
      </c>
    </row>
    <row r="147" spans="1:7" ht="15" customHeight="1">
      <c r="A147" s="37">
        <v>220200</v>
      </c>
      <c r="B147" s="24" t="s">
        <v>41</v>
      </c>
      <c r="C147" s="35" t="e">
        <f>+#REF!</f>
        <v>#REF!</v>
      </c>
      <c r="D147" s="297">
        <f>SUMIF('Water Crosswalk'!D$9:D$667,B147,'Water Crosswalk'!K$9:K$667)</f>
        <v>3.5469475315114107E-05</v>
      </c>
      <c r="E147" s="126" t="s">
        <v>1063</v>
      </c>
      <c r="F147" s="121">
        <f>SUMIF('Water Crosswalk'!D$9:D$667,'Direct Water Use'!B147,'Water Crosswalk'!L$9:L$667)</f>
        <v>0.9629249611599646</v>
      </c>
      <c r="G147" s="36" t="s">
        <v>1170</v>
      </c>
    </row>
    <row r="148" spans="1:7" ht="15" customHeight="1">
      <c r="A148" s="37">
        <v>220300</v>
      </c>
      <c r="B148" s="24" t="s">
        <v>42</v>
      </c>
      <c r="C148" s="35" t="e">
        <f>+#REF!</f>
        <v>#REF!</v>
      </c>
      <c r="D148" s="297">
        <f>SUMIF('Water Crosswalk'!D$9:D$667,B148,'Water Crosswalk'!K$9:K$667)</f>
        <v>5.5023346403754366E-05</v>
      </c>
      <c r="E148" s="126" t="s">
        <v>1311</v>
      </c>
      <c r="F148" s="121">
        <f>SUMIF('Water Crosswalk'!D$9:D$667,'Direct Water Use'!B148,'Water Crosswalk'!L$9:L$667)</f>
        <v>1.4937732579356595</v>
      </c>
      <c r="G148" s="36" t="s">
        <v>1170</v>
      </c>
    </row>
    <row r="149" spans="1:7" ht="15" customHeight="1">
      <c r="A149" s="37">
        <v>220400</v>
      </c>
      <c r="B149" s="24" t="s">
        <v>43</v>
      </c>
      <c r="C149" s="35" t="e">
        <f>+#REF!</f>
        <v>#REF!</v>
      </c>
      <c r="D149" s="297">
        <f>SUMIF('Water Crosswalk'!D$9:D$667,B149,'Water Crosswalk'!K$9:K$667)</f>
        <v>3.259575590827898E-05</v>
      </c>
      <c r="E149" s="126" t="s">
        <v>1063</v>
      </c>
      <c r="F149" s="121">
        <f>SUMIF('Water Crosswalk'!D$9:D$667,'Direct Water Use'!B149,'Water Crosswalk'!L$9:L$667)</f>
        <v>0.8849092554403987</v>
      </c>
      <c r="G149" s="36" t="s">
        <v>1170</v>
      </c>
    </row>
    <row r="150" spans="1:8" ht="15" customHeight="1">
      <c r="A150" s="37">
        <v>230100</v>
      </c>
      <c r="B150" s="24" t="s">
        <v>44</v>
      </c>
      <c r="C150" s="35" t="e">
        <f>+#REF!</f>
        <v>#REF!</v>
      </c>
      <c r="D150" s="297">
        <f>SUMIF('Water Crosswalk'!D$9:D$667,B150,'Water Crosswalk'!K$9:K$667)</f>
        <v>1.2125905076355782E-05</v>
      </c>
      <c r="E150" s="126" t="s">
        <v>1063</v>
      </c>
      <c r="F150" s="121">
        <f>SUMIF('Water Crosswalk'!D$9:D$667,'Direct Water Use'!B150,'Water Crosswalk'!L$9:L$667)</f>
        <v>0.329193949753856</v>
      </c>
      <c r="G150" s="36" t="s">
        <v>1170</v>
      </c>
      <c r="H150" s="2"/>
    </row>
    <row r="151" spans="1:8" ht="15" customHeight="1">
      <c r="A151" s="37">
        <v>230200</v>
      </c>
      <c r="B151" s="24" t="s">
        <v>45</v>
      </c>
      <c r="C151" s="35" t="e">
        <f>+#REF!</f>
        <v>#REF!</v>
      </c>
      <c r="D151" s="297">
        <f>SUMIF('Water Crosswalk'!D$9:D$667,B151,'Water Crosswalk'!K$9:K$667)</f>
        <v>1.7375793601185586E-05</v>
      </c>
      <c r="E151" s="126" t="s">
        <v>1311</v>
      </c>
      <c r="F151" s="121">
        <f>SUMIF('Water Crosswalk'!D$9:D$667,'Direct Water Use'!B151,'Water Crosswalk'!L$9:L$667)</f>
        <v>0.4717178709270503</v>
      </c>
      <c r="G151" s="36" t="s">
        <v>1170</v>
      </c>
      <c r="H151" s="2"/>
    </row>
    <row r="152" spans="1:8" ht="15" customHeight="1">
      <c r="A152" s="37">
        <v>230300</v>
      </c>
      <c r="B152" s="24" t="s">
        <v>46</v>
      </c>
      <c r="C152" s="35" t="e">
        <f>+#REF!</f>
        <v>#REF!</v>
      </c>
      <c r="D152" s="297">
        <f>SUMIF('Water Crosswalk'!D$9:D$667,B152,'Water Crosswalk'!K$9:K$667)</f>
        <v>1.6641014553887377E-05</v>
      </c>
      <c r="E152" s="126" t="s">
        <v>1063</v>
      </c>
      <c r="F152" s="121">
        <f>SUMIF('Water Crosswalk'!D$9:D$667,'Direct Water Use'!B152,'Water Crosswalk'!L$9:L$667)</f>
        <v>0.451770096698789</v>
      </c>
      <c r="G152" s="36" t="s">
        <v>1170</v>
      </c>
      <c r="H152" s="2"/>
    </row>
    <row r="153" spans="1:8" ht="15" customHeight="1">
      <c r="A153" s="37">
        <v>230400</v>
      </c>
      <c r="B153" s="24" t="s">
        <v>47</v>
      </c>
      <c r="C153" s="35" t="e">
        <f>+#REF!</f>
        <v>#REF!</v>
      </c>
      <c r="D153" s="297">
        <f>SUMIF('Water Crosswalk'!D$9:D$667,B153,'Water Crosswalk'!K$9:K$667)</f>
        <v>0</v>
      </c>
      <c r="E153" s="126" t="s">
        <v>1311</v>
      </c>
      <c r="F153" s="121">
        <f>SUMIF('Water Crosswalk'!D$9:D$667,'Direct Water Use'!B153,'Water Crosswalk'!L$9:L$667)</f>
        <v>0</v>
      </c>
      <c r="G153" s="36" t="s">
        <v>1170</v>
      </c>
      <c r="H153" s="2"/>
    </row>
    <row r="154" spans="1:8" ht="15" customHeight="1">
      <c r="A154" s="37">
        <v>230500</v>
      </c>
      <c r="B154" s="24" t="s">
        <v>48</v>
      </c>
      <c r="C154" s="35" t="e">
        <f>+#REF!</f>
        <v>#REF!</v>
      </c>
      <c r="D154" s="297">
        <f>SUMIF('Water Crosswalk'!D$9:D$667,B154,'Water Crosswalk'!K$9:K$667)</f>
        <v>1.447982800098799E-05</v>
      </c>
      <c r="E154" s="126" t="s">
        <v>1311</v>
      </c>
      <c r="F154" s="121">
        <f>SUMIF('Water Crosswalk'!D$9:D$667,'Direct Water Use'!B154,'Water Crosswalk'!L$9:L$667)</f>
        <v>0.39309822577254194</v>
      </c>
      <c r="G154" s="36" t="s">
        <v>1170</v>
      </c>
      <c r="H154" s="2"/>
    </row>
    <row r="155" spans="1:8" ht="15" customHeight="1">
      <c r="A155" s="37">
        <v>230600</v>
      </c>
      <c r="B155" s="24" t="s">
        <v>49</v>
      </c>
      <c r="C155" s="35" t="e">
        <f>+#REF!</f>
        <v>#REF!</v>
      </c>
      <c r="D155" s="297">
        <f>SUMIF('Water Crosswalk'!D$9:D$667,B155,'Water Crosswalk'!K$9:K$667)</f>
        <v>6.081527760414955E-05</v>
      </c>
      <c r="E155" s="126" t="s">
        <v>1311</v>
      </c>
      <c r="F155" s="121">
        <f>SUMIF('Water Crosswalk'!D$9:D$667,'Direct Water Use'!B155,'Water Crosswalk'!L$9:L$667)</f>
        <v>1.651012548244676</v>
      </c>
      <c r="G155" s="36" t="s">
        <v>1170</v>
      </c>
      <c r="H155" s="2"/>
    </row>
    <row r="156" spans="1:8" ht="15" customHeight="1">
      <c r="A156" s="37">
        <v>230700</v>
      </c>
      <c r="B156" s="24" t="s">
        <v>50</v>
      </c>
      <c r="C156" s="35" t="e">
        <f>+#REF!</f>
        <v>#REF!</v>
      </c>
      <c r="D156" s="297">
        <f>SUMIF('Water Crosswalk'!D$9:D$667,B156,'Water Crosswalk'!K$9:K$667)</f>
        <v>0</v>
      </c>
      <c r="E156" s="126" t="s">
        <v>1311</v>
      </c>
      <c r="F156" s="121">
        <f>SUMIF('Water Crosswalk'!D$9:D$667,'Direct Water Use'!B156,'Water Crosswalk'!L$9:L$667)</f>
        <v>0</v>
      </c>
      <c r="G156" s="36" t="s">
        <v>1170</v>
      </c>
      <c r="H156" s="2"/>
    </row>
    <row r="157" spans="1:8" ht="15" customHeight="1">
      <c r="A157" s="37">
        <v>240100</v>
      </c>
      <c r="B157" s="24" t="s">
        <v>1258</v>
      </c>
      <c r="C157" s="35" t="e">
        <f>+#REF!</f>
        <v>#REF!</v>
      </c>
      <c r="D157" s="297">
        <f>SUMIF('Water Crosswalk'!D$9:D$667,B157,'Water Crosswalk'!K$9:K$667)</f>
        <v>0.029538849122015497</v>
      </c>
      <c r="E157" s="126" t="s">
        <v>1311</v>
      </c>
      <c r="F157" s="121">
        <f>SUMIF('Water Crosswalk'!D$9:D$667,'Direct Water Use'!B157,'Water Crosswalk'!L$9:L$667)</f>
        <v>801.9203805759855</v>
      </c>
      <c r="G157" s="36" t="s">
        <v>1170</v>
      </c>
      <c r="H157" s="2"/>
    </row>
    <row r="158" spans="1:8" ht="15" customHeight="1">
      <c r="A158" s="37">
        <v>240400</v>
      </c>
      <c r="B158" s="24" t="s">
        <v>51</v>
      </c>
      <c r="C158" s="35" t="e">
        <f>+#REF!</f>
        <v>#REF!</v>
      </c>
      <c r="D158" s="297">
        <f>SUMIF('Water Crosswalk'!D$9:D$667,B158,'Water Crosswalk'!K$9:K$667)</f>
        <v>0.00011185072255300996</v>
      </c>
      <c r="E158" s="126" t="s">
        <v>1311</v>
      </c>
      <c r="F158" s="121">
        <f>SUMIF('Water Crosswalk'!D$9:D$667,'Direct Water Use'!B158,'Water Crosswalk'!L$9:L$667)</f>
        <v>3.036522297361889</v>
      </c>
      <c r="G158" s="36" t="s">
        <v>1170</v>
      </c>
      <c r="H158" s="2"/>
    </row>
    <row r="159" spans="1:8" ht="15" customHeight="1">
      <c r="A159" s="37">
        <v>240500</v>
      </c>
      <c r="B159" s="24" t="s">
        <v>52</v>
      </c>
      <c r="C159" s="35" t="e">
        <f>+#REF!</f>
        <v>#REF!</v>
      </c>
      <c r="D159" s="297">
        <f>SUMIF('Water Crosswalk'!D$9:D$667,B159,'Water Crosswalk'!K$9:K$667)</f>
        <v>0.00048290062954085003</v>
      </c>
      <c r="E159" s="126" t="s">
        <v>1311</v>
      </c>
      <c r="F159" s="121">
        <f>SUMIF('Water Crosswalk'!D$9:D$667,'Direct Water Use'!B159,'Water Crosswalk'!L$9:L$667)</f>
        <v>13.109781461768701</v>
      </c>
      <c r="G159" s="36" t="s">
        <v>1170</v>
      </c>
      <c r="H159" s="2"/>
    </row>
    <row r="160" spans="1:8" ht="15" customHeight="1">
      <c r="A160" s="37">
        <v>240701</v>
      </c>
      <c r="B160" s="24" t="s">
        <v>53</v>
      </c>
      <c r="C160" s="35" t="e">
        <f>+#REF!</f>
        <v>#REF!</v>
      </c>
      <c r="D160" s="297">
        <f>SUMIF('Water Crosswalk'!D$9:D$667,B160,'Water Crosswalk'!K$9:K$667)</f>
        <v>0.00046335449603161565</v>
      </c>
      <c r="E160" s="126" t="s">
        <v>1311</v>
      </c>
      <c r="F160" s="121">
        <f>SUMIF('Water Crosswalk'!D$9:D$667,'Direct Water Use'!B160,'Water Crosswalk'!L$9:L$667)</f>
        <v>12.579143224721342</v>
      </c>
      <c r="G160" s="36" t="s">
        <v>1170</v>
      </c>
      <c r="H160" s="2"/>
    </row>
    <row r="161" spans="1:8" ht="15" customHeight="1">
      <c r="A161" s="37">
        <v>240702</v>
      </c>
      <c r="B161" s="24" t="s">
        <v>54</v>
      </c>
      <c r="C161" s="35" t="e">
        <f>+#REF!</f>
        <v>#REF!</v>
      </c>
      <c r="D161" s="297">
        <f>SUMIF('Water Crosswalk'!D$9:D$667,B161,'Water Crosswalk'!K$9:K$667)</f>
        <v>0.0007587429872517706</v>
      </c>
      <c r="E161" s="126" t="s">
        <v>1311</v>
      </c>
      <c r="F161" s="121">
        <f>SUMIF('Water Crosswalk'!D$9:D$667,'Direct Water Use'!B161,'Water Crosswalk'!L$9:L$667)</f>
        <v>20.598347030481197</v>
      </c>
      <c r="G161" s="36" t="s">
        <v>1170</v>
      </c>
      <c r="H161" s="2"/>
    </row>
    <row r="162" spans="1:7" ht="15" customHeight="1">
      <c r="A162" s="37">
        <v>240703</v>
      </c>
      <c r="B162" s="24" t="s">
        <v>55</v>
      </c>
      <c r="C162" s="35" t="e">
        <f>+#REF!</f>
        <v>#REF!</v>
      </c>
      <c r="D162" s="297">
        <f>SUMIF('Water Crosswalk'!D$9:D$667,B162,'Water Crosswalk'!K$9:K$667)</f>
        <v>0</v>
      </c>
      <c r="E162" s="126" t="s">
        <v>1311</v>
      </c>
      <c r="F162" s="121">
        <f>SUMIF('Water Crosswalk'!D$9:D$667,'Direct Water Use'!B162,'Water Crosswalk'!L$9:L$667)</f>
        <v>0</v>
      </c>
      <c r="G162" s="36" t="s">
        <v>1170</v>
      </c>
    </row>
    <row r="163" spans="1:7" ht="15" customHeight="1">
      <c r="A163" s="37">
        <v>240705</v>
      </c>
      <c r="B163" s="24" t="s">
        <v>56</v>
      </c>
      <c r="C163" s="35" t="e">
        <f>+#REF!</f>
        <v>#REF!</v>
      </c>
      <c r="D163" s="297">
        <f>SUMIF('Water Crosswalk'!D$9:D$667,B163,'Water Crosswalk'!K$9:K$667)</f>
        <v>5.387880212598314E-05</v>
      </c>
      <c r="E163" s="126" t="s">
        <v>1311</v>
      </c>
      <c r="F163" s="121">
        <f>SUMIF('Water Crosswalk'!D$9:D$667,'Direct Water Use'!B163,'Water Crosswalk'!L$9:L$667)</f>
        <v>1.4627011813281692</v>
      </c>
      <c r="G163" s="36" t="s">
        <v>1170</v>
      </c>
    </row>
    <row r="164" spans="1:7" ht="15" customHeight="1">
      <c r="A164" s="37">
        <v>240706</v>
      </c>
      <c r="B164" s="24" t="s">
        <v>57</v>
      </c>
      <c r="C164" s="35" t="e">
        <f>+#REF!</f>
        <v>#REF!</v>
      </c>
      <c r="D164" s="297">
        <f>SUMIF('Water Crosswalk'!D$9:D$667,B164,'Water Crosswalk'!K$9:K$667)</f>
        <v>0.0019207508186231564</v>
      </c>
      <c r="E164" s="126" t="s">
        <v>1311</v>
      </c>
      <c r="F164" s="121">
        <f>SUMIF('Water Crosswalk'!D$9:D$667,'Direct Water Use'!B164,'Water Crosswalk'!L$9:L$667)</f>
        <v>52.14452401647327</v>
      </c>
      <c r="G164" s="36" t="s">
        <v>1170</v>
      </c>
    </row>
    <row r="165" spans="1:7" ht="15" customHeight="1">
      <c r="A165" s="37">
        <v>240800</v>
      </c>
      <c r="B165" s="24" t="s">
        <v>1259</v>
      </c>
      <c r="C165" s="35" t="e">
        <f>+#REF!</f>
        <v>#REF!</v>
      </c>
      <c r="D165" s="297">
        <f>SUMIF('Water Crosswalk'!D$9:D$667,B165,'Water Crosswalk'!K$9:K$667)</f>
        <v>0.1816870898251969</v>
      </c>
      <c r="E165" s="126" t="s">
        <v>1311</v>
      </c>
      <c r="F165" s="121">
        <f>SUMIF('Water Crosswalk'!D$9:D$667,'Direct Water Use'!B165,'Water Crosswalk'!L$9:L$667)</f>
        <v>4932.439297703548</v>
      </c>
      <c r="G165" s="36" t="s">
        <v>1170</v>
      </c>
    </row>
    <row r="166" spans="1:7" ht="15" customHeight="1">
      <c r="A166" s="37">
        <v>250000</v>
      </c>
      <c r="B166" s="24" t="s">
        <v>1260</v>
      </c>
      <c r="C166" s="35" t="e">
        <f>+#REF!</f>
        <v>#REF!</v>
      </c>
      <c r="D166" s="297">
        <f>SUMIF('Water Crosswalk'!D$9:D$667,B166,'Water Crosswalk'!K$9:K$667)</f>
        <v>0.0004865222208331965</v>
      </c>
      <c r="E166" s="126" t="s">
        <v>1311</v>
      </c>
      <c r="F166" s="121">
        <f>SUMIF('Water Crosswalk'!D$9:D$667,'Direct Water Use'!B166,'Water Crosswalk'!L$9:L$667)</f>
        <v>13.20810038595741</v>
      </c>
      <c r="G166" s="36" t="s">
        <v>1170</v>
      </c>
    </row>
    <row r="167" spans="1:7" ht="15" customHeight="1">
      <c r="A167" s="37">
        <v>260100</v>
      </c>
      <c r="B167" s="24" t="s">
        <v>58</v>
      </c>
      <c r="C167" s="35" t="e">
        <f>+#REF!</f>
        <v>#REF!</v>
      </c>
      <c r="D167" s="297">
        <f>SUMIF('Water Crosswalk'!D$9:D$667,B167,'Water Crosswalk'!K$9:K$667)</f>
        <v>0.0002153378486058986</v>
      </c>
      <c r="E167" s="126" t="s">
        <v>1311</v>
      </c>
      <c r="F167" s="121">
        <f>SUMIF('Water Crosswalk'!D$9:D$667,'Direct Water Use'!B167,'Water Crosswalk'!L$9:L$667)</f>
        <v>5.845989760574449</v>
      </c>
      <c r="G167" s="36" t="s">
        <v>1170</v>
      </c>
    </row>
    <row r="168" spans="1:7" ht="15" customHeight="1">
      <c r="A168" s="37">
        <v>260200</v>
      </c>
      <c r="B168" s="24" t="s">
        <v>59</v>
      </c>
      <c r="C168" s="35" t="e">
        <f>+#REF!</f>
        <v>#REF!</v>
      </c>
      <c r="D168" s="297">
        <f>SUMIF('Water Crosswalk'!D$9:D$667,B168,'Water Crosswalk'!K$9:K$667)</f>
        <v>0.00028625991488951796</v>
      </c>
      <c r="E168" s="126" t="s">
        <v>1311</v>
      </c>
      <c r="F168" s="121">
        <f>SUMIF('Water Crosswalk'!D$9:D$667,'Direct Water Use'!B168,'Water Crosswalk'!L$9:L$667)</f>
        <v>7.771381306821485</v>
      </c>
      <c r="G168" s="36" t="s">
        <v>1170</v>
      </c>
    </row>
    <row r="169" spans="1:7" ht="15" customHeight="1">
      <c r="A169" s="37">
        <v>260301</v>
      </c>
      <c r="B169" s="24" t="s">
        <v>60</v>
      </c>
      <c r="C169" s="35" t="e">
        <f>+#REF!</f>
        <v>#REF!</v>
      </c>
      <c r="D169" s="297">
        <f>SUMIF('Water Crosswalk'!D$9:D$667,B169,'Water Crosswalk'!K$9:K$667)</f>
        <v>0.000400244508443817</v>
      </c>
      <c r="E169" s="126" t="s">
        <v>1311</v>
      </c>
      <c r="F169" s="121">
        <f>SUMIF('Water Crosswalk'!D$9:D$667,'Direct Water Use'!B169,'Water Crosswalk'!L$9:L$667)</f>
        <v>10.86583391278766</v>
      </c>
      <c r="G169" s="36" t="s">
        <v>1170</v>
      </c>
    </row>
    <row r="170" spans="1:7" ht="15" customHeight="1">
      <c r="A170" s="37">
        <v>260302</v>
      </c>
      <c r="B170" s="24" t="s">
        <v>61</v>
      </c>
      <c r="C170" s="35" t="e">
        <f>+#REF!</f>
        <v>#REF!</v>
      </c>
      <c r="D170" s="297">
        <f>SUMIF('Water Crosswalk'!D$9:D$667,B170,'Water Crosswalk'!K$9:K$667)</f>
        <v>0.00015477036171881423</v>
      </c>
      <c r="E170" s="126" t="s">
        <v>1311</v>
      </c>
      <c r="F170" s="121">
        <f>SUMIF('Water Crosswalk'!D$9:D$667,'Direct Water Use'!B170,'Water Crosswalk'!L$9:L$667)</f>
        <v>4.201704232238752</v>
      </c>
      <c r="G170" s="36" t="s">
        <v>1170</v>
      </c>
    </row>
    <row r="171" spans="1:7" ht="15" customHeight="1">
      <c r="A171" s="37">
        <v>260400</v>
      </c>
      <c r="B171" s="24" t="s">
        <v>62</v>
      </c>
      <c r="C171" s="35" t="e">
        <f>+#REF!</f>
        <v>#REF!</v>
      </c>
      <c r="D171" s="297">
        <f>SUMIF('Water Crosswalk'!D$9:D$667,B171,'Water Crosswalk'!K$9:K$667)</f>
        <v>0.0001369529555821615</v>
      </c>
      <c r="E171" s="126" t="s">
        <v>1311</v>
      </c>
      <c r="F171" s="121">
        <f>SUMIF('Water Crosswalk'!D$9:D$667,'Direct Water Use'!B171,'Water Crosswalk'!L$9:L$667)</f>
        <v>3.7179974686149646</v>
      </c>
      <c r="G171" s="36" t="s">
        <v>1170</v>
      </c>
    </row>
    <row r="172" spans="1:7" ht="15" customHeight="1">
      <c r="A172" s="37">
        <v>260501</v>
      </c>
      <c r="B172" s="24" t="s">
        <v>63</v>
      </c>
      <c r="C172" s="35" t="e">
        <f>+#REF!</f>
        <v>#REF!</v>
      </c>
      <c r="D172" s="297">
        <f>SUMIF('Water Crosswalk'!D$9:D$667,B172,'Water Crosswalk'!K$9:K$667)</f>
        <v>0.0008723439365137679</v>
      </c>
      <c r="E172" s="126" t="s">
        <v>1311</v>
      </c>
      <c r="F172" s="121">
        <f>SUMIF('Water Crosswalk'!D$9:D$667,'Direct Water Use'!B172,'Water Crosswalk'!L$9:L$667)</f>
        <v>23.682384465036407</v>
      </c>
      <c r="G172" s="36" t="s">
        <v>1170</v>
      </c>
    </row>
    <row r="173" spans="1:7" ht="15" customHeight="1">
      <c r="A173" s="37">
        <v>260601</v>
      </c>
      <c r="B173" s="24" t="s">
        <v>64</v>
      </c>
      <c r="C173" s="35" t="e">
        <f>+#REF!</f>
        <v>#REF!</v>
      </c>
      <c r="D173" s="297">
        <f>SUMIF('Water Crosswalk'!D$9:D$667,B173,'Water Crosswalk'!K$9:K$667)</f>
        <v>0.00017808185062707785</v>
      </c>
      <c r="E173" s="126" t="s">
        <v>1311</v>
      </c>
      <c r="F173" s="121">
        <f>SUMIF('Water Crosswalk'!D$9:D$667,'Direct Water Use'!B173,'Water Crosswalk'!L$9:L$667)</f>
        <v>4.834564300005404</v>
      </c>
      <c r="G173" s="36" t="s">
        <v>1170</v>
      </c>
    </row>
    <row r="174" spans="1:7" ht="15" customHeight="1">
      <c r="A174" s="37">
        <v>260602</v>
      </c>
      <c r="B174" s="24" t="s">
        <v>65</v>
      </c>
      <c r="C174" s="35" t="e">
        <f>+#REF!</f>
        <v>#REF!</v>
      </c>
      <c r="D174" s="297">
        <f>SUMIF('Water Crosswalk'!D$9:D$667,B174,'Water Crosswalk'!K$9:K$667)</f>
        <v>5.6165950939390256E-05</v>
      </c>
      <c r="E174" s="126" t="s">
        <v>1311</v>
      </c>
      <c r="F174" s="121">
        <f>SUMIF('Water Crosswalk'!D$9:D$667,'Direct Water Use'!B174,'Water Crosswalk'!L$9:L$667)</f>
        <v>1.5247926744430573</v>
      </c>
      <c r="G174" s="36" t="s">
        <v>1170</v>
      </c>
    </row>
    <row r="175" spans="1:7" ht="15" customHeight="1">
      <c r="A175" s="37">
        <v>260700</v>
      </c>
      <c r="B175" s="24" t="s">
        <v>66</v>
      </c>
      <c r="C175" s="35" t="e">
        <f>+#REF!</f>
        <v>#REF!</v>
      </c>
      <c r="D175" s="297">
        <f>SUMIF('Water Crosswalk'!D$9:D$667,B175,'Water Crosswalk'!K$9:K$667)</f>
        <v>8.100696728377851E-05</v>
      </c>
      <c r="E175" s="126" t="s">
        <v>1311</v>
      </c>
      <c r="F175" s="121">
        <f>SUMIF('Water Crosswalk'!D$9:D$667,'Direct Water Use'!B175,'Water Crosswalk'!L$9:L$667)</f>
        <v>2.1991763377503464</v>
      </c>
      <c r="G175" s="36" t="s">
        <v>1170</v>
      </c>
    </row>
    <row r="176" spans="1:7" ht="15" customHeight="1">
      <c r="A176" s="37">
        <v>260802</v>
      </c>
      <c r="B176" s="24" t="s">
        <v>67</v>
      </c>
      <c r="C176" s="35" t="e">
        <f>+#REF!</f>
        <v>#REF!</v>
      </c>
      <c r="D176" s="297">
        <f>SUMIF('Water Crosswalk'!D$9:D$667,B176,'Water Crosswalk'!K$9:K$667)</f>
        <v>9.920400234468321E-05</v>
      </c>
      <c r="E176" s="126" t="s">
        <v>1311</v>
      </c>
      <c r="F176" s="121">
        <f>SUMIF('Water Crosswalk'!D$9:D$667,'Direct Water Use'!B176,'Water Crosswalk'!L$9:L$667)</f>
        <v>2.6931892636134367</v>
      </c>
      <c r="G176" s="36" t="s">
        <v>1170</v>
      </c>
    </row>
    <row r="177" spans="1:7" ht="15" customHeight="1">
      <c r="A177" s="37">
        <v>260803</v>
      </c>
      <c r="B177" s="24" t="s">
        <v>68</v>
      </c>
      <c r="C177" s="35" t="e">
        <f>+#REF!</f>
        <v>#REF!</v>
      </c>
      <c r="D177" s="297">
        <f>SUMIF('Water Crosswalk'!D$9:D$667,B177,'Water Crosswalk'!K$9:K$667)</f>
        <v>5.91383938494974E-05</v>
      </c>
      <c r="E177" s="126" t="s">
        <v>1311</v>
      </c>
      <c r="F177" s="121">
        <f>SUMIF('Water Crosswalk'!D$9:D$667,'Direct Water Use'!B177,'Water Crosswalk'!L$9:L$667)</f>
        <v>1.6054885248422168</v>
      </c>
      <c r="G177" s="36" t="s">
        <v>1170</v>
      </c>
    </row>
    <row r="178" spans="1:7" ht="15" customHeight="1">
      <c r="A178" s="37">
        <v>260806</v>
      </c>
      <c r="B178" s="24" t="s">
        <v>69</v>
      </c>
      <c r="C178" s="35" t="e">
        <f>+#REF!</f>
        <v>#REF!</v>
      </c>
      <c r="D178" s="297">
        <f>SUMIF('Water Crosswalk'!D$9:D$667,B178,'Water Crosswalk'!K$9:K$667)</f>
        <v>0.00010698002717811824</v>
      </c>
      <c r="E178" s="126" t="s">
        <v>1311</v>
      </c>
      <c r="F178" s="121">
        <f>SUMIF('Water Crosswalk'!D$9:D$667,'Direct Water Use'!B178,'Water Crosswalk'!L$9:L$667)</f>
        <v>2.9042927080312824</v>
      </c>
      <c r="G178" s="36" t="s">
        <v>1170</v>
      </c>
    </row>
    <row r="179" spans="1:7" ht="15" customHeight="1">
      <c r="A179" s="37">
        <v>270100</v>
      </c>
      <c r="B179" s="24" t="s">
        <v>1261</v>
      </c>
      <c r="C179" s="35" t="e">
        <f>+#REF!</f>
        <v>#REF!</v>
      </c>
      <c r="D179" s="297">
        <f>SUMIF('Water Crosswalk'!D$9:D$667,B179,'Water Crosswalk'!K$9:K$667)</f>
        <v>0.18133566979727977</v>
      </c>
      <c r="E179" s="126" t="s">
        <v>1311</v>
      </c>
      <c r="F179" s="121">
        <f>SUMIF('Water Crosswalk'!D$9:D$667,'Direct Water Use'!B179,'Water Crosswalk'!L$9:L$667)</f>
        <v>4922.898950299854</v>
      </c>
      <c r="G179" s="36" t="s">
        <v>1170</v>
      </c>
    </row>
    <row r="180" spans="1:7" ht="15" customHeight="1">
      <c r="A180" s="37">
        <v>270201</v>
      </c>
      <c r="B180" s="24" t="s">
        <v>70</v>
      </c>
      <c r="C180" s="35" t="e">
        <f>+#REF!</f>
        <v>#REF!</v>
      </c>
      <c r="D180" s="297">
        <f>SUMIF('Water Crosswalk'!D$9:D$667,B180,'Water Crosswalk'!K$9:K$667)</f>
        <v>0.03812249116100118</v>
      </c>
      <c r="E180" s="126" t="s">
        <v>1311</v>
      </c>
      <c r="F180" s="121">
        <f>SUMIF('Water Crosswalk'!D$9:D$667,'Direct Water Use'!B180,'Water Crosswalk'!L$9:L$667)</f>
        <v>1034.9490088139485</v>
      </c>
      <c r="G180" s="36" t="s">
        <v>1170</v>
      </c>
    </row>
    <row r="181" spans="1:7" ht="15" customHeight="1">
      <c r="A181" s="37">
        <v>270300</v>
      </c>
      <c r="B181" s="24" t="s">
        <v>71</v>
      </c>
      <c r="C181" s="35" t="e">
        <f>+#REF!</f>
        <v>#REF!</v>
      </c>
      <c r="D181" s="297">
        <f>SUMIF('Water Crosswalk'!D$9:D$667,B181,'Water Crosswalk'!K$9:K$667)</f>
        <v>0.0018794816745282411</v>
      </c>
      <c r="E181" s="126" t="s">
        <v>1311</v>
      </c>
      <c r="F181" s="121">
        <f>SUMIF('Water Crosswalk'!D$9:D$667,'Direct Water Use'!B181,'Water Crosswalk'!L$9:L$667)</f>
        <v>51.024149705275946</v>
      </c>
      <c r="G181" s="36" t="s">
        <v>1170</v>
      </c>
    </row>
    <row r="182" spans="1:7" ht="15" customHeight="1">
      <c r="A182" s="37">
        <v>270401</v>
      </c>
      <c r="B182" s="24" t="s">
        <v>72</v>
      </c>
      <c r="C182" s="35" t="e">
        <f>+#REF!</f>
        <v>#REF!</v>
      </c>
      <c r="D182" s="297">
        <f>SUMIF('Water Crosswalk'!D$9:D$667,B182,'Water Crosswalk'!K$9:K$667)</f>
        <v>0.0007134157279418387</v>
      </c>
      <c r="E182" s="126" t="s">
        <v>1311</v>
      </c>
      <c r="F182" s="121">
        <f>SUMIF('Water Crosswalk'!D$9:D$667,'Direct Water Use'!B182,'Water Crosswalk'!L$9:L$667)</f>
        <v>19.367803048007758</v>
      </c>
      <c r="G182" s="36" t="s">
        <v>1170</v>
      </c>
    </row>
    <row r="183" spans="1:7" ht="15" customHeight="1">
      <c r="A183" s="37">
        <v>270402</v>
      </c>
      <c r="B183" s="24" t="s">
        <v>73</v>
      </c>
      <c r="C183" s="35" t="e">
        <f>+#REF!</f>
        <v>#REF!</v>
      </c>
      <c r="D183" s="297">
        <f>SUMIF('Water Crosswalk'!D$9:D$667,B183,'Water Crosswalk'!K$9:K$667)</f>
        <v>0.00084865969977214</v>
      </c>
      <c r="E183" s="126" t="s">
        <v>1311</v>
      </c>
      <c r="F183" s="121">
        <f>SUMIF('Water Crosswalk'!D$9:D$667,'Direct Water Use'!B183,'Water Crosswalk'!L$9:L$667)</f>
        <v>23.03940504281706</v>
      </c>
      <c r="G183" s="36" t="s">
        <v>1170</v>
      </c>
    </row>
    <row r="184" spans="1:7" ht="15" customHeight="1">
      <c r="A184" s="37">
        <v>270403</v>
      </c>
      <c r="B184" s="24" t="s">
        <v>74</v>
      </c>
      <c r="C184" s="35" t="e">
        <f>+#REF!</f>
        <v>#REF!</v>
      </c>
      <c r="D184" s="297">
        <f>SUMIF('Water Crosswalk'!D$9:D$667,B184,'Water Crosswalk'!K$9:K$667)</f>
        <v>0.0015464456305055172</v>
      </c>
      <c r="E184" s="126" t="s">
        <v>1311</v>
      </c>
      <c r="F184" s="121">
        <f>SUMIF('Water Crosswalk'!D$9:D$667,'Direct Water Use'!B184,'Water Crosswalk'!L$9:L$667)</f>
        <v>41.98289051250748</v>
      </c>
      <c r="G184" s="36" t="s">
        <v>1170</v>
      </c>
    </row>
    <row r="185" spans="1:7" ht="15" customHeight="1">
      <c r="A185" s="37">
        <v>270404</v>
      </c>
      <c r="B185" s="24" t="s">
        <v>75</v>
      </c>
      <c r="C185" s="35" t="e">
        <f>+#REF!</f>
        <v>#REF!</v>
      </c>
      <c r="D185" s="297">
        <f>SUMIF('Water Crosswalk'!D$9:D$667,B185,'Water Crosswalk'!K$9:K$667)</f>
        <v>2.1788722335167753E-05</v>
      </c>
      <c r="E185" s="126" t="s">
        <v>1063</v>
      </c>
      <c r="F185" s="121">
        <f>SUMIF('Water Crosswalk'!D$9:D$667,'Direct Water Use'!B185,'Water Crosswalk'!L$9:L$667)</f>
        <v>0.5915200160679108</v>
      </c>
      <c r="G185" s="36" t="s">
        <v>1170</v>
      </c>
    </row>
    <row r="186" spans="1:7" ht="15" customHeight="1">
      <c r="A186" s="37">
        <v>270405</v>
      </c>
      <c r="B186" s="24" t="s">
        <v>76</v>
      </c>
      <c r="C186" s="35" t="e">
        <f>+#REF!</f>
        <v>#REF!</v>
      </c>
      <c r="D186" s="297">
        <f>SUMIF('Water Crosswalk'!D$9:D$667,B186,'Water Crosswalk'!K$9:K$667)</f>
        <v>7.515332669089397E-05</v>
      </c>
      <c r="E186" s="126" t="s">
        <v>1311</v>
      </c>
      <c r="F186" s="121">
        <f>SUMIF('Water Crosswalk'!D$9:D$667,'Direct Water Use'!B186,'Water Crosswalk'!L$9:L$667)</f>
        <v>2.0402617614711227</v>
      </c>
      <c r="G186" s="36" t="s">
        <v>1170</v>
      </c>
    </row>
    <row r="187" spans="1:7" ht="15" customHeight="1">
      <c r="A187" s="37">
        <v>270406</v>
      </c>
      <c r="B187" s="24" t="s">
        <v>77</v>
      </c>
      <c r="C187" s="35" t="e">
        <f>+#REF!</f>
        <v>#REF!</v>
      </c>
      <c r="D187" s="297">
        <f>SUMIF('Water Crosswalk'!D$9:D$667,B187,'Water Crosswalk'!K$9:K$667)</f>
        <v>0.0027106238017849515</v>
      </c>
      <c r="E187" s="126" t="s">
        <v>1311</v>
      </c>
      <c r="F187" s="121">
        <f>SUMIF('Water Crosswalk'!D$9:D$667,'Direct Water Use'!B187,'Water Crosswalk'!L$9:L$667)</f>
        <v>73.58798786461985</v>
      </c>
      <c r="G187" s="36" t="s">
        <v>1170</v>
      </c>
    </row>
    <row r="188" spans="1:7" ht="15" customHeight="1">
      <c r="A188" s="37">
        <v>280100</v>
      </c>
      <c r="B188" s="24" t="s">
        <v>1262</v>
      </c>
      <c r="C188" s="35" t="e">
        <f>+#REF!</f>
        <v>#REF!</v>
      </c>
      <c r="D188" s="297">
        <f>SUMIF('Water Crosswalk'!D$9:D$667,B188,'Water Crosswalk'!K$9:K$667)</f>
        <v>0.016811080309147054</v>
      </c>
      <c r="E188" s="126" t="s">
        <v>1311</v>
      </c>
      <c r="F188" s="121">
        <f>SUMIF('Water Crosswalk'!D$9:D$667,'Direct Water Use'!B188,'Water Crosswalk'!L$9:L$667)</f>
        <v>456.3870401219212</v>
      </c>
      <c r="G188" s="36" t="s">
        <v>1170</v>
      </c>
    </row>
    <row r="189" spans="1:7" ht="15" customHeight="1">
      <c r="A189" s="37">
        <v>280200</v>
      </c>
      <c r="B189" s="24" t="s">
        <v>78</v>
      </c>
      <c r="C189" s="35" t="e">
        <f>+#REF!</f>
        <v>#REF!</v>
      </c>
      <c r="D189" s="297">
        <f>SUMIF('Water Crosswalk'!D$9:D$667,B189,'Water Crosswalk'!K$9:K$667)</f>
        <v>0.006851854610067517</v>
      </c>
      <c r="E189" s="126" t="s">
        <v>1311</v>
      </c>
      <c r="F189" s="121">
        <f>SUMIF('Water Crosswalk'!D$9:D$667,'Direct Water Use'!B189,'Water Crosswalk'!L$9:L$667)</f>
        <v>186.01408043556685</v>
      </c>
      <c r="G189" s="36" t="s">
        <v>1170</v>
      </c>
    </row>
    <row r="190" spans="1:7" ht="15" customHeight="1">
      <c r="A190" s="37">
        <v>280300</v>
      </c>
      <c r="B190" s="24" t="s">
        <v>79</v>
      </c>
      <c r="C190" s="35" t="e">
        <f>+#REF!</f>
        <v>#REF!</v>
      </c>
      <c r="D190" s="297">
        <f>SUMIF('Water Crosswalk'!D$9:D$667,B190,'Water Crosswalk'!K$9:K$667)</f>
        <v>0.0038632181106635958</v>
      </c>
      <c r="E190" s="126" t="s">
        <v>1311</v>
      </c>
      <c r="F190" s="121">
        <f>SUMIF('Water Crosswalk'!D$9:D$667,'Direct Water Use'!B190,'Water Crosswalk'!L$9:L$667)</f>
        <v>104.8786066361142</v>
      </c>
      <c r="G190" s="36" t="s">
        <v>1170</v>
      </c>
    </row>
    <row r="191" spans="1:7" ht="15" customHeight="1">
      <c r="A191" s="37">
        <v>280400</v>
      </c>
      <c r="B191" s="24" t="s">
        <v>80</v>
      </c>
      <c r="C191" s="35" t="e">
        <f>+#REF!</f>
        <v>#REF!</v>
      </c>
      <c r="D191" s="297">
        <f>SUMIF('Water Crosswalk'!D$9:D$667,B191,'Water Crosswalk'!K$9:K$667)</f>
        <v>0.014051225092158745</v>
      </c>
      <c r="E191" s="126" t="s">
        <v>1311</v>
      </c>
      <c r="F191" s="121">
        <f>SUMIF('Water Crosswalk'!D$9:D$667,'Direct Water Use'!B191,'Water Crosswalk'!L$9:L$667)</f>
        <v>381.4625182896747</v>
      </c>
      <c r="G191" s="36" t="s">
        <v>1170</v>
      </c>
    </row>
    <row r="192" spans="1:7" ht="15" customHeight="1">
      <c r="A192" s="37">
        <v>290100</v>
      </c>
      <c r="B192" s="24" t="s">
        <v>1263</v>
      </c>
      <c r="C192" s="35" t="e">
        <f>+#REF!</f>
        <v>#REF!</v>
      </c>
      <c r="D192" s="297">
        <f>SUMIF('Water Crosswalk'!D$9:D$667,B192,'Water Crosswalk'!K$9:K$667)</f>
        <v>0.0069532134060744325</v>
      </c>
      <c r="E192" s="126" t="s">
        <v>1311</v>
      </c>
      <c r="F192" s="121">
        <f>SUMIF('Water Crosswalk'!D$9:D$667,'Direct Water Use'!B192,'Water Crosswalk'!L$9:L$667)</f>
        <v>188.76576801597466</v>
      </c>
      <c r="G192" s="36" t="s">
        <v>1170</v>
      </c>
    </row>
    <row r="193" spans="1:7" ht="15" customHeight="1">
      <c r="A193" s="37">
        <v>290201</v>
      </c>
      <c r="B193" s="24" t="s">
        <v>81</v>
      </c>
      <c r="C193" s="35" t="e">
        <f>+#REF!</f>
        <v>#REF!</v>
      </c>
      <c r="D193" s="297">
        <f>SUMIF('Water Crosswalk'!D$9:D$667,B193,'Water Crosswalk'!K$9:K$667)</f>
        <v>0.001216305552082991</v>
      </c>
      <c r="E193" s="126" t="s">
        <v>1311</v>
      </c>
      <c r="F193" s="121">
        <f>SUMIF('Water Crosswalk'!D$9:D$667,'Direct Water Use'!B193,'Water Crosswalk'!L$9:L$667)</f>
        <v>33.02025096489352</v>
      </c>
      <c r="G193" s="36" t="s">
        <v>1170</v>
      </c>
    </row>
    <row r="194" spans="1:7" ht="15" customHeight="1">
      <c r="A194" s="37">
        <v>290202</v>
      </c>
      <c r="B194" s="24" t="s">
        <v>82</v>
      </c>
      <c r="C194" s="35" t="e">
        <f>+#REF!</f>
        <v>#REF!</v>
      </c>
      <c r="D194" s="297">
        <f>SUMIF('Water Crosswalk'!D$9:D$667,B194,'Water Crosswalk'!K$9:K$667)</f>
        <v>0.00031160589858126144</v>
      </c>
      <c r="E194" s="126" t="s">
        <v>1311</v>
      </c>
      <c r="F194" s="121">
        <f>SUMIF('Water Crosswalk'!D$9:D$667,'Direct Water Use'!B194,'Water Crosswalk'!L$9:L$667)</f>
        <v>8.459473818625101</v>
      </c>
      <c r="G194" s="36" t="s">
        <v>1170</v>
      </c>
    </row>
    <row r="195" spans="1:7" ht="15" customHeight="1">
      <c r="A195" s="37">
        <v>290203</v>
      </c>
      <c r="B195" s="24" t="s">
        <v>83</v>
      </c>
      <c r="C195" s="35" t="e">
        <f>+#REF!</f>
        <v>#REF!</v>
      </c>
      <c r="D195" s="297">
        <f>SUMIF('Water Crosswalk'!D$9:D$667,B195,'Water Crosswalk'!K$9:K$667)</f>
        <v>0.0012464235943250462</v>
      </c>
      <c r="E195" s="126" t="s">
        <v>1311</v>
      </c>
      <c r="F195" s="121">
        <f>SUMIF('Water Crosswalk'!D$9:D$667,'Direct Water Use'!B195,'Water Crosswalk'!L$9:L$667)</f>
        <v>33.83789527450041</v>
      </c>
      <c r="G195" s="36" t="s">
        <v>1170</v>
      </c>
    </row>
    <row r="196" spans="1:7" ht="15" customHeight="1">
      <c r="A196" s="37">
        <v>290300</v>
      </c>
      <c r="B196" s="24" t="s">
        <v>84</v>
      </c>
      <c r="C196" s="35" t="e">
        <f>+#REF!</f>
        <v>#REF!</v>
      </c>
      <c r="D196" s="297">
        <f>SUMIF('Water Crosswalk'!D$9:D$667,B196,'Water Crosswalk'!K$9:K$667)</f>
        <v>0.0001245265208084967</v>
      </c>
      <c r="E196" s="126" t="s">
        <v>1311</v>
      </c>
      <c r="F196" s="121">
        <f>SUMIF('Water Crosswalk'!D$9:D$667,'Direct Water Use'!B196,'Water Crosswalk'!L$9:L$667)</f>
        <v>3.3806447416438603</v>
      </c>
      <c r="G196" s="36" t="s">
        <v>1170</v>
      </c>
    </row>
    <row r="197" spans="1:7" ht="15" customHeight="1">
      <c r="A197" s="37">
        <v>300000</v>
      </c>
      <c r="B197" s="24" t="s">
        <v>85</v>
      </c>
      <c r="C197" s="35" t="e">
        <f>+#REF!</f>
        <v>#REF!</v>
      </c>
      <c r="D197" s="297">
        <f>SUMIF('Water Crosswalk'!D$9:D$667,B197,'Water Crosswalk'!K$9:K$667)</f>
        <v>0.00010135879600691593</v>
      </c>
      <c r="E197" s="126" t="s">
        <v>1311</v>
      </c>
      <c r="F197" s="121">
        <f>SUMIF('Water Crosswalk'!D$9:D$667,'Direct Water Use'!B197,'Water Crosswalk'!L$9:L$667)</f>
        <v>2.751687580407794</v>
      </c>
      <c r="G197" s="36" t="s">
        <v>1170</v>
      </c>
    </row>
    <row r="198" spans="1:7" ht="15" customHeight="1">
      <c r="A198" s="37">
        <v>310101</v>
      </c>
      <c r="B198" s="24" t="s">
        <v>1264</v>
      </c>
      <c r="C198" s="35" t="e">
        <f>+#REF!</f>
        <v>#REF!</v>
      </c>
      <c r="D198" s="297">
        <f>SUMIF('Water Crosswalk'!D$9:D$667,B198,'Water Crosswalk'!K$9:K$667)</f>
        <v>0.1786897654289924</v>
      </c>
      <c r="E198" s="126" t="s">
        <v>1311</v>
      </c>
      <c r="F198" s="121">
        <f>SUMIF('Water Crosswalk'!D$9:D$667,'Direct Water Use'!B198,'Water Crosswalk'!L$9:L$667)</f>
        <v>4851.067964968632</v>
      </c>
      <c r="G198" s="36" t="s">
        <v>1170</v>
      </c>
    </row>
    <row r="199" spans="1:7" ht="15" customHeight="1">
      <c r="A199" s="37">
        <v>310102</v>
      </c>
      <c r="B199" s="24" t="s">
        <v>1265</v>
      </c>
      <c r="C199" s="35" t="e">
        <f>+#REF!</f>
        <v>#REF!</v>
      </c>
      <c r="D199" s="297">
        <f>SUMIF('Water Crosswalk'!D$9:D$667,B199,'Water Crosswalk'!K$9:K$667)</f>
        <v>0.0008356929303427355</v>
      </c>
      <c r="E199" s="126" t="s">
        <v>1311</v>
      </c>
      <c r="F199" s="121">
        <f>SUMIF('Water Crosswalk'!D$9:D$667,'Direct Water Use'!B199,'Water Crosswalk'!L$9:L$667)</f>
        <v>22.687383316015282</v>
      </c>
      <c r="G199" s="36" t="s">
        <v>1170</v>
      </c>
    </row>
    <row r="200" spans="1:7" ht="15" customHeight="1">
      <c r="A200" s="37">
        <v>310103</v>
      </c>
      <c r="B200" s="24" t="s">
        <v>86</v>
      </c>
      <c r="C200" s="35" t="e">
        <f>+#REF!</f>
        <v>#REF!</v>
      </c>
      <c r="D200" s="297">
        <f>SUMIF('Water Crosswalk'!D$9:D$667,B200,'Water Crosswalk'!K$9:K$667)</f>
        <v>0.005432004047227781</v>
      </c>
      <c r="E200" s="126" t="s">
        <v>1311</v>
      </c>
      <c r="F200" s="121">
        <f>SUMIF('Water Crosswalk'!D$9:D$667,'Direct Water Use'!B200,'Water Crosswalk'!L$9:L$667)</f>
        <v>147.46799155409934</v>
      </c>
      <c r="G200" s="36" t="s">
        <v>1170</v>
      </c>
    </row>
    <row r="201" spans="1:7" ht="15" customHeight="1">
      <c r="A201" s="37">
        <v>310200</v>
      </c>
      <c r="B201" s="24" t="s">
        <v>87</v>
      </c>
      <c r="C201" s="35" t="e">
        <f>+#REF!</f>
        <v>#REF!</v>
      </c>
      <c r="D201" s="297">
        <f>SUMIF('Water Crosswalk'!D$9:D$667,B201,'Water Crosswalk'!K$9:K$667)</f>
        <v>5.212738080355676E-05</v>
      </c>
      <c r="E201" s="126" t="s">
        <v>1311</v>
      </c>
      <c r="F201" s="121">
        <f>SUMIF('Water Crosswalk'!D$9:D$667,'Direct Water Use'!B201,'Water Crosswalk'!L$9:L$667)</f>
        <v>1.415153612781151</v>
      </c>
      <c r="G201" s="36" t="s">
        <v>1170</v>
      </c>
    </row>
    <row r="202" spans="1:7" ht="15" customHeight="1">
      <c r="A202" s="37">
        <v>310300</v>
      </c>
      <c r="B202" s="24" t="s">
        <v>199</v>
      </c>
      <c r="C202" s="35" t="e">
        <f>+#REF!</f>
        <v>#REF!</v>
      </c>
      <c r="D202" s="297">
        <f>SUMIF('Water Crosswalk'!D$9:D$667,B202,'Water Crosswalk'!K$9:K$667)</f>
        <v>8.687896800592794E-05</v>
      </c>
      <c r="E202" s="126" t="s">
        <v>1311</v>
      </c>
      <c r="F202" s="121">
        <f>SUMIF('Water Crosswalk'!D$9:D$667,'Direct Water Use'!B202,'Water Crosswalk'!L$9:L$667)</f>
        <v>2.3585893546352517</v>
      </c>
      <c r="G202" s="36" t="s">
        <v>1170</v>
      </c>
    </row>
    <row r="203" spans="1:7" ht="15" customHeight="1">
      <c r="A203" s="37">
        <v>320100</v>
      </c>
      <c r="B203" s="24" t="s">
        <v>1266</v>
      </c>
      <c r="C203" s="35" t="e">
        <f>+#REF!</f>
        <v>#REF!</v>
      </c>
      <c r="D203" s="297">
        <f>SUMIF('Water Crosswalk'!D$9:D$667,B203,'Water Crosswalk'!K$9:K$667)</f>
        <v>0.0035185982042400814</v>
      </c>
      <c r="E203" s="126" t="s">
        <v>1311</v>
      </c>
      <c r="F203" s="121">
        <f>SUMIF('Water Crosswalk'!D$9:D$667,'Direct Water Use'!B203,'Water Crosswalk'!L$9:L$667)</f>
        <v>95.52286886272769</v>
      </c>
      <c r="G203" s="36" t="s">
        <v>1170</v>
      </c>
    </row>
    <row r="204" spans="1:7" ht="15" customHeight="1">
      <c r="A204" s="37">
        <v>320200</v>
      </c>
      <c r="B204" s="24" t="s">
        <v>1267</v>
      </c>
      <c r="C204" s="35" t="e">
        <f>+#REF!</f>
        <v>#REF!</v>
      </c>
      <c r="D204" s="297">
        <f>SUMIF('Water Crosswalk'!D$9:D$667,B204,'Water Crosswalk'!K$9:K$667)</f>
        <v>2.895965600197598E-06</v>
      </c>
      <c r="E204" s="126" t="s">
        <v>1311</v>
      </c>
      <c r="F204" s="121">
        <f>SUMIF('Water Crosswalk'!D$9:D$667,'Direct Water Use'!B204,'Water Crosswalk'!L$9:L$667)</f>
        <v>0.0786196451545084</v>
      </c>
      <c r="G204" s="36" t="s">
        <v>1170</v>
      </c>
    </row>
    <row r="205" spans="1:7" ht="15" customHeight="1">
      <c r="A205" s="37">
        <v>320300</v>
      </c>
      <c r="B205" s="24" t="s">
        <v>200</v>
      </c>
      <c r="C205" s="35" t="e">
        <f>+#REF!</f>
        <v>#REF!</v>
      </c>
      <c r="D205" s="297">
        <f>SUMIF('Water Crosswalk'!D$9:D$667,B205,'Water Crosswalk'!K$9:K$667)</f>
        <v>0.0007761187808529562</v>
      </c>
      <c r="E205" s="126" t="s">
        <v>1311</v>
      </c>
      <c r="F205" s="121">
        <f>SUMIF('Water Crosswalk'!D$9:D$667,'Direct Water Use'!B205,'Water Crosswalk'!L$9:L$667)</f>
        <v>21.070064901408248</v>
      </c>
      <c r="G205" s="36" t="s">
        <v>1170</v>
      </c>
    </row>
    <row r="206" spans="1:7" ht="15" customHeight="1">
      <c r="A206" s="37">
        <v>320400</v>
      </c>
      <c r="B206" s="24" t="s">
        <v>201</v>
      </c>
      <c r="C206" s="35" t="e">
        <f>+#REF!</f>
        <v>#REF!</v>
      </c>
      <c r="D206" s="297">
        <f>SUMIF('Water Crosswalk'!D$9:D$667,B206,'Water Crosswalk'!K$9:K$667)</f>
        <v>0.003515702238639884</v>
      </c>
      <c r="E206" s="126" t="s">
        <v>1311</v>
      </c>
      <c r="F206" s="121">
        <f>SUMIF('Water Crosswalk'!D$9:D$667,'Direct Water Use'!B206,'Water Crosswalk'!L$9:L$667)</f>
        <v>95.44424921757319</v>
      </c>
      <c r="G206" s="36" t="s">
        <v>1170</v>
      </c>
    </row>
    <row r="207" spans="1:7" ht="15" customHeight="1">
      <c r="A207" s="37">
        <v>320500</v>
      </c>
      <c r="B207" s="24" t="s">
        <v>1268</v>
      </c>
      <c r="C207" s="35" t="e">
        <f>+#REF!</f>
        <v>#REF!</v>
      </c>
      <c r="D207" s="297">
        <f>SUMIF('Water Crosswalk'!D$9:D$667,B207,'Water Crosswalk'!K$9:K$667)</f>
        <v>0.0016796600481146068</v>
      </c>
      <c r="E207" s="126" t="s">
        <v>1311</v>
      </c>
      <c r="F207" s="121">
        <f>SUMIF('Water Crosswalk'!D$9:D$667,'Direct Water Use'!B207,'Water Crosswalk'!L$9:L$667)</f>
        <v>45.59939418961487</v>
      </c>
      <c r="G207" s="36" t="s">
        <v>1170</v>
      </c>
    </row>
    <row r="208" spans="1:7" ht="15" customHeight="1">
      <c r="A208" s="37">
        <v>320600</v>
      </c>
      <c r="B208" s="24" t="s">
        <v>202</v>
      </c>
      <c r="C208" s="35" t="e">
        <f>+#REF!</f>
        <v>#REF!</v>
      </c>
      <c r="D208" s="297">
        <f>SUMIF('Water Crosswalk'!D$9:D$667,B208,'Water Crosswalk'!K$9:K$667)</f>
        <v>0.00010425476160711352</v>
      </c>
      <c r="E208" s="126" t="s">
        <v>1311</v>
      </c>
      <c r="F208" s="121">
        <f>SUMIF('Water Crosswalk'!D$9:D$667,'Direct Water Use'!B208,'Water Crosswalk'!L$9:L$667)</f>
        <v>2.830307225562302</v>
      </c>
      <c r="G208" s="36" t="s">
        <v>1170</v>
      </c>
    </row>
    <row r="209" spans="1:7" ht="15" customHeight="1">
      <c r="A209" s="37">
        <v>330001</v>
      </c>
      <c r="B209" s="24" t="s">
        <v>203</v>
      </c>
      <c r="C209" s="35" t="e">
        <f>+#REF!</f>
        <v>#REF!</v>
      </c>
      <c r="D209" s="297">
        <f>SUMIF('Water Crosswalk'!D$9:D$667,B209,'Water Crosswalk'!K$9:K$667)</f>
        <v>0.00018823776401284386</v>
      </c>
      <c r="E209" s="126" t="s">
        <v>1311</v>
      </c>
      <c r="F209" s="121">
        <f>SUMIF('Water Crosswalk'!D$9:D$667,'Direct Water Use'!B209,'Water Crosswalk'!L$9:L$667)</f>
        <v>5.1102769350430455</v>
      </c>
      <c r="G209" s="36" t="s">
        <v>1170</v>
      </c>
    </row>
    <row r="210" spans="1:7" ht="15" customHeight="1">
      <c r="A210" s="37">
        <v>340100</v>
      </c>
      <c r="B210" s="24" t="s">
        <v>204</v>
      </c>
      <c r="C210" s="35" t="e">
        <f>+#REF!</f>
        <v>#REF!</v>
      </c>
      <c r="D210" s="297">
        <f>SUMIF('Water Crosswalk'!D$9:D$667,B210,'Water Crosswalk'!K$9:K$667)</f>
        <v>4.274756891911987E-05</v>
      </c>
      <c r="E210" s="126" t="s">
        <v>1311</v>
      </c>
      <c r="F210" s="121">
        <f>SUMIF('Water Crosswalk'!D$9:D$667,'Direct Water Use'!B210,'Water Crosswalk'!L$9:L$667)</f>
        <v>1.1605105735405772</v>
      </c>
      <c r="G210" s="36" t="s">
        <v>1170</v>
      </c>
    </row>
    <row r="211" spans="1:7" ht="15" customHeight="1">
      <c r="A211" s="37">
        <v>340201</v>
      </c>
      <c r="B211" s="24" t="s">
        <v>205</v>
      </c>
      <c r="C211" s="35" t="e">
        <f>+#REF!</f>
        <v>#REF!</v>
      </c>
      <c r="D211" s="297">
        <f>SUMIF('Water Crosswalk'!D$9:D$667,B211,'Water Crosswalk'!K$9:K$667)</f>
        <v>0</v>
      </c>
      <c r="E211" s="126" t="s">
        <v>1311</v>
      </c>
      <c r="F211" s="121">
        <f>SUMIF('Water Crosswalk'!D$9:D$667,'Direct Water Use'!B211,'Water Crosswalk'!L$9:L$667)</f>
        <v>0</v>
      </c>
      <c r="G211" s="36" t="s">
        <v>1170</v>
      </c>
    </row>
    <row r="212" spans="1:7" ht="15" customHeight="1">
      <c r="A212" s="37">
        <v>340202</v>
      </c>
      <c r="B212" s="24" t="s">
        <v>206</v>
      </c>
      <c r="C212" s="35" t="e">
        <f>+#REF!</f>
        <v>#REF!</v>
      </c>
      <c r="D212" s="297">
        <f>SUMIF('Water Crosswalk'!D$9:D$667,B212,'Water Crosswalk'!K$9:K$667)</f>
        <v>3.157007378343972E-05</v>
      </c>
      <c r="E212" s="126" t="s">
        <v>1311</v>
      </c>
      <c r="F212" s="121">
        <f>SUMIF('Water Crosswalk'!D$9:D$667,'Direct Water Use'!B212,'Water Crosswalk'!L$9:L$667)</f>
        <v>0.8570640473720836</v>
      </c>
      <c r="G212" s="36" t="s">
        <v>1170</v>
      </c>
    </row>
    <row r="213" spans="1:7" ht="15" customHeight="1">
      <c r="A213" s="37">
        <v>340301</v>
      </c>
      <c r="B213" s="24" t="s">
        <v>207</v>
      </c>
      <c r="C213" s="35" t="e">
        <f>+#REF!</f>
        <v>#REF!</v>
      </c>
      <c r="D213" s="297">
        <f>SUMIF('Water Crosswalk'!D$9:D$667,B213,'Water Crosswalk'!K$9:K$667)</f>
        <v>2.4580721450369204E-06</v>
      </c>
      <c r="E213" s="126" t="s">
        <v>1311</v>
      </c>
      <c r="F213" s="121">
        <f>SUMIF('Water Crosswalk'!D$9:D$667,'Direct Water Use'!B213,'Water Crosswalk'!L$9:L$667)</f>
        <v>0.06673171801274087</v>
      </c>
      <c r="G213" s="36" t="s">
        <v>1170</v>
      </c>
    </row>
    <row r="214" spans="1:7" ht="15" customHeight="1">
      <c r="A214" s="37">
        <v>340302</v>
      </c>
      <c r="B214" s="24" t="s">
        <v>208</v>
      </c>
      <c r="C214" s="35" t="e">
        <f>+#REF!</f>
        <v>#REF!</v>
      </c>
      <c r="D214" s="297">
        <f>SUMIF('Water Crosswalk'!D$9:D$667,B214,'Water Crosswalk'!K$9:K$667)</f>
        <v>0.00012187487500164353</v>
      </c>
      <c r="E214" s="126" t="s">
        <v>1311</v>
      </c>
      <c r="F214" s="121">
        <f>SUMIF('Water Crosswalk'!D$9:D$667,'Direct Water Use'!B214,'Water Crosswalk'!L$9:L$667)</f>
        <v>3.308657887795869</v>
      </c>
      <c r="G214" s="36" t="s">
        <v>1170</v>
      </c>
    </row>
    <row r="215" spans="1:7" ht="15" customHeight="1">
      <c r="A215" s="37">
        <v>340303</v>
      </c>
      <c r="B215" s="24" t="s">
        <v>209</v>
      </c>
      <c r="C215" s="35" t="e">
        <f>+#REF!</f>
        <v>#REF!</v>
      </c>
      <c r="D215" s="297">
        <f>SUMIF('Water Crosswalk'!D$9:D$667,B215,'Water Crosswalk'!K$9:K$667)</f>
        <v>4.775273455527887E-05</v>
      </c>
      <c r="E215" s="126" t="s">
        <v>1311</v>
      </c>
      <c r="F215" s="121">
        <f>SUMIF('Water Crosswalk'!D$9:D$667,'Direct Water Use'!B215,'Water Crosswalk'!L$9:L$667)</f>
        <v>1.2963907601793654</v>
      </c>
      <c r="G215" s="36" t="s">
        <v>1170</v>
      </c>
    </row>
    <row r="216" spans="1:7" ht="15" customHeight="1">
      <c r="A216" s="37">
        <v>340304</v>
      </c>
      <c r="B216" s="24" t="s">
        <v>210</v>
      </c>
      <c r="C216" s="35" t="e">
        <f>+#REF!</f>
        <v>#REF!</v>
      </c>
      <c r="D216" s="297">
        <f>SUMIF('Water Crosswalk'!D$9:D$667,B216,'Water Crosswalk'!K$9:K$667)</f>
        <v>6.248375259017456E-05</v>
      </c>
      <c r="E216" s="126" t="s">
        <v>1311</v>
      </c>
      <c r="F216" s="121">
        <f>SUMIF('Water Crosswalk'!D$9:D$667,'Direct Water Use'!B216,'Water Crosswalk'!L$9:L$667)</f>
        <v>1.6963082904805333</v>
      </c>
      <c r="G216" s="36" t="s">
        <v>1170</v>
      </c>
    </row>
    <row r="217" spans="1:7" ht="15" customHeight="1">
      <c r="A217" s="37">
        <v>340305</v>
      </c>
      <c r="B217" s="24" t="s">
        <v>211</v>
      </c>
      <c r="C217" s="35" t="e">
        <f>+#REF!</f>
        <v>#REF!</v>
      </c>
      <c r="D217" s="297">
        <f>SUMIF('Water Crosswalk'!D$9:D$667,B217,'Water Crosswalk'!K$9:K$667)</f>
        <v>0.00013082456804940792</v>
      </c>
      <c r="E217" s="126" t="s">
        <v>1311</v>
      </c>
      <c r="F217" s="121">
        <f>SUMIF('Water Crosswalk'!D$9:D$667,'Direct Water Use'!B217,'Water Crosswalk'!L$9:L$667)</f>
        <v>3.551624065159646</v>
      </c>
      <c r="G217" s="36" t="s">
        <v>1170</v>
      </c>
    </row>
    <row r="218" spans="1:7" ht="15" customHeight="1">
      <c r="A218" s="37">
        <v>350100</v>
      </c>
      <c r="B218" s="24" t="s">
        <v>1269</v>
      </c>
      <c r="C218" s="35" t="e">
        <f>+#REF!</f>
        <v>#REF!</v>
      </c>
      <c r="D218" s="297">
        <f>SUMIF('Water Crosswalk'!D$9:D$667,B218,'Water Crosswalk'!K$9:K$667)</f>
        <v>0.0023746917921620304</v>
      </c>
      <c r="E218" s="126" t="s">
        <v>1311</v>
      </c>
      <c r="F218" s="121">
        <f>SUMIF('Water Crosswalk'!D$9:D$667,'Direct Water Use'!B218,'Water Crosswalk'!L$9:L$667)</f>
        <v>64.46810902669688</v>
      </c>
      <c r="G218" s="36" t="s">
        <v>1170</v>
      </c>
    </row>
    <row r="219" spans="1:7" ht="15" customHeight="1">
      <c r="A219" s="37">
        <v>350200</v>
      </c>
      <c r="B219" s="24" t="s">
        <v>212</v>
      </c>
      <c r="C219" s="35" t="e">
        <f>+#REF!</f>
        <v>#REF!</v>
      </c>
      <c r="D219" s="297">
        <f>SUMIF('Water Crosswalk'!D$9:D$667,B219,'Water Crosswalk'!K$9:K$667)</f>
        <v>0.00110915482487568</v>
      </c>
      <c r="E219" s="126" t="s">
        <v>1311</v>
      </c>
      <c r="F219" s="121">
        <f>SUMIF('Water Crosswalk'!D$9:D$667,'Direct Water Use'!B219,'Water Crosswalk'!L$9:L$667)</f>
        <v>30.111324094176712</v>
      </c>
      <c r="G219" s="36" t="s">
        <v>1170</v>
      </c>
    </row>
    <row r="220" spans="1:7" ht="15" customHeight="1">
      <c r="A220" s="37">
        <v>360100</v>
      </c>
      <c r="B220" s="24" t="s">
        <v>1270</v>
      </c>
      <c r="C220" s="35" t="e">
        <f>+#REF!</f>
        <v>#REF!</v>
      </c>
      <c r="D220" s="297">
        <f>SUMIF('Water Crosswalk'!D$9:D$667,B220,'Water Crosswalk'!K$9:K$667)</f>
        <v>0.003336152371427633</v>
      </c>
      <c r="E220" s="126" t="s">
        <v>1311</v>
      </c>
      <c r="F220" s="121">
        <f>SUMIF('Water Crosswalk'!D$9:D$667,'Direct Water Use'!B220,'Water Crosswalk'!L$9:L$667)</f>
        <v>90.56983121799367</v>
      </c>
      <c r="G220" s="36" t="s">
        <v>1170</v>
      </c>
    </row>
    <row r="221" spans="1:7" ht="15" customHeight="1">
      <c r="A221" s="37">
        <v>360200</v>
      </c>
      <c r="B221" s="24" t="s">
        <v>1271</v>
      </c>
      <c r="C221" s="35" t="e">
        <f>+#REF!</f>
        <v>#REF!</v>
      </c>
      <c r="D221" s="297">
        <f>SUMIF('Water Crosswalk'!D$9:D$667,B221,'Water Crosswalk'!K$9:K$667)</f>
        <v>0</v>
      </c>
      <c r="E221" s="126" t="s">
        <v>1311</v>
      </c>
      <c r="F221" s="121">
        <f>SUMIF('Water Crosswalk'!D$9:D$667,'Direct Water Use'!B221,'Water Crosswalk'!L$9:L$667)</f>
        <v>0</v>
      </c>
      <c r="G221" s="36" t="s">
        <v>1170</v>
      </c>
    </row>
    <row r="222" spans="1:7" ht="15" customHeight="1">
      <c r="A222" s="37">
        <v>360300</v>
      </c>
      <c r="B222" s="24" t="s">
        <v>213</v>
      </c>
      <c r="C222" s="35" t="e">
        <f>+#REF!</f>
        <v>#REF!</v>
      </c>
      <c r="D222" s="297">
        <f>SUMIF('Water Crosswalk'!D$9:D$667,B222,'Water Crosswalk'!K$9:K$667)</f>
        <v>2.0271759201383183E-05</v>
      </c>
      <c r="E222" s="126" t="s">
        <v>1311</v>
      </c>
      <c r="F222" s="121">
        <f>SUMIF('Water Crosswalk'!D$9:D$667,'Direct Water Use'!B222,'Water Crosswalk'!L$9:L$667)</f>
        <v>0.5503375160815587</v>
      </c>
      <c r="G222" s="36" t="s">
        <v>1170</v>
      </c>
    </row>
    <row r="223" spans="1:7" ht="15" customHeight="1">
      <c r="A223" s="37">
        <v>360400</v>
      </c>
      <c r="B223" s="24" t="s">
        <v>214</v>
      </c>
      <c r="C223" s="35" t="e">
        <f>+#REF!</f>
        <v>#REF!</v>
      </c>
      <c r="D223" s="297">
        <f>SUMIF('Water Crosswalk'!D$9:D$667,B223,'Water Crosswalk'!K$9:K$667)</f>
        <v>2.0271759201383183E-05</v>
      </c>
      <c r="E223" s="126" t="s">
        <v>1311</v>
      </c>
      <c r="F223" s="121">
        <f>SUMIF('Water Crosswalk'!D$9:D$667,'Direct Water Use'!B223,'Water Crosswalk'!L$9:L$667)</f>
        <v>0.5503375160815587</v>
      </c>
      <c r="G223" s="36" t="s">
        <v>1170</v>
      </c>
    </row>
    <row r="224" spans="1:7" ht="15" customHeight="1">
      <c r="A224" s="37">
        <v>360500</v>
      </c>
      <c r="B224" s="24" t="s">
        <v>215</v>
      </c>
      <c r="C224" s="35" t="e">
        <f>+#REF!</f>
        <v>#REF!</v>
      </c>
      <c r="D224" s="297">
        <f>SUMIF('Water Crosswalk'!D$9:D$667,B224,'Water Crosswalk'!K$9:K$667)</f>
        <v>0</v>
      </c>
      <c r="E224" s="126" t="s">
        <v>1311</v>
      </c>
      <c r="F224" s="121">
        <f>SUMIF('Water Crosswalk'!D$9:D$667,'Direct Water Use'!B224,'Water Crosswalk'!L$9:L$667)</f>
        <v>0</v>
      </c>
      <c r="G224" s="36" t="s">
        <v>1170</v>
      </c>
    </row>
    <row r="225" spans="1:7" ht="15" customHeight="1">
      <c r="A225" s="37">
        <v>360600</v>
      </c>
      <c r="B225" s="24" t="s">
        <v>216</v>
      </c>
      <c r="C225" s="35" t="e">
        <f>+#REF!</f>
        <v>#REF!</v>
      </c>
      <c r="D225" s="297">
        <f>SUMIF('Water Crosswalk'!D$9:D$667,B225,'Water Crosswalk'!K$9:K$667)</f>
        <v>2.3167724801580787E-05</v>
      </c>
      <c r="E225" s="126" t="s">
        <v>1311</v>
      </c>
      <c r="F225" s="121">
        <f>SUMIF('Water Crosswalk'!D$9:D$667,'Direct Water Use'!B225,'Water Crosswalk'!L$9:L$667)</f>
        <v>0.6289571612360673</v>
      </c>
      <c r="G225" s="36" t="s">
        <v>1170</v>
      </c>
    </row>
    <row r="226" spans="1:7" ht="15" customHeight="1">
      <c r="A226" s="37">
        <v>360701</v>
      </c>
      <c r="B226" s="24" t="s">
        <v>217</v>
      </c>
      <c r="C226" s="35" t="e">
        <f>+#REF!</f>
        <v>#REF!</v>
      </c>
      <c r="D226" s="297">
        <f>SUMIF('Water Crosswalk'!D$9:D$667,B226,'Water Crosswalk'!K$9:K$667)</f>
        <v>1.1583862400790392E-05</v>
      </c>
      <c r="E226" s="126" t="s">
        <v>1311</v>
      </c>
      <c r="F226" s="121">
        <f>SUMIF('Water Crosswalk'!D$9:D$667,'Direct Water Use'!B226,'Water Crosswalk'!L$9:L$667)</f>
        <v>0.3144785806180336</v>
      </c>
      <c r="G226" s="36" t="s">
        <v>1170</v>
      </c>
    </row>
    <row r="227" spans="1:7" ht="15" customHeight="1">
      <c r="A227" s="37">
        <v>360702</v>
      </c>
      <c r="B227" s="24" t="s">
        <v>218</v>
      </c>
      <c r="C227" s="35" t="e">
        <f>+#REF!</f>
        <v>#REF!</v>
      </c>
      <c r="D227" s="297">
        <f>SUMIF('Water Crosswalk'!D$9:D$667,B227,'Water Crosswalk'!K$9:K$667)</f>
        <v>1.381467689140197E-06</v>
      </c>
      <c r="E227" s="126" t="s">
        <v>1311</v>
      </c>
      <c r="F227" s="121">
        <f>SUMIF('Water Crosswalk'!D$9:D$667,'Direct Water Use'!B227,'Water Crosswalk'!L$9:L$667)</f>
        <v>0.03750407101010118</v>
      </c>
      <c r="G227" s="36" t="s">
        <v>1170</v>
      </c>
    </row>
    <row r="228" spans="1:7" ht="15" customHeight="1">
      <c r="A228" s="37">
        <v>360800</v>
      </c>
      <c r="B228" s="24" t="s">
        <v>1272</v>
      </c>
      <c r="C228" s="35" t="e">
        <f>+#REF!</f>
        <v>#REF!</v>
      </c>
      <c r="D228" s="297">
        <f>SUMIF('Water Crosswalk'!D$9:D$667,B228,'Water Crosswalk'!K$9:K$667)</f>
        <v>2.606369040177838E-05</v>
      </c>
      <c r="E228" s="126" t="s">
        <v>1311</v>
      </c>
      <c r="F228" s="121">
        <f>SUMIF('Water Crosswalk'!D$9:D$667,'Direct Water Use'!B228,'Water Crosswalk'!L$9:L$667)</f>
        <v>0.7075768063905755</v>
      </c>
      <c r="G228" s="36" t="s">
        <v>1170</v>
      </c>
    </row>
    <row r="229" spans="1:7" ht="15" customHeight="1">
      <c r="A229" s="37">
        <v>360900</v>
      </c>
      <c r="B229" s="24" t="s">
        <v>219</v>
      </c>
      <c r="C229" s="35" t="e">
        <f>+#REF!</f>
        <v>#REF!</v>
      </c>
      <c r="D229" s="297">
        <f>SUMIF('Water Crosswalk'!D$9:D$667,B229,'Water Crosswalk'!K$9:K$667)</f>
        <v>1.9494044057867225E-05</v>
      </c>
      <c r="E229" s="126" t="s">
        <v>1311</v>
      </c>
      <c r="F229" s="121">
        <f>SUMIF('Water Crosswalk'!D$9:D$667,'Direct Water Use'!B229,'Water Crosswalk'!L$9:L$667)</f>
        <v>0.5292241131425389</v>
      </c>
      <c r="G229" s="36" t="s">
        <v>1170</v>
      </c>
    </row>
    <row r="230" spans="1:7" ht="15" customHeight="1">
      <c r="A230" s="37">
        <v>361000</v>
      </c>
      <c r="B230" s="24" t="s">
        <v>220</v>
      </c>
      <c r="C230" s="35" t="e">
        <f>+#REF!</f>
        <v>#REF!</v>
      </c>
      <c r="D230" s="297">
        <f>SUMIF('Water Crosswalk'!D$9:D$667,B230,'Water Crosswalk'!K$9:K$667)</f>
        <v>2.606369040177834E-05</v>
      </c>
      <c r="E230" s="126" t="s">
        <v>1311</v>
      </c>
      <c r="F230" s="121">
        <f>SUMIF('Water Crosswalk'!D$9:D$667,'Direct Water Use'!B230,'Water Crosswalk'!L$9:L$667)</f>
        <v>0.1620281432409773</v>
      </c>
      <c r="G230" s="36" t="s">
        <v>1170</v>
      </c>
    </row>
    <row r="231" spans="1:7" ht="15" customHeight="1">
      <c r="A231" s="37">
        <v>361100</v>
      </c>
      <c r="B231" s="24" t="s">
        <v>1273</v>
      </c>
      <c r="C231" s="35" t="e">
        <f>+#REF!</f>
        <v>#REF!</v>
      </c>
      <c r="D231" s="297">
        <f>SUMIF('Water Crosswalk'!D$9:D$667,B231,'Water Crosswalk'!K$9:K$667)</f>
        <v>2.606369040177834E-05</v>
      </c>
      <c r="E231" s="126" t="s">
        <v>1311</v>
      </c>
      <c r="F231" s="121">
        <f>SUMIF('Water Crosswalk'!D$9:D$667,'Direct Water Use'!B231,'Water Crosswalk'!L$9:L$667)</f>
        <v>0.5455486631495972</v>
      </c>
      <c r="G231" s="36" t="s">
        <v>1170</v>
      </c>
    </row>
    <row r="232" spans="1:7" ht="15" customHeight="1">
      <c r="A232" s="37">
        <v>361200</v>
      </c>
      <c r="B232" s="24" t="s">
        <v>1274</v>
      </c>
      <c r="C232" s="35" t="e">
        <f>+#REF!</f>
        <v>#REF!</v>
      </c>
      <c r="D232" s="297">
        <f>SUMIF('Water Crosswalk'!D$9:D$667,B232,'Water Crosswalk'!K$9:K$667)</f>
        <v>0.0001303184520088919</v>
      </c>
      <c r="E232" s="126" t="s">
        <v>1311</v>
      </c>
      <c r="F232" s="121">
        <f>SUMIF('Water Crosswalk'!D$9:D$667,'Direct Water Use'!B232,'Water Crosswalk'!L$9:L$667)</f>
        <v>3.5378840319528777</v>
      </c>
      <c r="G232" s="36" t="s">
        <v>1170</v>
      </c>
    </row>
    <row r="233" spans="1:7" ht="15" customHeight="1">
      <c r="A233" s="37">
        <v>361300</v>
      </c>
      <c r="B233" s="24" t="s">
        <v>221</v>
      </c>
      <c r="C233" s="35" t="e">
        <f>+#REF!</f>
        <v>#REF!</v>
      </c>
      <c r="D233" s="297">
        <f>SUMIF('Water Crosswalk'!D$9:D$667,B233,'Water Crosswalk'!K$9:K$667)</f>
        <v>0.00020271759201383185</v>
      </c>
      <c r="E233" s="126" t="s">
        <v>1311</v>
      </c>
      <c r="F233" s="121">
        <f>SUMIF('Water Crosswalk'!D$9:D$667,'Direct Water Use'!B233,'Water Crosswalk'!L$9:L$667)</f>
        <v>5.503375160815588</v>
      </c>
      <c r="G233" s="36" t="s">
        <v>1170</v>
      </c>
    </row>
    <row r="234" spans="1:7" ht="15" customHeight="1">
      <c r="A234" s="37">
        <v>361400</v>
      </c>
      <c r="B234" s="24" t="s">
        <v>222</v>
      </c>
      <c r="C234" s="35" t="e">
        <f>+#REF!</f>
        <v>#REF!</v>
      </c>
      <c r="D234" s="297">
        <f>SUMIF('Water Crosswalk'!D$9:D$667,B234,'Water Crosswalk'!K$9:K$667)</f>
        <v>0.0001245265208084967</v>
      </c>
      <c r="E234" s="126" t="s">
        <v>1311</v>
      </c>
      <c r="F234" s="121">
        <f>SUMIF('Water Crosswalk'!D$9:D$667,'Direct Water Use'!B234,'Water Crosswalk'!L$9:L$667)</f>
        <v>3.3806447416438603</v>
      </c>
      <c r="G234" s="36" t="s">
        <v>1170</v>
      </c>
    </row>
    <row r="235" spans="1:7" ht="15" customHeight="1">
      <c r="A235" s="37">
        <v>361500</v>
      </c>
      <c r="B235" s="24" t="s">
        <v>223</v>
      </c>
      <c r="C235" s="35" t="e">
        <f>+#REF!</f>
        <v>#REF!</v>
      </c>
      <c r="D235" s="297">
        <f>SUMIF('Water Crosswalk'!D$9:D$667,B235,'Water Crosswalk'!K$9:K$667)</f>
        <v>3.185562160217358E-05</v>
      </c>
      <c r="E235" s="126" t="s">
        <v>1311</v>
      </c>
      <c r="F235" s="121">
        <f>SUMIF('Water Crosswalk'!D$9:D$667,'Direct Water Use'!B235,'Water Crosswalk'!L$9:L$667)</f>
        <v>0.8648160966995925</v>
      </c>
      <c r="G235" s="36" t="s">
        <v>1170</v>
      </c>
    </row>
    <row r="236" spans="1:7" ht="15" customHeight="1">
      <c r="A236" s="37">
        <v>361600</v>
      </c>
      <c r="B236" s="24" t="s">
        <v>224</v>
      </c>
      <c r="C236" s="35" t="e">
        <f>+#REF!</f>
        <v>#REF!</v>
      </c>
      <c r="D236" s="297">
        <f>SUMIF('Water Crosswalk'!D$9:D$667,B236,'Water Crosswalk'!K$9:K$667)</f>
        <v>0.00016724201341141145</v>
      </c>
      <c r="E236" s="126" t="s">
        <v>1311</v>
      </c>
      <c r="F236" s="121">
        <f>SUMIF('Water Crosswalk'!D$9:D$667,'Direct Water Use'!B236,'Water Crosswalk'!L$9:L$667)</f>
        <v>4.540284507672864</v>
      </c>
      <c r="G236" s="36" t="s">
        <v>1170</v>
      </c>
    </row>
    <row r="237" spans="1:7" ht="15" customHeight="1">
      <c r="A237" s="37">
        <v>361700</v>
      </c>
      <c r="B237" s="24" t="s">
        <v>225</v>
      </c>
      <c r="C237" s="35" t="e">
        <f>+#REF!</f>
        <v>#REF!</v>
      </c>
      <c r="D237" s="297">
        <f>SUMIF('Water Crosswalk'!D$9:D$667,B237,'Water Crosswalk'!K$9:K$667)</f>
        <v>0.000237469179216203</v>
      </c>
      <c r="E237" s="126" t="s">
        <v>1311</v>
      </c>
      <c r="F237" s="121">
        <f>SUMIF('Water Crosswalk'!D$9:D$667,'Direct Water Use'!B237,'Water Crosswalk'!L$9:L$667)</f>
        <v>6.446810902669687</v>
      </c>
      <c r="G237" s="36" t="s">
        <v>1170</v>
      </c>
    </row>
    <row r="238" spans="1:7" ht="15" customHeight="1">
      <c r="A238" s="37">
        <v>361900</v>
      </c>
      <c r="B238" s="24" t="s">
        <v>226</v>
      </c>
      <c r="C238" s="35" t="e">
        <f>+#REF!</f>
        <v>#REF!</v>
      </c>
      <c r="D238" s="297">
        <f>SUMIF('Water Crosswalk'!D$9:D$667,B238,'Water Crosswalk'!K$9:K$667)</f>
        <v>0.0006429043632438668</v>
      </c>
      <c r="E238" s="126" t="s">
        <v>1311</v>
      </c>
      <c r="F238" s="121">
        <f>SUMIF('Water Crosswalk'!D$9:D$667,'Direct Water Use'!B238,'Water Crosswalk'!L$9:L$667)</f>
        <v>17.453561224300863</v>
      </c>
      <c r="G238" s="36" t="s">
        <v>1170</v>
      </c>
    </row>
    <row r="239" spans="1:7" ht="15" customHeight="1">
      <c r="A239" s="37">
        <v>362000</v>
      </c>
      <c r="B239" s="24" t="s">
        <v>1275</v>
      </c>
      <c r="C239" s="35" t="e">
        <f>+#REF!</f>
        <v>#REF!</v>
      </c>
      <c r="D239" s="297">
        <f>SUMIF('Water Crosswalk'!D$9:D$667,B239,'Water Crosswalk'!K$9:K$667)</f>
        <v>0.0007934945744541418</v>
      </c>
      <c r="E239" s="126" t="s">
        <v>1311</v>
      </c>
      <c r="F239" s="121">
        <f>SUMIF('Water Crosswalk'!D$9:D$667,'Direct Water Use'!B239,'Water Crosswalk'!L$9:L$667)</f>
        <v>21.541782772335296</v>
      </c>
      <c r="G239" s="36" t="s">
        <v>1170</v>
      </c>
    </row>
    <row r="240" spans="1:7" ht="15" customHeight="1">
      <c r="A240" s="37">
        <v>362100</v>
      </c>
      <c r="B240" s="24" t="s">
        <v>227</v>
      </c>
      <c r="C240" s="35" t="e">
        <f>+#REF!</f>
        <v>#REF!</v>
      </c>
      <c r="D240" s="297">
        <f>SUMIF('Water Crosswalk'!D$9:D$667,B240,'Water Crosswalk'!K$9:K$667)</f>
        <v>6.950317440474235E-05</v>
      </c>
      <c r="E240" s="126" t="s">
        <v>1311</v>
      </c>
      <c r="F240" s="121">
        <f>SUMIF('Water Crosswalk'!D$9:D$667,'Direct Water Use'!B240,'Water Crosswalk'!L$9:L$667)</f>
        <v>1.8868714837082012</v>
      </c>
      <c r="G240" s="36" t="s">
        <v>1170</v>
      </c>
    </row>
    <row r="241" spans="1:7" ht="15" customHeight="1">
      <c r="A241" s="37">
        <v>362200</v>
      </c>
      <c r="B241" s="24" t="s">
        <v>228</v>
      </c>
      <c r="C241" s="35" t="e">
        <f>+#REF!</f>
        <v>#REF!</v>
      </c>
      <c r="D241" s="297">
        <f>SUMIF('Water Crosswalk'!D$9:D$667,B241,'Water Crosswalk'!K$9:K$667)</f>
        <v>2.3891716201630207E-05</v>
      </c>
      <c r="E241" s="126" t="s">
        <v>1311</v>
      </c>
      <c r="F241" s="121">
        <f>SUMIF('Water Crosswalk'!D$9:D$667,'Direct Water Use'!B241,'Water Crosswalk'!L$9:L$667)</f>
        <v>0.6486120725246949</v>
      </c>
      <c r="G241" s="36" t="s">
        <v>1170</v>
      </c>
    </row>
    <row r="242" spans="1:7" ht="15" customHeight="1">
      <c r="A242" s="37">
        <v>370101</v>
      </c>
      <c r="B242" s="24" t="s">
        <v>1276</v>
      </c>
      <c r="C242" s="35" t="e">
        <f>+#REF!</f>
        <v>#REF!</v>
      </c>
      <c r="D242" s="297">
        <f>SUMIF('Water Crosswalk'!D$9:D$667,B242,'Water Crosswalk'!K$9:K$667)</f>
        <v>0.1440656007130299</v>
      </c>
      <c r="E242" s="126" t="s">
        <v>1311</v>
      </c>
      <c r="F242" s="121">
        <f>SUMIF('Water Crosswalk'!D$9:D$667,'Direct Water Use'!B242,'Water Crosswalk'!L$9:L$667)</f>
        <v>3911.0914875013286</v>
      </c>
      <c r="G242" s="36" t="s">
        <v>1170</v>
      </c>
    </row>
    <row r="243" spans="1:7" ht="15" customHeight="1">
      <c r="A243" s="37">
        <v>370102</v>
      </c>
      <c r="B243" s="24" t="s">
        <v>229</v>
      </c>
      <c r="C243" s="35" t="e">
        <f>+#REF!</f>
        <v>#REF!</v>
      </c>
      <c r="D243" s="297">
        <f>SUMIF('Water Crosswalk'!D$9:D$667,B243,'Water Crosswalk'!K$9:K$667)</f>
        <v>0.0005357536360365556</v>
      </c>
      <c r="E243" s="126" t="s">
        <v>1311</v>
      </c>
      <c r="F243" s="121">
        <f>SUMIF('Water Crosswalk'!D$9:D$667,'Direct Water Use'!B243,'Water Crosswalk'!L$9:L$667)</f>
        <v>14.544634353584051</v>
      </c>
      <c r="G243" s="36" t="s">
        <v>1170</v>
      </c>
    </row>
    <row r="244" spans="1:7" ht="15" customHeight="1">
      <c r="A244" s="37">
        <v>370103</v>
      </c>
      <c r="B244" s="24" t="s">
        <v>230</v>
      </c>
      <c r="C244" s="35" t="e">
        <f>+#REF!</f>
        <v>#REF!</v>
      </c>
      <c r="D244" s="297">
        <f>SUMIF('Water Crosswalk'!D$9:D$667,B244,'Water Crosswalk'!K$9:K$667)</f>
        <v>0.0001303184520088919</v>
      </c>
      <c r="E244" s="126" t="s">
        <v>1311</v>
      </c>
      <c r="F244" s="121">
        <f>SUMIF('Water Crosswalk'!D$9:D$667,'Direct Water Use'!B244,'Water Crosswalk'!L$9:L$667)</f>
        <v>3.5378840319528777</v>
      </c>
      <c r="G244" s="36" t="s">
        <v>1170</v>
      </c>
    </row>
    <row r="245" spans="1:7" ht="15" customHeight="1">
      <c r="A245" s="37">
        <v>370200</v>
      </c>
      <c r="B245" s="24" t="s">
        <v>1277</v>
      </c>
      <c r="C245" s="35" t="e">
        <f>+#REF!</f>
        <v>#REF!</v>
      </c>
      <c r="D245" s="297">
        <f>SUMIF('Water Crosswalk'!D$9:D$667,B245,'Water Crosswalk'!K$9:K$667)</f>
        <v>0.006316100974030961</v>
      </c>
      <c r="E245" s="126" t="s">
        <v>1311</v>
      </c>
      <c r="F245" s="121">
        <f>SUMIF('Water Crosswalk'!D$9:D$667,'Direct Water Use'!B245,'Water Crosswalk'!L$9:L$667)</f>
        <v>171.4694460819828</v>
      </c>
      <c r="G245" s="36" t="s">
        <v>1170</v>
      </c>
    </row>
    <row r="246" spans="1:7" ht="15" customHeight="1">
      <c r="A246" s="37">
        <v>370300</v>
      </c>
      <c r="B246" s="24" t="s">
        <v>231</v>
      </c>
      <c r="C246" s="35" t="e">
        <f>+#REF!</f>
        <v>#REF!</v>
      </c>
      <c r="D246" s="297">
        <f>SUMIF('Water Crosswalk'!D$9:D$667,B246,'Water Crosswalk'!K$9:K$667)</f>
        <v>0.00034751587202371177</v>
      </c>
      <c r="E246" s="126" t="s">
        <v>1311</v>
      </c>
      <c r="F246" s="121">
        <f>SUMIF('Water Crosswalk'!D$9:D$667,'Direct Water Use'!B246,'Water Crosswalk'!L$9:L$667)</f>
        <v>9.434357418541007</v>
      </c>
      <c r="G246" s="36" t="s">
        <v>1170</v>
      </c>
    </row>
    <row r="247" spans="1:7" ht="15" customHeight="1">
      <c r="A247" s="37">
        <v>370401</v>
      </c>
      <c r="B247" s="24" t="s">
        <v>232</v>
      </c>
      <c r="C247" s="35" t="e">
        <f>+#REF!</f>
        <v>#REF!</v>
      </c>
      <c r="D247" s="297">
        <f>SUMIF('Water Crosswalk'!D$9:D$667,B247,'Water Crosswalk'!K$9:K$667)</f>
        <v>5.502334640375436E-05</v>
      </c>
      <c r="E247" s="126" t="s">
        <v>1311</v>
      </c>
      <c r="F247" s="121">
        <f>SUMIF('Water Crosswalk'!D$9:D$667,'Direct Water Use'!B247,'Water Crosswalk'!L$9:L$667)</f>
        <v>1.4937732579356593</v>
      </c>
      <c r="G247" s="36" t="s">
        <v>1170</v>
      </c>
    </row>
    <row r="248" spans="1:7" ht="15" customHeight="1">
      <c r="A248" s="37">
        <v>370402</v>
      </c>
      <c r="B248" s="24" t="s">
        <v>233</v>
      </c>
      <c r="C248" s="35" t="e">
        <f>+#REF!</f>
        <v>#REF!</v>
      </c>
      <c r="D248" s="297">
        <f>SUMIF('Water Crosswalk'!D$9:D$667,B248,'Water Crosswalk'!K$9:K$667)</f>
        <v>0.0004459787024304301</v>
      </c>
      <c r="E248" s="126" t="s">
        <v>1311</v>
      </c>
      <c r="F248" s="121">
        <f>SUMIF('Water Crosswalk'!D$9:D$667,'Direct Water Use'!B248,'Water Crosswalk'!L$9:L$667)</f>
        <v>12.107425353794293</v>
      </c>
      <c r="G248" s="36" t="s">
        <v>1170</v>
      </c>
    </row>
    <row r="249" spans="1:7" ht="15" customHeight="1">
      <c r="A249" s="37">
        <v>380100</v>
      </c>
      <c r="B249" s="24" t="s">
        <v>1278</v>
      </c>
      <c r="C249" s="35" t="e">
        <f>+#REF!</f>
        <v>#REF!</v>
      </c>
      <c r="D249" s="297">
        <f>SUMIF('Water Crosswalk'!D$9:D$667,B249,'Water Crosswalk'!K$9:K$667)</f>
        <v>0.0023371777355112805</v>
      </c>
      <c r="E249" s="126" t="s">
        <v>1065</v>
      </c>
      <c r="F249" s="121">
        <f>SUMIF('Water Crosswalk'!D$9:D$667,'Direct Water Use'!B249,'Water Crosswalk'!L$9:L$667)</f>
        <v>63.44967779188289</v>
      </c>
      <c r="G249" s="36" t="s">
        <v>1170</v>
      </c>
    </row>
    <row r="250" spans="1:7" ht="15" customHeight="1">
      <c r="A250" s="37">
        <v>380400</v>
      </c>
      <c r="B250" s="24" t="s">
        <v>1279</v>
      </c>
      <c r="C250" s="35" t="e">
        <f>+#REF!</f>
        <v>#REF!</v>
      </c>
      <c r="D250" s="297">
        <f>SUMIF('Water Crosswalk'!D$9:D$667,B250,'Water Crosswalk'!K$9:K$667)</f>
        <v>0.006698639131903376</v>
      </c>
      <c r="E250" s="126" t="s">
        <v>1065</v>
      </c>
      <c r="F250" s="121">
        <f>SUMIF('Water Crosswalk'!D$9:D$667,'Direct Water Use'!B250,'Water Crosswalk'!L$9:L$667)</f>
        <v>181.85458816652155</v>
      </c>
      <c r="G250" s="36" t="s">
        <v>1170</v>
      </c>
    </row>
    <row r="251" spans="1:7" ht="15" customHeight="1">
      <c r="A251" s="37">
        <v>380501</v>
      </c>
      <c r="B251" s="24" t="s">
        <v>234</v>
      </c>
      <c r="C251" s="35" t="e">
        <f>+#REF!</f>
        <v>#REF!</v>
      </c>
      <c r="D251" s="297">
        <f>SUMIF('Water Crosswalk'!D$9:D$667,B251,'Water Crosswalk'!K$9:K$667)</f>
        <v>0.0034342110070361997</v>
      </c>
      <c r="E251" s="126" t="s">
        <v>1065</v>
      </c>
      <c r="F251" s="121">
        <f>SUMIF('Water Crosswalk'!D$9:D$667,'Direct Water Use'!B251,'Water Crosswalk'!L$9:L$667)</f>
        <v>93.23192607690868</v>
      </c>
      <c r="G251" s="36" t="s">
        <v>1170</v>
      </c>
    </row>
    <row r="252" spans="1:7" ht="15" customHeight="1">
      <c r="A252" s="37">
        <v>380700</v>
      </c>
      <c r="B252" s="24" t="s">
        <v>1280</v>
      </c>
      <c r="C252" s="35" t="e">
        <f>+#REF!</f>
        <v>#REF!</v>
      </c>
      <c r="D252" s="297">
        <f>SUMIF('Water Crosswalk'!D$9:D$667,B252,'Water Crosswalk'!K$9:K$667)</f>
        <v>0.0012791893765444246</v>
      </c>
      <c r="E252" s="126" t="s">
        <v>1311</v>
      </c>
      <c r="F252" s="121">
        <f>SUMIF('Water Crosswalk'!D$9:D$667,'Direct Water Use'!B252,'Water Crosswalk'!L$9:L$667)</f>
        <v>34.64086428159293</v>
      </c>
      <c r="G252" s="36" t="s">
        <v>1170</v>
      </c>
    </row>
    <row r="253" spans="1:7" ht="15" customHeight="1">
      <c r="A253" s="37">
        <v>380800</v>
      </c>
      <c r="B253" s="24" t="s">
        <v>1281</v>
      </c>
      <c r="C253" s="35" t="e">
        <f>+#REF!</f>
        <v>#REF!</v>
      </c>
      <c r="D253" s="297">
        <f>SUMIF('Water Crosswalk'!D$9:D$667,B253,'Water Crosswalk'!K$9:K$667)</f>
        <v>0.003318776577826447</v>
      </c>
      <c r="E253" s="126" t="s">
        <v>1311</v>
      </c>
      <c r="F253" s="121">
        <f>SUMIF('Water Crosswalk'!D$9:D$667,'Direct Water Use'!B253,'Water Crosswalk'!L$9:L$667)</f>
        <v>90.09811334706662</v>
      </c>
      <c r="G253" s="36" t="s">
        <v>1170</v>
      </c>
    </row>
    <row r="254" spans="1:7" ht="15" customHeight="1">
      <c r="A254" s="37">
        <v>380900</v>
      </c>
      <c r="B254" s="24" t="s">
        <v>235</v>
      </c>
      <c r="C254" s="35" t="e">
        <f>+#REF!</f>
        <v>#REF!</v>
      </c>
      <c r="D254" s="297">
        <f>SUMIF('Water Crosswalk'!D$9:D$667,B254,'Water Crosswalk'!K$9:K$667)</f>
        <v>0.0009238130264630338</v>
      </c>
      <c r="E254" s="126" t="s">
        <v>1311</v>
      </c>
      <c r="F254" s="121">
        <f>SUMIF('Water Crosswalk'!D$9:D$667,'Direct Water Use'!B254,'Water Crosswalk'!L$9:L$667)</f>
        <v>24.874207100369915</v>
      </c>
      <c r="G254" s="36" t="s">
        <v>1170</v>
      </c>
    </row>
    <row r="255" spans="1:7" ht="15" customHeight="1">
      <c r="A255" s="37">
        <v>381000</v>
      </c>
      <c r="B255" s="24" t="s">
        <v>1282</v>
      </c>
      <c r="C255" s="35" t="e">
        <f>+#REF!</f>
        <v>#REF!</v>
      </c>
      <c r="D255" s="297">
        <f>SUMIF('Water Crosswalk'!D$9:D$667,B255,'Water Crosswalk'!K$9:K$667)</f>
        <v>0.0007037196408480163</v>
      </c>
      <c r="E255" s="126" t="s">
        <v>1311</v>
      </c>
      <c r="F255" s="121">
        <f>SUMIF('Water Crosswalk'!D$9:D$667,'Direct Water Use'!B255,'Water Crosswalk'!L$9:L$667)</f>
        <v>19.10457377254554</v>
      </c>
      <c r="G255" s="36" t="s">
        <v>1170</v>
      </c>
    </row>
    <row r="256" spans="1:7" ht="15" customHeight="1">
      <c r="A256" s="37">
        <v>381100</v>
      </c>
      <c r="B256" s="24" t="s">
        <v>236</v>
      </c>
      <c r="C256" s="35" t="e">
        <f>+#REF!</f>
        <v>#REF!</v>
      </c>
      <c r="D256" s="297">
        <f>SUMIF('Water Crosswalk'!D$9:D$667,B256,'Water Crosswalk'!K$9:K$667)</f>
        <v>0.0004112271152280589</v>
      </c>
      <c r="E256" s="126" t="s">
        <v>1311</v>
      </c>
      <c r="F256" s="121">
        <f>SUMIF('Water Crosswalk'!D$9:D$667,'Direct Water Use'!B256,'Water Crosswalk'!L$9:L$667)</f>
        <v>11.16398961194019</v>
      </c>
      <c r="G256" s="36" t="s">
        <v>1170</v>
      </c>
    </row>
    <row r="257" spans="1:7" ht="15" customHeight="1">
      <c r="A257" s="37">
        <v>381400</v>
      </c>
      <c r="B257" s="24" t="s">
        <v>237</v>
      </c>
      <c r="C257" s="35" t="e">
        <f>+#REF!</f>
        <v>#REF!</v>
      </c>
      <c r="D257" s="297">
        <f>SUMIF('Water Crosswalk'!D$9:D$667,B257,'Water Crosswalk'!K$9:K$667)</f>
        <v>0.00010715072720731112</v>
      </c>
      <c r="E257" s="126" t="s">
        <v>1311</v>
      </c>
      <c r="F257" s="121">
        <f>SUMIF('Water Crosswalk'!D$9:D$667,'Direct Water Use'!B257,'Water Crosswalk'!L$9:L$667)</f>
        <v>2.9089268707168103</v>
      </c>
      <c r="G257" s="36" t="s">
        <v>1170</v>
      </c>
    </row>
    <row r="258" spans="1:7" ht="15" customHeight="1">
      <c r="A258" s="37">
        <v>390100</v>
      </c>
      <c r="B258" s="24" t="s">
        <v>238</v>
      </c>
      <c r="C258" s="35" t="e">
        <f>+#REF!</f>
        <v>#REF!</v>
      </c>
      <c r="D258" s="297">
        <f>SUMIF('Water Crosswalk'!D$9:D$667,B258,'Water Crosswalk'!K$9:K$667)</f>
        <v>0.0016894010233152717</v>
      </c>
      <c r="E258" s="126" t="s">
        <v>1311</v>
      </c>
      <c r="F258" s="121">
        <f>SUMIF('Water Crosswalk'!D$9:D$667,'Direct Water Use'!B258,'Water Crosswalk'!L$9:L$667)</f>
        <v>45.863842086952765</v>
      </c>
      <c r="G258" s="36" t="s">
        <v>1170</v>
      </c>
    </row>
    <row r="259" spans="1:7" ht="15" customHeight="1">
      <c r="A259" s="37">
        <v>390200</v>
      </c>
      <c r="B259" s="24" t="s">
        <v>239</v>
      </c>
      <c r="C259" s="35" t="e">
        <f>+#REF!</f>
        <v>#REF!</v>
      </c>
      <c r="D259" s="297">
        <f>SUMIF('Water Crosswalk'!D$9:D$667,B259,'Water Crosswalk'!K$9:K$667)</f>
        <v>0.00010899361440743688</v>
      </c>
      <c r="E259" s="126" t="s">
        <v>1311</v>
      </c>
      <c r="F259" s="121">
        <f>SUMIF('Water Crosswalk'!D$9:D$667,'Direct Water Use'!B259,'Water Crosswalk'!L$9:L$667)</f>
        <v>2.9589575539969526</v>
      </c>
      <c r="G259" s="36" t="s">
        <v>1170</v>
      </c>
    </row>
    <row r="260" spans="1:7" ht="15" customHeight="1">
      <c r="A260" s="37">
        <v>400100</v>
      </c>
      <c r="B260" s="24" t="s">
        <v>240</v>
      </c>
      <c r="C260" s="35" t="e">
        <f>+#REF!</f>
        <v>#REF!</v>
      </c>
      <c r="D260" s="297">
        <f>SUMIF('Water Crosswalk'!D$9:D$667,B260,'Water Crosswalk'!K$9:K$667)</f>
        <v>2.1430145441462225E-05</v>
      </c>
      <c r="E260" s="126" t="s">
        <v>1311</v>
      </c>
      <c r="F260" s="121">
        <f>SUMIF('Water Crosswalk'!D$9:D$667,'Direct Water Use'!B260,'Water Crosswalk'!L$9:L$667)</f>
        <v>0.5817853741433621</v>
      </c>
      <c r="G260" s="36" t="s">
        <v>1170</v>
      </c>
    </row>
    <row r="261" spans="1:7" ht="15" customHeight="1">
      <c r="A261" s="37">
        <v>400200</v>
      </c>
      <c r="B261" s="24" t="s">
        <v>241</v>
      </c>
      <c r="C261" s="35" t="e">
        <f>+#REF!</f>
        <v>#REF!</v>
      </c>
      <c r="D261" s="297">
        <f>SUMIF('Water Crosswalk'!D$9:D$667,B261,'Water Crosswalk'!K$9:K$667)</f>
        <v>7.500550904511779E-05</v>
      </c>
      <c r="E261" s="126" t="s">
        <v>1311</v>
      </c>
      <c r="F261" s="121">
        <f>SUMIF('Water Crosswalk'!D$9:D$667,'Direct Water Use'!B261,'Water Crosswalk'!L$9:L$667)</f>
        <v>2.0362488095017675</v>
      </c>
      <c r="G261" s="36" t="s">
        <v>1170</v>
      </c>
    </row>
    <row r="262" spans="1:7" ht="15" customHeight="1">
      <c r="A262" s="37">
        <v>400300</v>
      </c>
      <c r="B262" s="24" t="s">
        <v>242</v>
      </c>
      <c r="C262" s="35" t="e">
        <f>+#REF!</f>
        <v>#REF!</v>
      </c>
      <c r="D262" s="297">
        <f>SUMIF('Water Crosswalk'!D$9:D$667,B262,'Water Crosswalk'!K$9:K$667)</f>
        <v>1.0715072720731113E-05</v>
      </c>
      <c r="E262" s="126" t="s">
        <v>1311</v>
      </c>
      <c r="F262" s="121">
        <f>SUMIF('Water Crosswalk'!D$9:D$667,'Direct Water Use'!B262,'Water Crosswalk'!L$9:L$667)</f>
        <v>0.29089268707168103</v>
      </c>
      <c r="G262" s="36" t="s">
        <v>1170</v>
      </c>
    </row>
    <row r="263" spans="1:7" ht="15" customHeight="1">
      <c r="A263" s="37">
        <v>400400</v>
      </c>
      <c r="B263" s="24" t="s">
        <v>243</v>
      </c>
      <c r="C263" s="35" t="e">
        <f>+#REF!</f>
        <v>#REF!</v>
      </c>
      <c r="D263" s="297">
        <f>SUMIF('Water Crosswalk'!D$9:D$667,B263,'Water Crosswalk'!K$9:K$667)</f>
        <v>3.7418923939395315E-05</v>
      </c>
      <c r="E263" s="126" t="s">
        <v>1311</v>
      </c>
      <c r="F263" s="121">
        <f>SUMIF('Water Crosswalk'!D$9:D$667,'Direct Water Use'!B263,'Water Crosswalk'!L$9:L$667)</f>
        <v>1.0158485729174647</v>
      </c>
      <c r="G263" s="36" t="s">
        <v>1170</v>
      </c>
    </row>
    <row r="264" spans="1:7" ht="15" customHeight="1">
      <c r="A264" s="37">
        <v>400500</v>
      </c>
      <c r="B264" s="24" t="s">
        <v>244</v>
      </c>
      <c r="C264" s="35" t="e">
        <f>+#REF!</f>
        <v>#REF!</v>
      </c>
      <c r="D264" s="297">
        <f>SUMIF('Water Crosswalk'!D$9:D$667,B264,'Water Crosswalk'!K$9:K$667)</f>
        <v>1.8709461969697658E-05</v>
      </c>
      <c r="E264" s="126" t="s">
        <v>1311</v>
      </c>
      <c r="F264" s="121">
        <f>SUMIF('Water Crosswalk'!D$9:D$667,'Direct Water Use'!B264,'Water Crosswalk'!L$9:L$667)</f>
        <v>0.5079242864587323</v>
      </c>
      <c r="G264" s="36" t="s">
        <v>1170</v>
      </c>
    </row>
    <row r="265" spans="1:7" ht="15" customHeight="1">
      <c r="A265" s="37">
        <v>400600</v>
      </c>
      <c r="B265" s="24" t="s">
        <v>346</v>
      </c>
      <c r="C265" s="35" t="e">
        <f>+#REF!</f>
        <v>#REF!</v>
      </c>
      <c r="D265" s="297">
        <f>SUMIF('Water Crosswalk'!D$9:D$667,B265,'Water Crosswalk'!K$9:K$667)</f>
        <v>0.0006429043632438668</v>
      </c>
      <c r="E265" s="126" t="s">
        <v>1311</v>
      </c>
      <c r="F265" s="121">
        <f>SUMIF('Water Crosswalk'!D$9:D$667,'Direct Water Use'!B265,'Water Crosswalk'!L$9:L$667)</f>
        <v>17.453561224300863</v>
      </c>
      <c r="G265" s="36" t="s">
        <v>1170</v>
      </c>
    </row>
    <row r="266" spans="1:7" ht="15" customHeight="1">
      <c r="A266" s="37">
        <v>400700</v>
      </c>
      <c r="B266" s="24" t="s">
        <v>347</v>
      </c>
      <c r="C266" s="35" t="e">
        <f>+#REF!</f>
        <v>#REF!</v>
      </c>
      <c r="D266" s="297">
        <f>SUMIF('Water Crosswalk'!D$9:D$667,B266,'Water Crosswalk'!K$9:K$667)</f>
        <v>2.0271759201383183E-05</v>
      </c>
      <c r="E266" s="126" t="s">
        <v>1311</v>
      </c>
      <c r="F266" s="121">
        <f>SUMIF('Water Crosswalk'!D$9:D$667,'Direct Water Use'!B266,'Water Crosswalk'!L$9:L$667)</f>
        <v>0.5503375160815587</v>
      </c>
      <c r="G266" s="36" t="s">
        <v>1170</v>
      </c>
    </row>
    <row r="267" spans="1:7" ht="15" customHeight="1">
      <c r="A267" s="37">
        <v>400800</v>
      </c>
      <c r="B267" s="24" t="s">
        <v>348</v>
      </c>
      <c r="C267" s="35" t="e">
        <f>+#REF!</f>
        <v>#REF!</v>
      </c>
      <c r="D267" s="297">
        <f>SUMIF('Water Crosswalk'!D$9:D$667,B267,'Water Crosswalk'!K$9:K$667)</f>
        <v>5.170284612383044E-05</v>
      </c>
      <c r="E267" s="126" t="s">
        <v>1063</v>
      </c>
      <c r="F267" s="121">
        <f>SUMIF('Water Crosswalk'!D$9:D$667,'Direct Water Use'!B267,'Water Crosswalk'!L$9:L$667)</f>
        <v>1.4036283495412876</v>
      </c>
      <c r="G267" s="36" t="s">
        <v>1170</v>
      </c>
    </row>
    <row r="268" spans="1:7" ht="15" customHeight="1">
      <c r="A268" s="37">
        <v>400901</v>
      </c>
      <c r="B268" s="24" t="s">
        <v>349</v>
      </c>
      <c r="C268" s="35" t="e">
        <f>+#REF!</f>
        <v>#REF!</v>
      </c>
      <c r="D268" s="297">
        <f>SUMIF('Water Crosswalk'!D$9:D$667,B268,'Water Crosswalk'!K$9:K$667)</f>
        <v>5.39183068984158E-05</v>
      </c>
      <c r="E268" s="126" t="s">
        <v>1311</v>
      </c>
      <c r="F268" s="121">
        <f>SUMIF('Water Crosswalk'!D$9:D$667,'Direct Water Use'!B268,'Water Crosswalk'!L$9:L$667)</f>
        <v>1.4637736564951231</v>
      </c>
      <c r="G268" s="36" t="s">
        <v>1170</v>
      </c>
    </row>
    <row r="269" spans="1:7" ht="15" customHeight="1">
      <c r="A269" s="37">
        <v>400902</v>
      </c>
      <c r="B269" s="24" t="s">
        <v>350</v>
      </c>
      <c r="C269" s="35" t="e">
        <f>+#REF!</f>
        <v>#REF!</v>
      </c>
      <c r="D269" s="297">
        <f>SUMIF('Water Crosswalk'!D$9:D$667,B269,'Water Crosswalk'!K$9:K$667)</f>
        <v>4.633544960316157E-05</v>
      </c>
      <c r="E269" s="126" t="s">
        <v>1311</v>
      </c>
      <c r="F269" s="121">
        <f>SUMIF('Water Crosswalk'!D$9:D$667,'Direct Water Use'!B269,'Water Crosswalk'!L$9:L$667)</f>
        <v>1.2579143224721343</v>
      </c>
      <c r="G269" s="36" t="s">
        <v>1170</v>
      </c>
    </row>
    <row r="270" spans="1:7" ht="15" customHeight="1">
      <c r="A270" s="37">
        <v>410100</v>
      </c>
      <c r="B270" s="24" t="s">
        <v>351</v>
      </c>
      <c r="C270" s="35" t="e">
        <f>+#REF!</f>
        <v>#REF!</v>
      </c>
      <c r="D270" s="297">
        <f>SUMIF('Water Crosswalk'!D$9:D$667,B270,'Water Crosswalk'!K$9:K$667)</f>
        <v>0.00024326111041659827</v>
      </c>
      <c r="E270" s="126" t="s">
        <v>1311</v>
      </c>
      <c r="F270" s="121">
        <f>SUMIF('Water Crosswalk'!D$9:D$667,'Direct Water Use'!B270,'Water Crosswalk'!L$9:L$667)</f>
        <v>6.604050192978706</v>
      </c>
      <c r="G270" s="36" t="s">
        <v>1170</v>
      </c>
    </row>
    <row r="271" spans="1:7" ht="15" customHeight="1">
      <c r="A271" s="37">
        <v>410201</v>
      </c>
      <c r="B271" s="24" t="s">
        <v>1283</v>
      </c>
      <c r="C271" s="35" t="e">
        <f>+#REF!</f>
        <v>#REF!</v>
      </c>
      <c r="D271" s="297">
        <f>SUMIF('Water Crosswalk'!D$9:D$667,B271,'Water Crosswalk'!K$9:K$667)</f>
        <v>0.001807082534523301</v>
      </c>
      <c r="E271" s="126" t="s">
        <v>1311</v>
      </c>
      <c r="F271" s="121">
        <f>SUMIF('Water Crosswalk'!D$9:D$667,'Direct Water Use'!B271,'Water Crosswalk'!L$9:L$667)</f>
        <v>49.05865857641324</v>
      </c>
      <c r="G271" s="36" t="s">
        <v>1170</v>
      </c>
    </row>
    <row r="272" spans="1:7" ht="15" customHeight="1">
      <c r="A272" s="37">
        <v>410202</v>
      </c>
      <c r="B272" s="24" t="s">
        <v>352</v>
      </c>
      <c r="C272" s="35" t="e">
        <f>+#REF!</f>
        <v>#REF!</v>
      </c>
      <c r="D272" s="297">
        <f>SUMIF('Water Crosswalk'!D$9:D$667,B272,'Water Crosswalk'!K$9:K$667)</f>
        <v>8.687896800592793E-06</v>
      </c>
      <c r="E272" s="126" t="s">
        <v>1311</v>
      </c>
      <c r="F272" s="121">
        <f>SUMIF('Water Crosswalk'!D$9:D$667,'Direct Water Use'!B272,'Water Crosswalk'!L$9:L$667)</f>
        <v>0.23585893546352515</v>
      </c>
      <c r="G272" s="36" t="s">
        <v>1170</v>
      </c>
    </row>
    <row r="273" spans="1:7" ht="15" customHeight="1">
      <c r="A273" s="37">
        <v>410203</v>
      </c>
      <c r="B273" s="24" t="s">
        <v>353</v>
      </c>
      <c r="C273" s="35" t="e">
        <f>+#REF!</f>
        <v>#REF!</v>
      </c>
      <c r="D273" s="297">
        <f>SUMIF('Water Crosswalk'!D$9:D$667,B273,'Water Crosswalk'!K$9:K$667)</f>
        <v>8.977493360612554E-05</v>
      </c>
      <c r="E273" s="126" t="s">
        <v>1311</v>
      </c>
      <c r="F273" s="121">
        <f>SUMIF('Water Crosswalk'!D$9:D$667,'Direct Water Use'!B273,'Water Crosswalk'!L$9:L$667)</f>
        <v>2.4372089997897604</v>
      </c>
      <c r="G273" s="36" t="s">
        <v>1170</v>
      </c>
    </row>
    <row r="274" spans="1:7" ht="15" customHeight="1">
      <c r="A274" s="37">
        <v>420100</v>
      </c>
      <c r="B274" s="24" t="s">
        <v>354</v>
      </c>
      <c r="C274" s="35" t="e">
        <f>+#REF!</f>
        <v>#REF!</v>
      </c>
      <c r="D274" s="297">
        <f>SUMIF('Water Crosswalk'!D$9:D$667,B274,'Water Crosswalk'!K$9:K$667)</f>
        <v>4.9553189158936674E-05</v>
      </c>
      <c r="E274" s="126" t="s">
        <v>1311</v>
      </c>
      <c r="F274" s="121">
        <f>SUMIF('Water Crosswalk'!D$9:D$667,'Direct Water Use'!B274,'Water Crosswalk'!L$9:L$667)</f>
        <v>1.3452694837549213</v>
      </c>
      <c r="G274" s="36" t="s">
        <v>1170</v>
      </c>
    </row>
    <row r="275" spans="1:7" ht="15" customHeight="1">
      <c r="A275" s="37">
        <v>420201</v>
      </c>
      <c r="B275" s="24" t="s">
        <v>355</v>
      </c>
      <c r="C275" s="35" t="e">
        <f>+#REF!</f>
        <v>#REF!</v>
      </c>
      <c r="D275" s="297">
        <f>SUMIF('Water Crosswalk'!D$9:D$667,B275,'Water Crosswalk'!K$9:K$667)</f>
        <v>0.00034687232411255675</v>
      </c>
      <c r="E275" s="126" t="s">
        <v>1311</v>
      </c>
      <c r="F275" s="121">
        <f>SUMIF('Water Crosswalk'!D$9:D$667,'Direct Water Use'!B275,'Water Crosswalk'!L$9:L$667)</f>
        <v>9.41688638628445</v>
      </c>
      <c r="G275" s="36" t="s">
        <v>1170</v>
      </c>
    </row>
    <row r="276" spans="1:7" ht="15" customHeight="1">
      <c r="A276" s="37">
        <v>420202</v>
      </c>
      <c r="B276" s="24" t="s">
        <v>356</v>
      </c>
      <c r="C276" s="35" t="e">
        <f>+#REF!</f>
        <v>#REF!</v>
      </c>
      <c r="D276" s="297">
        <f>SUMIF('Water Crosswalk'!D$9:D$667,B276,'Water Crosswalk'!K$9:K$667)</f>
        <v>4.9553189158936674E-05</v>
      </c>
      <c r="E276" s="126" t="s">
        <v>1311</v>
      </c>
      <c r="F276" s="121">
        <f>SUMIF('Water Crosswalk'!D$9:D$667,'Direct Water Use'!B276,'Water Crosswalk'!L$9:L$667)</f>
        <v>1.3452694837549213</v>
      </c>
      <c r="G276" s="36" t="s">
        <v>1170</v>
      </c>
    </row>
    <row r="277" spans="1:7" ht="15" customHeight="1">
      <c r="A277" s="37">
        <v>420300</v>
      </c>
      <c r="B277" s="24" t="s">
        <v>357</v>
      </c>
      <c r="C277" s="35" t="e">
        <f>+#REF!</f>
        <v>#REF!</v>
      </c>
      <c r="D277" s="297">
        <f>SUMIF('Water Crosswalk'!D$9:D$667,B277,'Water Crosswalk'!K$9:K$667)</f>
        <v>0.0004459787024304301</v>
      </c>
      <c r="E277" s="126" t="s">
        <v>1311</v>
      </c>
      <c r="F277" s="121">
        <f>SUMIF('Water Crosswalk'!D$9:D$667,'Direct Water Use'!B277,'Water Crosswalk'!L$9:L$667)</f>
        <v>12.107425353794293</v>
      </c>
      <c r="G277" s="36" t="s">
        <v>1170</v>
      </c>
    </row>
    <row r="278" spans="1:7" ht="15" customHeight="1">
      <c r="A278" s="37">
        <v>420401</v>
      </c>
      <c r="B278" s="24" t="s">
        <v>358</v>
      </c>
      <c r="C278" s="35" t="e">
        <f>+#REF!</f>
        <v>#REF!</v>
      </c>
      <c r="D278" s="297">
        <f>SUMIF('Water Crosswalk'!D$9:D$667,B278,'Water Crosswalk'!K$9:K$667)</f>
        <v>0.00019642201462209794</v>
      </c>
      <c r="E278" s="126" t="s">
        <v>1311</v>
      </c>
      <c r="F278" s="121">
        <f>SUMIF('Water Crosswalk'!D$9:D$667,'Direct Water Use'!B278,'Water Crosswalk'!L$9:L$667)</f>
        <v>5.332462888740569</v>
      </c>
      <c r="G278" s="36" t="s">
        <v>1170</v>
      </c>
    </row>
    <row r="279" spans="1:7" ht="15" customHeight="1">
      <c r="A279" s="37">
        <v>420402</v>
      </c>
      <c r="B279" s="24" t="s">
        <v>359</v>
      </c>
      <c r="C279" s="35" t="e">
        <f>+#REF!</f>
        <v>#REF!</v>
      </c>
      <c r="D279" s="297">
        <f>SUMIF('Water Crosswalk'!D$9:D$667,B279,'Water Crosswalk'!K$9:K$667)</f>
        <v>2.946330219331469E-05</v>
      </c>
      <c r="E279" s="126" t="s">
        <v>1311</v>
      </c>
      <c r="F279" s="121">
        <f>SUMIF('Water Crosswalk'!D$9:D$667,'Direct Water Use'!B279,'Water Crosswalk'!L$9:L$667)</f>
        <v>0.7998694333110853</v>
      </c>
      <c r="G279" s="36" t="s">
        <v>1170</v>
      </c>
    </row>
    <row r="280" spans="1:7" ht="15" customHeight="1">
      <c r="A280" s="37">
        <v>420500</v>
      </c>
      <c r="B280" s="24" t="s">
        <v>360</v>
      </c>
      <c r="C280" s="35" t="e">
        <f>+#REF!</f>
        <v>#REF!</v>
      </c>
      <c r="D280" s="297">
        <f>SUMIF('Water Crosswalk'!D$9:D$667,B280,'Water Crosswalk'!K$9:K$667)</f>
        <v>4.53252290449531E-05</v>
      </c>
      <c r="E280" s="126" t="s">
        <v>1311</v>
      </c>
      <c r="F280" s="121">
        <f>SUMIF('Water Crosswalk'!D$9:D$667,'Direct Water Use'!B280,'Water Crosswalk'!L$9:L$667)</f>
        <v>1.2304888648600962</v>
      </c>
      <c r="G280" s="36" t="s">
        <v>1170</v>
      </c>
    </row>
    <row r="281" spans="1:7" ht="15" customHeight="1">
      <c r="A281" s="37">
        <v>420700</v>
      </c>
      <c r="B281" s="24" t="s">
        <v>361</v>
      </c>
      <c r="C281" s="35" t="e">
        <f>+#REF!</f>
        <v>#REF!</v>
      </c>
      <c r="D281" s="297">
        <f>SUMIF('Water Crosswalk'!D$9:D$667,B281,'Water Crosswalk'!K$9:K$667)</f>
        <v>1.9261538643174718E-05</v>
      </c>
      <c r="E281" s="126" t="s">
        <v>1311</v>
      </c>
      <c r="F281" s="121">
        <f>SUMIF('Water Crosswalk'!D$9:D$667,'Direct Water Use'!B281,'Water Crosswalk'!L$9:L$667)</f>
        <v>0.5229120584695208</v>
      </c>
      <c r="G281" s="36" t="s">
        <v>1170</v>
      </c>
    </row>
    <row r="282" spans="1:7" ht="15" customHeight="1">
      <c r="A282" s="37">
        <v>420800</v>
      </c>
      <c r="B282" s="24" t="s">
        <v>362</v>
      </c>
      <c r="C282" s="35" t="e">
        <f>+#REF!</f>
        <v>#REF!</v>
      </c>
      <c r="D282" s="297">
        <f>SUMIF('Water Crosswalk'!D$9:D$667,B282,'Water Crosswalk'!K$9:K$667)</f>
        <v>0.00030697235362094543</v>
      </c>
      <c r="E282" s="126" t="s">
        <v>1311</v>
      </c>
      <c r="F282" s="121">
        <f>SUMIF('Water Crosswalk'!D$9:D$667,'Direct Water Use'!B282,'Water Crosswalk'!L$9:L$667)</f>
        <v>8.33368238637789</v>
      </c>
      <c r="G282" s="36" t="s">
        <v>1170</v>
      </c>
    </row>
    <row r="283" spans="1:7" ht="15" customHeight="1">
      <c r="A283" s="37">
        <v>421000</v>
      </c>
      <c r="B283" s="24" t="s">
        <v>363</v>
      </c>
      <c r="C283" s="35" t="e">
        <f>+#REF!</f>
        <v>#REF!</v>
      </c>
      <c r="D283" s="297">
        <f>SUMIF('Water Crosswalk'!D$9:D$667,B283,'Water Crosswalk'!K$9:K$667)</f>
        <v>0.0001637230784669851</v>
      </c>
      <c r="E283" s="126" t="s">
        <v>1311</v>
      </c>
      <c r="F283" s="121">
        <f>SUMIF('Water Crosswalk'!D$9:D$667,'Direct Water Use'!B283,'Water Crosswalk'!L$9:L$667)</f>
        <v>4.444752496990928</v>
      </c>
      <c r="G283" s="36" t="s">
        <v>1170</v>
      </c>
    </row>
    <row r="284" spans="1:7" ht="15" customHeight="1">
      <c r="A284" s="37">
        <v>421100</v>
      </c>
      <c r="B284" s="24" t="s">
        <v>364</v>
      </c>
      <c r="C284" s="35" t="e">
        <f>+#REF!</f>
        <v>#REF!</v>
      </c>
      <c r="D284" s="297">
        <f>SUMIF('Water Crosswalk'!D$9:D$667,B284,'Water Crosswalk'!K$9:K$667)</f>
        <v>0.0002118769250749219</v>
      </c>
      <c r="E284" s="126" t="s">
        <v>1311</v>
      </c>
      <c r="F284" s="121">
        <f>SUMIF('Water Crosswalk'!D$9:D$667,'Direct Water Use'!B284,'Water Crosswalk'!L$9:L$667)</f>
        <v>5.752032643164729</v>
      </c>
      <c r="G284" s="36" t="s">
        <v>1170</v>
      </c>
    </row>
    <row r="285" spans="1:7" ht="15" customHeight="1">
      <c r="A285" s="37">
        <v>430100</v>
      </c>
      <c r="B285" s="24" t="s">
        <v>365</v>
      </c>
      <c r="C285" s="35" t="e">
        <f>+#REF!</f>
        <v>#REF!</v>
      </c>
      <c r="D285" s="297">
        <f>SUMIF('Water Crosswalk'!D$9:D$667,B285,'Water Crosswalk'!K$9:K$667)</f>
        <v>0</v>
      </c>
      <c r="E285" s="126" t="s">
        <v>1311</v>
      </c>
      <c r="F285" s="121">
        <f>SUMIF('Water Crosswalk'!D$9:D$667,'Direct Water Use'!B285,'Water Crosswalk'!L$9:L$667)</f>
        <v>0</v>
      </c>
      <c r="G285" s="36" t="s">
        <v>1170</v>
      </c>
    </row>
    <row r="286" spans="1:7" ht="15" customHeight="1">
      <c r="A286" s="37">
        <v>430200</v>
      </c>
      <c r="B286" s="24" t="s">
        <v>366</v>
      </c>
      <c r="C286" s="35" t="e">
        <f>+#REF!</f>
        <v>#REF!</v>
      </c>
      <c r="D286" s="297">
        <f>SUMIF('Water Crosswalk'!D$9:D$667,B286,'Water Crosswalk'!K$9:K$667)</f>
        <v>0.00142764942460805</v>
      </c>
      <c r="E286" s="126" t="s">
        <v>1311</v>
      </c>
      <c r="F286" s="121">
        <f>SUMIF('Water Crosswalk'!D$9:D$667,'Direct Water Use'!B286,'Water Crosswalk'!L$9:L$667)</f>
        <v>38.757812302765096</v>
      </c>
      <c r="G286" s="36" t="s">
        <v>1170</v>
      </c>
    </row>
    <row r="287" spans="1:7" ht="15" customHeight="1">
      <c r="A287" s="37">
        <v>440001</v>
      </c>
      <c r="B287" s="24" t="s">
        <v>367</v>
      </c>
      <c r="C287" s="35" t="e">
        <f>+#REF!</f>
        <v>#REF!</v>
      </c>
      <c r="D287" s="297">
        <f>SUMIF('Water Crosswalk'!D$9:D$667,B287,'Water Crosswalk'!K$9:K$667)</f>
        <v>0.0011352185152774584</v>
      </c>
      <c r="E287" s="126" t="s">
        <v>1311</v>
      </c>
      <c r="F287" s="121">
        <f>SUMIF('Water Crosswalk'!D$9:D$667,'Direct Water Use'!B287,'Water Crosswalk'!L$9:L$667)</f>
        <v>30.81890090056729</v>
      </c>
      <c r="G287" s="36" t="s">
        <v>1170</v>
      </c>
    </row>
    <row r="288" spans="1:7" ht="15" customHeight="1">
      <c r="A288" s="37">
        <v>440002</v>
      </c>
      <c r="B288" s="24" t="s">
        <v>368</v>
      </c>
      <c r="C288" s="35" t="e">
        <f>+#REF!</f>
        <v>#REF!</v>
      </c>
      <c r="D288" s="297">
        <f>SUMIF('Water Crosswalk'!D$9:D$667,B288,'Water Crosswalk'!K$9:K$667)</f>
        <v>2.606369040177838E-05</v>
      </c>
      <c r="E288" s="126" t="s">
        <v>1311</v>
      </c>
      <c r="F288" s="121">
        <f>SUMIF('Water Crosswalk'!D$9:D$667,'Direct Water Use'!B288,'Water Crosswalk'!L$9:L$667)</f>
        <v>0.7075768063905755</v>
      </c>
      <c r="G288" s="36" t="s">
        <v>1170</v>
      </c>
    </row>
    <row r="289" spans="1:7" ht="15" customHeight="1">
      <c r="A289" s="37">
        <v>450100</v>
      </c>
      <c r="B289" s="24" t="s">
        <v>369</v>
      </c>
      <c r="C289" s="35" t="e">
        <f>+#REF!</f>
        <v>#REF!</v>
      </c>
      <c r="D289" s="297">
        <f>SUMIF('Water Crosswalk'!D$9:D$667,B289,'Water Crosswalk'!K$9:K$667)</f>
        <v>0.0012336813456841767</v>
      </c>
      <c r="E289" s="126" t="s">
        <v>1311</v>
      </c>
      <c r="F289" s="121">
        <f>SUMIF('Water Crosswalk'!D$9:D$667,'Direct Water Use'!B289,'Water Crosswalk'!L$9:L$667)</f>
        <v>33.49196883582057</v>
      </c>
      <c r="G289" s="36" t="s">
        <v>1170</v>
      </c>
    </row>
    <row r="290" spans="1:7" ht="15" customHeight="1">
      <c r="A290" s="37">
        <v>450200</v>
      </c>
      <c r="B290" s="24" t="s">
        <v>370</v>
      </c>
      <c r="C290" s="35" t="e">
        <f>+#REF!</f>
        <v>#REF!</v>
      </c>
      <c r="D290" s="297">
        <f>SUMIF('Water Crosswalk'!D$9:D$667,B290,'Water Crosswalk'!K$9:K$667)</f>
        <v>8.687896800592793E-06</v>
      </c>
      <c r="E290" s="126" t="s">
        <v>1311</v>
      </c>
      <c r="F290" s="121">
        <f>SUMIF('Water Crosswalk'!D$9:D$667,'Direct Water Use'!B290,'Water Crosswalk'!L$9:L$667)</f>
        <v>0.23585893546352515</v>
      </c>
      <c r="G290" s="36" t="s">
        <v>1170</v>
      </c>
    </row>
    <row r="291" spans="1:7" ht="15" customHeight="1">
      <c r="A291" s="37">
        <v>450300</v>
      </c>
      <c r="B291" s="24" t="s">
        <v>371</v>
      </c>
      <c r="C291" s="35" t="e">
        <f>+#REF!</f>
        <v>#REF!</v>
      </c>
      <c r="D291" s="297">
        <f>SUMIF('Water Crosswalk'!D$9:D$667,B291,'Water Crosswalk'!K$9:K$667)</f>
        <v>0.00024036514481640063</v>
      </c>
      <c r="E291" s="126" t="s">
        <v>1311</v>
      </c>
      <c r="F291" s="121">
        <f>SUMIF('Water Crosswalk'!D$9:D$667,'Direct Water Use'!B291,'Water Crosswalk'!L$9:L$667)</f>
        <v>6.525430547824197</v>
      </c>
      <c r="G291" s="36" t="s">
        <v>1170</v>
      </c>
    </row>
    <row r="292" spans="1:7" ht="15" customHeight="1">
      <c r="A292" s="37">
        <v>460100</v>
      </c>
      <c r="B292" s="24" t="s">
        <v>372</v>
      </c>
      <c r="C292" s="35" t="e">
        <f>+#REF!</f>
        <v>#REF!</v>
      </c>
      <c r="D292" s="297">
        <f>SUMIF('Water Crosswalk'!D$9:D$667,B292,'Water Crosswalk'!K$9:K$667)</f>
        <v>1.5669989032060533E-05</v>
      </c>
      <c r="E292" s="126" t="s">
        <v>1063</v>
      </c>
      <c r="F292" s="121">
        <f>SUMIF('Water Crosswalk'!D$9:D$667,'Direct Water Use'!B292,'Water Crosswalk'!L$9:L$667)</f>
        <v>0.42540870554248905</v>
      </c>
      <c r="G292" s="36" t="s">
        <v>1170</v>
      </c>
    </row>
    <row r="293" spans="1:7" ht="15" customHeight="1">
      <c r="A293" s="37">
        <v>460200</v>
      </c>
      <c r="B293" s="24" t="s">
        <v>373</v>
      </c>
      <c r="C293" s="35" t="e">
        <f>+#REF!</f>
        <v>#REF!</v>
      </c>
      <c r="D293" s="297">
        <f>SUMIF('Water Crosswalk'!D$9:D$667,B293,'Water Crosswalk'!K$9:K$667)</f>
        <v>6.313149263183406E-05</v>
      </c>
      <c r="E293" s="126" t="s">
        <v>1063</v>
      </c>
      <c r="F293" s="121">
        <f>SUMIF('Water Crosswalk'!D$9:D$667,'Direct Water Use'!B293,'Water Crosswalk'!L$9:L$667)</f>
        <v>1.713893130654105</v>
      </c>
      <c r="G293" s="36" t="s">
        <v>1170</v>
      </c>
    </row>
    <row r="294" spans="1:7" ht="15" customHeight="1">
      <c r="A294" s="37">
        <v>460300</v>
      </c>
      <c r="B294" s="24" t="s">
        <v>374</v>
      </c>
      <c r="C294" s="35" t="e">
        <f>+#REF!</f>
        <v>#REF!</v>
      </c>
      <c r="D294" s="297">
        <f>SUMIF('Water Crosswalk'!D$9:D$667,B294,'Water Crosswalk'!K$9:K$667)</f>
        <v>1.4398997392320298E-05</v>
      </c>
      <c r="E294" s="126" t="s">
        <v>1063</v>
      </c>
      <c r="F294" s="121">
        <f>SUMIF('Water Crosswalk'!D$9:D$667,'Direct Water Use'!B294,'Water Crosswalk'!L$9:L$667)</f>
        <v>0.39090383721673755</v>
      </c>
      <c r="G294" s="36" t="s">
        <v>1170</v>
      </c>
    </row>
    <row r="295" spans="1:7" ht="15" customHeight="1">
      <c r="A295" s="37">
        <v>460400</v>
      </c>
      <c r="B295" s="24" t="s">
        <v>375</v>
      </c>
      <c r="C295" s="35" t="e">
        <f>+#REF!</f>
        <v>#REF!</v>
      </c>
      <c r="D295" s="297">
        <f>SUMIF('Water Crosswalk'!D$9:D$667,B295,'Water Crosswalk'!K$9:K$667)</f>
        <v>4.543795112071342E-05</v>
      </c>
      <c r="E295" s="126" t="s">
        <v>1063</v>
      </c>
      <c r="F295" s="121">
        <f>SUMIF('Water Crosswalk'!D$9:D$667,'Direct Water Use'!B295,'Water Crosswalk'!L$9:L$667)</f>
        <v>1.2335490426456166</v>
      </c>
      <c r="G295" s="36" t="s">
        <v>1170</v>
      </c>
    </row>
    <row r="296" spans="1:7" ht="15" customHeight="1">
      <c r="A296" s="37">
        <v>470100</v>
      </c>
      <c r="B296" s="24" t="s">
        <v>376</v>
      </c>
      <c r="C296" s="35" t="e">
        <f>+#REF!</f>
        <v>#REF!</v>
      </c>
      <c r="D296" s="297">
        <f>SUMIF('Water Crosswalk'!D$9:D$667,B296,'Water Crosswalk'!K$9:K$667)</f>
        <v>9.267089920632314E-05</v>
      </c>
      <c r="E296" s="126" t="s">
        <v>1311</v>
      </c>
      <c r="F296" s="121">
        <f>SUMIF('Water Crosswalk'!D$9:D$667,'Direct Water Use'!B296,'Water Crosswalk'!L$9:L$667)</f>
        <v>2.5158286449442686</v>
      </c>
      <c r="G296" s="36" t="s">
        <v>1170</v>
      </c>
    </row>
    <row r="297" spans="1:7" ht="15" customHeight="1">
      <c r="A297" s="37">
        <v>470200</v>
      </c>
      <c r="B297" s="24" t="s">
        <v>377</v>
      </c>
      <c r="C297" s="35" t="e">
        <f>+#REF!</f>
        <v>#REF!</v>
      </c>
      <c r="D297" s="297">
        <f>SUMIF('Water Crosswalk'!D$9:D$667,B297,'Water Crosswalk'!K$9:K$667)</f>
        <v>7.722574933860259E-06</v>
      </c>
      <c r="E297" s="126" t="s">
        <v>1311</v>
      </c>
      <c r="F297" s="121">
        <f>SUMIF('Water Crosswalk'!D$9:D$667,'Direct Water Use'!B297,'Water Crosswalk'!L$9:L$667)</f>
        <v>0.20965238707868897</v>
      </c>
      <c r="G297" s="36" t="s">
        <v>1170</v>
      </c>
    </row>
    <row r="298" spans="1:7" ht="15" customHeight="1">
      <c r="A298" s="37">
        <v>470300</v>
      </c>
      <c r="B298" s="24" t="s">
        <v>378</v>
      </c>
      <c r="C298" s="35" t="e">
        <f>+#REF!</f>
        <v>#REF!</v>
      </c>
      <c r="D298" s="297">
        <f>SUMIF('Water Crosswalk'!D$9:D$667,B298,'Water Crosswalk'!K$9:K$667)</f>
        <v>1.3900634880948465E-05</v>
      </c>
      <c r="E298" s="126" t="s">
        <v>1311</v>
      </c>
      <c r="F298" s="121">
        <f>SUMIF('Water Crosswalk'!D$9:D$667,'Direct Water Use'!B298,'Water Crosswalk'!L$9:L$667)</f>
        <v>0.37737429674164014</v>
      </c>
      <c r="G298" s="36" t="s">
        <v>1170</v>
      </c>
    </row>
    <row r="299" spans="1:7" ht="15" customHeight="1">
      <c r="A299" s="37">
        <v>470401</v>
      </c>
      <c r="B299" s="24" t="s">
        <v>379</v>
      </c>
      <c r="C299" s="35" t="e">
        <f>+#REF!</f>
        <v>#REF!</v>
      </c>
      <c r="D299" s="297">
        <f>SUMIF('Water Crosswalk'!D$9:D$667,B299,'Water Crosswalk'!K$9:K$667)</f>
        <v>9.26708992063231E-06</v>
      </c>
      <c r="E299" s="126" t="s">
        <v>1311</v>
      </c>
      <c r="F299" s="121">
        <f>SUMIF('Water Crosswalk'!D$9:D$667,'Direct Water Use'!B299,'Water Crosswalk'!L$9:L$667)</f>
        <v>0.2515828644944268</v>
      </c>
      <c r="G299" s="36" t="s">
        <v>1170</v>
      </c>
    </row>
    <row r="300" spans="1:7" ht="15" customHeight="1">
      <c r="A300" s="37">
        <v>470402</v>
      </c>
      <c r="B300" s="24" t="s">
        <v>380</v>
      </c>
      <c r="C300" s="35" t="e">
        <f>+#REF!</f>
        <v>#REF!</v>
      </c>
      <c r="D300" s="297">
        <f>SUMIF('Water Crosswalk'!D$9:D$667,B300,'Water Crosswalk'!K$9:K$667)</f>
        <v>3.2729938188298992E-06</v>
      </c>
      <c r="E300" s="126" t="s">
        <v>1063</v>
      </c>
      <c r="F300" s="121">
        <f>SUMIF('Water Crosswalk'!D$9:D$667,'Direct Water Use'!B300,'Water Crosswalk'!L$9:L$667)</f>
        <v>0.08885520346365593</v>
      </c>
      <c r="G300" s="36" t="s">
        <v>1170</v>
      </c>
    </row>
    <row r="301" spans="1:7" ht="15" customHeight="1">
      <c r="A301" s="37">
        <v>470404</v>
      </c>
      <c r="B301" s="24" t="s">
        <v>381</v>
      </c>
      <c r="C301" s="35" t="e">
        <f>+#REF!</f>
        <v>#REF!</v>
      </c>
      <c r="D301" s="297">
        <f>SUMIF('Water Crosswalk'!D$9:D$667,B301,'Water Crosswalk'!K$9:K$667)</f>
        <v>1.1583862400790392E-05</v>
      </c>
      <c r="E301" s="126" t="s">
        <v>1311</v>
      </c>
      <c r="F301" s="121">
        <f>SUMIF('Water Crosswalk'!D$9:D$667,'Direct Water Use'!B301,'Water Crosswalk'!L$9:L$667)</f>
        <v>0.3144785806180336</v>
      </c>
      <c r="G301" s="36" t="s">
        <v>1170</v>
      </c>
    </row>
    <row r="302" spans="1:7" ht="15" customHeight="1">
      <c r="A302" s="37">
        <v>470405</v>
      </c>
      <c r="B302" s="24" t="s">
        <v>382</v>
      </c>
      <c r="C302" s="35" t="e">
        <f>+#REF!</f>
        <v>#REF!</v>
      </c>
      <c r="D302" s="297">
        <f>SUMIF('Water Crosswalk'!D$9:D$667,B302,'Water Crosswalk'!K$9:K$667)</f>
        <v>4.045784026053626E-06</v>
      </c>
      <c r="E302" s="126" t="s">
        <v>1063</v>
      </c>
      <c r="F302" s="121">
        <f>SUMIF('Water Crosswalk'!D$9:D$667,'Direct Water Use'!B302,'Water Crosswalk'!L$9:L$667)</f>
        <v>0.10983490428146359</v>
      </c>
      <c r="G302" s="36" t="s">
        <v>1170</v>
      </c>
    </row>
    <row r="303" spans="1:7" ht="15" customHeight="1">
      <c r="A303" s="37">
        <v>470500</v>
      </c>
      <c r="B303" s="24" t="s">
        <v>383</v>
      </c>
      <c r="C303" s="35" t="e">
        <f>+#REF!</f>
        <v>#REF!</v>
      </c>
      <c r="D303" s="297">
        <f>SUMIF('Water Crosswalk'!D$9:D$667,B303,'Water Crosswalk'!K$9:K$667)</f>
        <v>8.966639316169411E-06</v>
      </c>
      <c r="E303" s="126" t="s">
        <v>1063</v>
      </c>
      <c r="F303" s="121">
        <f>SUMIF('Water Crosswalk'!D$9:D$667,'Direct Water Use'!B303,'Water Crosswalk'!L$9:L$667)</f>
        <v>0.24342623448897405</v>
      </c>
      <c r="G303" s="36" t="s">
        <v>1170</v>
      </c>
    </row>
    <row r="304" spans="1:7" ht="15" customHeight="1">
      <c r="A304" s="37">
        <v>480100</v>
      </c>
      <c r="B304" s="24" t="s">
        <v>384</v>
      </c>
      <c r="C304" s="35" t="e">
        <f>+#REF!</f>
        <v>#REF!</v>
      </c>
      <c r="D304" s="297">
        <f>SUMIF('Water Crosswalk'!D$9:D$667,B304,'Water Crosswalk'!K$9:K$667)</f>
        <v>4.633544960316157E-05</v>
      </c>
      <c r="E304" s="126" t="s">
        <v>1311</v>
      </c>
      <c r="F304" s="121">
        <f>SUMIF('Water Crosswalk'!D$9:D$667,'Direct Water Use'!B304,'Water Crosswalk'!L$9:L$667)</f>
        <v>1.2579143224721343</v>
      </c>
      <c r="G304" s="36" t="s">
        <v>1170</v>
      </c>
    </row>
    <row r="305" spans="1:7" ht="15" customHeight="1">
      <c r="A305" s="37">
        <v>480200</v>
      </c>
      <c r="B305" s="24" t="s">
        <v>385</v>
      </c>
      <c r="C305" s="35" t="e">
        <f>+#REF!</f>
        <v>#REF!</v>
      </c>
      <c r="D305" s="297">
        <f>SUMIF('Water Crosswalk'!D$9:D$667,B305,'Water Crosswalk'!K$9:K$667)</f>
        <v>1.3016033631579776E-05</v>
      </c>
      <c r="E305" s="126" t="s">
        <v>1063</v>
      </c>
      <c r="F305" s="121">
        <f>SUMIF('Water Crosswalk'!D$9:D$667,'Direct Water Use'!B305,'Water Crosswalk'!L$9:L$667)</f>
        <v>0.35335915086979147</v>
      </c>
      <c r="G305" s="36" t="s">
        <v>1170</v>
      </c>
    </row>
    <row r="306" spans="1:7" ht="15" customHeight="1">
      <c r="A306" s="37">
        <v>480300</v>
      </c>
      <c r="B306" s="24" t="s">
        <v>386</v>
      </c>
      <c r="C306" s="35" t="e">
        <f>+#REF!</f>
        <v>#REF!</v>
      </c>
      <c r="D306" s="297">
        <f>SUMIF('Water Crosswalk'!D$9:D$667,B306,'Water Crosswalk'!K$9:K$667)</f>
        <v>7.259797295535951E-06</v>
      </c>
      <c r="E306" s="126" t="s">
        <v>1063</v>
      </c>
      <c r="F306" s="121">
        <f>SUMIF('Water Crosswalk'!D$9:D$667,'Direct Water Use'!B306,'Water Crosswalk'!L$9:L$667)</f>
        <v>0.19708890438123705</v>
      </c>
      <c r="G306" s="36" t="s">
        <v>1170</v>
      </c>
    </row>
    <row r="307" spans="1:7" ht="15" customHeight="1">
      <c r="A307" s="37">
        <v>480400</v>
      </c>
      <c r="B307" s="24" t="s">
        <v>387</v>
      </c>
      <c r="C307" s="35" t="e">
        <f>+#REF!</f>
        <v>#REF!</v>
      </c>
      <c r="D307" s="297">
        <f>SUMIF('Water Crosswalk'!D$9:D$667,B307,'Water Crosswalk'!K$9:K$667)</f>
        <v>2.5741916446200872E-05</v>
      </c>
      <c r="E307" s="126" t="s">
        <v>1311</v>
      </c>
      <c r="F307" s="121">
        <f>SUMIF('Water Crosswalk'!D$9:D$667,'Direct Water Use'!B307,'Water Crosswalk'!L$9:L$667)</f>
        <v>0.6988412902622968</v>
      </c>
      <c r="G307" s="36" t="s">
        <v>1170</v>
      </c>
    </row>
    <row r="308" spans="1:7" ht="15" customHeight="1">
      <c r="A308" s="37">
        <v>480500</v>
      </c>
      <c r="B308" s="24" t="s">
        <v>388</v>
      </c>
      <c r="C308" s="35" t="e">
        <f>+#REF!</f>
        <v>#REF!</v>
      </c>
      <c r="D308" s="297">
        <f>SUMIF('Water Crosswalk'!D$9:D$667,B308,'Water Crosswalk'!K$9:K$667)</f>
        <v>2.0593533156960696E-05</v>
      </c>
      <c r="E308" s="126" t="s">
        <v>1311</v>
      </c>
      <c r="F308" s="121">
        <f>SUMIF('Water Crosswalk'!D$9:D$667,'Direct Water Use'!B308,'Water Crosswalk'!L$9:L$667)</f>
        <v>0.5590730322098374</v>
      </c>
      <c r="G308" s="36" t="s">
        <v>1170</v>
      </c>
    </row>
    <row r="309" spans="1:7" ht="15" customHeight="1">
      <c r="A309" s="37">
        <v>480600</v>
      </c>
      <c r="B309" s="24" t="s">
        <v>770</v>
      </c>
      <c r="C309" s="35" t="e">
        <f>+#REF!</f>
        <v>#REF!</v>
      </c>
      <c r="D309" s="297">
        <f>SUMIF('Water Crosswalk'!D$9:D$667,B309,'Water Crosswalk'!K$9:K$667)</f>
        <v>6.692898276012227E-05</v>
      </c>
      <c r="E309" s="126" t="s">
        <v>1311</v>
      </c>
      <c r="F309" s="121">
        <f>SUMIF('Water Crosswalk'!D$9:D$667,'Direct Water Use'!B309,'Water Crosswalk'!L$9:L$667)</f>
        <v>1.816987354681972</v>
      </c>
      <c r="G309" s="36" t="s">
        <v>1170</v>
      </c>
    </row>
    <row r="310" spans="1:7" ht="15" customHeight="1">
      <c r="A310" s="37">
        <v>490100</v>
      </c>
      <c r="B310" s="24" t="s">
        <v>771</v>
      </c>
      <c r="C310" s="35" t="e">
        <f>+#REF!</f>
        <v>#REF!</v>
      </c>
      <c r="D310" s="297">
        <f>SUMIF('Water Crosswalk'!D$9:D$667,B310,'Water Crosswalk'!K$9:K$667)</f>
        <v>0.0002492054608591091</v>
      </c>
      <c r="E310" s="126" t="s">
        <v>1311</v>
      </c>
      <c r="F310" s="121">
        <f>SUMIF('Water Crosswalk'!D$9:D$667,'Direct Water Use'!B310,'Water Crosswalk'!L$9:L$667)</f>
        <v>6.765427359348485</v>
      </c>
      <c r="G310" s="36" t="s">
        <v>1170</v>
      </c>
    </row>
    <row r="311" spans="1:7" ht="15" customHeight="1">
      <c r="A311" s="37">
        <v>490200</v>
      </c>
      <c r="B311" s="24" t="s">
        <v>772</v>
      </c>
      <c r="C311" s="35" t="e">
        <f>+#REF!</f>
        <v>#REF!</v>
      </c>
      <c r="D311" s="297">
        <f>SUMIF('Water Crosswalk'!D$9:D$667,B311,'Water Crosswalk'!K$9:K$667)</f>
        <v>0.0007674308840523635</v>
      </c>
      <c r="E311" s="126" t="s">
        <v>1311</v>
      </c>
      <c r="F311" s="121">
        <f>SUMIF('Water Crosswalk'!D$9:D$667,'Direct Water Use'!B311,'Water Crosswalk'!L$9:L$667)</f>
        <v>20.834205965944726</v>
      </c>
      <c r="G311" s="36" t="s">
        <v>1170</v>
      </c>
    </row>
    <row r="312" spans="1:7" ht="15" customHeight="1">
      <c r="A312" s="37">
        <v>490300</v>
      </c>
      <c r="B312" s="24" t="s">
        <v>773</v>
      </c>
      <c r="C312" s="35" t="e">
        <f>+#REF!</f>
        <v>#REF!</v>
      </c>
      <c r="D312" s="297">
        <f>SUMIF('Water Crosswalk'!D$9:D$667,B312,'Water Crosswalk'!K$9:K$667)</f>
        <v>1.661369739060728E-05</v>
      </c>
      <c r="E312" s="126" t="s">
        <v>1311</v>
      </c>
      <c r="F312" s="121">
        <f>SUMIF('Water Crosswalk'!D$9:D$667,'Direct Water Use'!B312,'Water Crosswalk'!L$9:L$667)</f>
        <v>0.4510284906232326</v>
      </c>
      <c r="G312" s="36" t="s">
        <v>1170</v>
      </c>
    </row>
    <row r="313" spans="1:7" ht="15" customHeight="1">
      <c r="A313" s="37">
        <v>490500</v>
      </c>
      <c r="B313" s="24" t="s">
        <v>774</v>
      </c>
      <c r="C313" s="35" t="e">
        <f>+#REF!</f>
        <v>#REF!</v>
      </c>
      <c r="D313" s="297">
        <f>SUMIF('Water Crosswalk'!D$9:D$667,B313,'Water Crosswalk'!K$9:K$667)</f>
        <v>3.185562160217358E-05</v>
      </c>
      <c r="E313" s="126" t="s">
        <v>1311</v>
      </c>
      <c r="F313" s="121">
        <f>SUMIF('Water Crosswalk'!D$9:D$667,'Direct Water Use'!B313,'Water Crosswalk'!L$9:L$667)</f>
        <v>0.8648160966995925</v>
      </c>
      <c r="G313" s="36" t="s">
        <v>1170</v>
      </c>
    </row>
    <row r="314" spans="1:7" ht="15" customHeight="1">
      <c r="A314" s="37">
        <v>490600</v>
      </c>
      <c r="B314" s="24" t="s">
        <v>775</v>
      </c>
      <c r="C314" s="35" t="e">
        <f>+#REF!</f>
        <v>#REF!</v>
      </c>
      <c r="D314" s="297">
        <f>SUMIF('Water Crosswalk'!D$9:D$667,B314,'Water Crosswalk'!K$9:K$667)</f>
        <v>2.946693775292493E-05</v>
      </c>
      <c r="E314" s="126" t="s">
        <v>1063</v>
      </c>
      <c r="F314" s="121">
        <f>SUMIF('Water Crosswalk'!D$9:D$667,'Direct Water Use'!B314,'Water Crosswalk'!L$9:L$667)</f>
        <v>0.7999681314470285</v>
      </c>
      <c r="G314" s="36" t="s">
        <v>1170</v>
      </c>
    </row>
    <row r="315" spans="1:7" ht="15" customHeight="1">
      <c r="A315" s="37">
        <v>490700</v>
      </c>
      <c r="B315" s="24" t="s">
        <v>776</v>
      </c>
      <c r="C315" s="35" t="e">
        <f>+#REF!</f>
        <v>#REF!</v>
      </c>
      <c r="D315" s="297">
        <f>SUMIF('Water Crosswalk'!D$9:D$667,B315,'Water Crosswalk'!K$9:K$667)</f>
        <v>4.9841092171821824E-05</v>
      </c>
      <c r="E315" s="126" t="s">
        <v>1311</v>
      </c>
      <c r="F315" s="121">
        <f>SUMIF('Water Crosswalk'!D$9:D$667,'Direct Water Use'!B315,'Water Crosswalk'!L$9:L$667)</f>
        <v>1.3530854718696972</v>
      </c>
      <c r="G315" s="36" t="s">
        <v>1170</v>
      </c>
    </row>
    <row r="316" spans="1:7" ht="15" customHeight="1">
      <c r="A316" s="37">
        <v>490800</v>
      </c>
      <c r="B316" s="24" t="s">
        <v>777</v>
      </c>
      <c r="C316" s="35" t="e">
        <f>+#REF!</f>
        <v>#REF!</v>
      </c>
      <c r="D316" s="297">
        <f>SUMIF('Water Crosswalk'!D$9:D$667,B316,'Water Crosswalk'!K$9:K$667)</f>
        <v>2.6530288646186527E-05</v>
      </c>
      <c r="E316" s="126" t="s">
        <v>1063</v>
      </c>
      <c r="F316" s="121">
        <f>SUMIF('Water Crosswalk'!D$9:D$667,'Direct Water Use'!B316,'Water Crosswalk'!L$9:L$667)</f>
        <v>0.7202440108637854</v>
      </c>
      <c r="G316" s="36" t="s">
        <v>1170</v>
      </c>
    </row>
    <row r="317" spans="1:7" ht="15" customHeight="1">
      <c r="A317" s="37">
        <v>500100</v>
      </c>
      <c r="B317" s="24" t="s">
        <v>778</v>
      </c>
      <c r="C317" s="35" t="e">
        <f>+#REF!</f>
        <v>#REF!</v>
      </c>
      <c r="D317" s="297">
        <f>SUMIF('Water Crosswalk'!D$9:D$667,B317,'Water Crosswalk'!K$9:K$667)</f>
        <v>0.0005154818768351724</v>
      </c>
      <c r="E317" s="126" t="s">
        <v>1311</v>
      </c>
      <c r="F317" s="121">
        <f>SUMIF('Water Crosswalk'!D$9:D$667,'Direct Water Use'!B317,'Water Crosswalk'!L$9:L$667)</f>
        <v>13.994296837502494</v>
      </c>
      <c r="G317" s="36" t="s">
        <v>1170</v>
      </c>
    </row>
    <row r="318" spans="1:7" ht="15" customHeight="1">
      <c r="A318" s="37">
        <v>500200</v>
      </c>
      <c r="B318" s="24" t="s">
        <v>779</v>
      </c>
      <c r="C318" s="35" t="e">
        <f>+#REF!</f>
        <v>#REF!</v>
      </c>
      <c r="D318" s="297">
        <f>SUMIF('Water Crosswalk'!D$9:D$667,B318,'Water Crosswalk'!K$9:K$667)</f>
        <v>5.261236445556291E-05</v>
      </c>
      <c r="E318" s="126" t="s">
        <v>1063</v>
      </c>
      <c r="F318" s="121">
        <f>SUMIF('Water Crosswalk'!D$9:D$667,'Direct Water Use'!B318,'Water Crosswalk'!L$9:L$667)</f>
        <v>1.4283199441159773</v>
      </c>
      <c r="G318" s="36" t="s">
        <v>1170</v>
      </c>
    </row>
    <row r="319" spans="1:7" ht="15" customHeight="1">
      <c r="A319" s="37">
        <v>500300</v>
      </c>
      <c r="B319" s="24" t="s">
        <v>781</v>
      </c>
      <c r="C319" s="35" t="e">
        <f>+#REF!</f>
        <v>#REF!</v>
      </c>
      <c r="D319" s="297">
        <f>SUMIF('Water Crosswalk'!D$9:D$667,B319,'Water Crosswalk'!K$9:K$667)</f>
        <v>1.1254965441383926E-05</v>
      </c>
      <c r="E319" s="126" t="s">
        <v>1063</v>
      </c>
      <c r="F319" s="121">
        <f>SUMIF('Water Crosswalk'!D$9:D$667,'Direct Water Use'!B319,'Water Crosswalk'!L$9:L$667)</f>
        <v>0.30554968925303644</v>
      </c>
      <c r="G319" s="36" t="s">
        <v>1170</v>
      </c>
    </row>
    <row r="320" spans="1:7" ht="15" customHeight="1">
      <c r="A320" s="37">
        <v>500400</v>
      </c>
      <c r="B320" s="24" t="s">
        <v>845</v>
      </c>
      <c r="C320" s="35" t="e">
        <f>+#REF!</f>
        <v>#REF!</v>
      </c>
      <c r="D320" s="297">
        <f>SUMIF('Water Crosswalk'!D$9:D$667,B320,'Water Crosswalk'!K$9:K$667)</f>
        <v>1.447982800098799E-05</v>
      </c>
      <c r="E320" s="126" t="s">
        <v>1311</v>
      </c>
      <c r="F320" s="121">
        <f>SUMIF('Water Crosswalk'!D$9:D$667,'Direct Water Use'!B320,'Water Crosswalk'!L$9:L$667)</f>
        <v>0.39309822577254194</v>
      </c>
      <c r="G320" s="36" t="s">
        <v>1170</v>
      </c>
    </row>
    <row r="321" spans="1:7" ht="15" customHeight="1">
      <c r="A321" s="37">
        <v>510102</v>
      </c>
      <c r="B321" s="24" t="s">
        <v>846</v>
      </c>
      <c r="C321" s="35" t="e">
        <f>+#REF!</f>
        <v>#REF!</v>
      </c>
      <c r="D321" s="297">
        <f>SUMIF('Water Crosswalk'!D$9:D$667,B321,'Water Crosswalk'!K$9:K$667)</f>
        <v>4.787530664463351E-05</v>
      </c>
      <c r="E321" s="126" t="s">
        <v>1063</v>
      </c>
      <c r="F321" s="121">
        <f>SUMIF('Water Crosswalk'!D$9:D$667,'Direct Water Use'!B321,'Water Crosswalk'!L$9:L$667)</f>
        <v>1.2997183460354442</v>
      </c>
      <c r="G321" s="36" t="s">
        <v>1170</v>
      </c>
    </row>
    <row r="322" spans="1:7" ht="15" customHeight="1">
      <c r="A322" s="37">
        <v>510103</v>
      </c>
      <c r="B322" s="24" t="s">
        <v>847</v>
      </c>
      <c r="C322" s="35" t="e">
        <f>+#REF!</f>
        <v>#REF!</v>
      </c>
      <c r="D322" s="297">
        <f>SUMIF('Water Crosswalk'!D$9:D$667,B322,'Water Crosswalk'!K$9:K$667)</f>
        <v>0.0010632548588214205</v>
      </c>
      <c r="E322" s="126" t="s">
        <v>1311</v>
      </c>
      <c r="F322" s="121">
        <f>SUMIF('Water Crosswalk'!D$9:D$667,'Direct Water Use'!B322,'Water Crosswalk'!L$9:L$667)</f>
        <v>28.865232274735337</v>
      </c>
      <c r="G322" s="36" t="s">
        <v>1170</v>
      </c>
    </row>
    <row r="323" spans="1:7" ht="15" customHeight="1">
      <c r="A323" s="37">
        <v>510104</v>
      </c>
      <c r="B323" s="24" t="s">
        <v>848</v>
      </c>
      <c r="C323" s="35" t="e">
        <f>+#REF!</f>
        <v>#REF!</v>
      </c>
      <c r="D323" s="297">
        <f>SUMIF('Water Crosswalk'!D$9:D$667,B323,'Water Crosswalk'!K$9:K$667)</f>
        <v>0.0008453693321745184</v>
      </c>
      <c r="E323" s="126" t="s">
        <v>1063</v>
      </c>
      <c r="F323" s="121">
        <f>SUMIF('Water Crosswalk'!D$9:D$667,'Direct Water Use'!B323,'Water Crosswalk'!L$9:L$667)</f>
        <v>22.950078176180504</v>
      </c>
      <c r="G323" s="36" t="s">
        <v>1170</v>
      </c>
    </row>
    <row r="324" spans="1:7" ht="15" customHeight="1">
      <c r="A324" s="37">
        <v>510400</v>
      </c>
      <c r="B324" s="24" t="s">
        <v>849</v>
      </c>
      <c r="C324" s="35" t="e">
        <f>+#REF!</f>
        <v>#REF!</v>
      </c>
      <c r="D324" s="297">
        <f>SUMIF('Water Crosswalk'!D$9:D$667,B324,'Water Crosswalk'!K$9:K$667)</f>
        <v>8.6443484457026E-05</v>
      </c>
      <c r="E324" s="126" t="s">
        <v>1311</v>
      </c>
      <c r="F324" s="121">
        <f>SUMIF('Water Crosswalk'!D$9:D$667,'Direct Water Use'!B324,'Water Crosswalk'!L$9:L$667)</f>
        <v>2.3467668516044973</v>
      </c>
      <c r="G324" s="36" t="s">
        <v>1170</v>
      </c>
    </row>
    <row r="325" spans="1:7" ht="15" customHeight="1">
      <c r="A325" s="37">
        <v>520100</v>
      </c>
      <c r="B325" s="24" t="s">
        <v>850</v>
      </c>
      <c r="C325" s="35" t="e">
        <f>+#REF!</f>
        <v>#REF!</v>
      </c>
      <c r="D325" s="297">
        <f>SUMIF('Water Crosswalk'!D$9:D$667,B325,'Water Crosswalk'!K$9:K$667)</f>
        <v>2.9277673125772987E-05</v>
      </c>
      <c r="E325" s="126" t="s">
        <v>1063</v>
      </c>
      <c r="F325" s="121">
        <f>SUMIF('Water Crosswalk'!D$9:D$667,'Direct Water Use'!B325,'Water Crosswalk'!L$9:L$667)</f>
        <v>0.7948299772417539</v>
      </c>
      <c r="G325" s="36" t="s">
        <v>1170</v>
      </c>
    </row>
    <row r="326" spans="1:7" ht="15" customHeight="1">
      <c r="A326" s="37">
        <v>520200</v>
      </c>
      <c r="B326" s="24" t="s">
        <v>851</v>
      </c>
      <c r="C326" s="35" t="e">
        <f>+#REF!</f>
        <v>#REF!</v>
      </c>
      <c r="D326" s="297">
        <f>SUMIF('Water Crosswalk'!D$9:D$667,B326,'Water Crosswalk'!K$9:K$667)</f>
        <v>2.086322376285398E-05</v>
      </c>
      <c r="E326" s="126" t="s">
        <v>1063</v>
      </c>
      <c r="F326" s="121">
        <f>SUMIF('Water Crosswalk'!D$9:D$667,'Direct Water Use'!B326,'Water Crosswalk'!L$9:L$667)</f>
        <v>0.5663945900817222</v>
      </c>
      <c r="G326" s="36" t="s">
        <v>1170</v>
      </c>
    </row>
    <row r="327" spans="1:7" ht="15" customHeight="1">
      <c r="A327" s="37">
        <v>520300</v>
      </c>
      <c r="B327" s="24" t="s">
        <v>852</v>
      </c>
      <c r="C327" s="35" t="e">
        <f>+#REF!</f>
        <v>#REF!</v>
      </c>
      <c r="D327" s="297">
        <f>SUMIF('Water Crosswalk'!D$9:D$667,B327,'Water Crosswalk'!K$9:K$667)</f>
        <v>0.0009019726192282102</v>
      </c>
      <c r="E327" s="126" t="s">
        <v>1311</v>
      </c>
      <c r="F327" s="121">
        <f>SUMIF('Water Crosswalk'!D$9:D$667,'Direct Water Use'!B327,'Water Crosswalk'!L$9:L$667)</f>
        <v>24.48674364708126</v>
      </c>
      <c r="G327" s="36" t="s">
        <v>1170</v>
      </c>
    </row>
    <row r="328" spans="1:7" ht="15" customHeight="1">
      <c r="A328" s="37">
        <v>520400</v>
      </c>
      <c r="B328" s="24" t="s">
        <v>853</v>
      </c>
      <c r="C328" s="35" t="e">
        <f>+#REF!</f>
        <v>#REF!</v>
      </c>
      <c r="D328" s="297">
        <f>SUMIF('Water Crosswalk'!D$9:D$667,B328,'Water Crosswalk'!K$9:K$667)</f>
        <v>1.960810041800457E-05</v>
      </c>
      <c r="E328" s="126" t="s">
        <v>1311</v>
      </c>
      <c r="F328" s="121">
        <f>SUMIF('Water Crosswalk'!D$9:D$667,'Direct Water Use'!B328,'Water Crosswalk'!L$9:L$667)</f>
        <v>0.5323205140669839</v>
      </c>
      <c r="G328" s="36" t="s">
        <v>1170</v>
      </c>
    </row>
    <row r="329" spans="1:7" ht="15" customHeight="1">
      <c r="A329" s="37">
        <v>520500</v>
      </c>
      <c r="B329" s="24" t="s">
        <v>854</v>
      </c>
      <c r="C329" s="35" t="e">
        <f>+#REF!</f>
        <v>#REF!</v>
      </c>
      <c r="D329" s="297">
        <f>SUMIF('Water Crosswalk'!D$9:D$667,B329,'Water Crosswalk'!K$9:K$667)</f>
        <v>1.9608100418004606E-05</v>
      </c>
      <c r="E329" s="126" t="s">
        <v>1311</v>
      </c>
      <c r="F329" s="121">
        <f>SUMIF('Water Crosswalk'!D$9:D$667,'Direct Water Use'!B329,'Water Crosswalk'!L$9:L$667)</f>
        <v>0.5323205140669849</v>
      </c>
      <c r="G329" s="36" t="s">
        <v>1170</v>
      </c>
    </row>
    <row r="330" spans="1:7" ht="15" customHeight="1">
      <c r="A330" s="37">
        <v>530200</v>
      </c>
      <c r="B330" s="24" t="s">
        <v>855</v>
      </c>
      <c r="C330" s="35" t="e">
        <f>+#REF!</f>
        <v>#REF!</v>
      </c>
      <c r="D330" s="297">
        <f>SUMIF('Water Crosswalk'!D$9:D$667,B330,'Water Crosswalk'!K$9:K$667)</f>
        <v>7.544752484725322E-05</v>
      </c>
      <c r="E330" s="126" t="s">
        <v>1311</v>
      </c>
      <c r="F330" s="121">
        <f>SUMIF('Water Crosswalk'!D$9:D$667,'Direct Water Use'!B330,'Water Crosswalk'!L$9:L$667)</f>
        <v>2.048248650077982</v>
      </c>
      <c r="G330" s="36" t="s">
        <v>1170</v>
      </c>
    </row>
    <row r="331" spans="1:7" ht="15" customHeight="1">
      <c r="A331" s="37">
        <v>530300</v>
      </c>
      <c r="B331" s="24" t="s">
        <v>856</v>
      </c>
      <c r="C331" s="35" t="e">
        <f>+#REF!</f>
        <v>#REF!</v>
      </c>
      <c r="D331" s="297">
        <f>SUMIF('Water Crosswalk'!D$9:D$667,B331,'Water Crosswalk'!K$9:K$667)</f>
        <v>9.556686480652072E-05</v>
      </c>
      <c r="E331" s="126" t="s">
        <v>1311</v>
      </c>
      <c r="F331" s="121">
        <f>SUMIF('Water Crosswalk'!D$9:D$667,'Direct Water Use'!B331,'Water Crosswalk'!L$9:L$667)</f>
        <v>2.5944482900987764</v>
      </c>
      <c r="G331" s="36" t="s">
        <v>1170</v>
      </c>
    </row>
    <row r="332" spans="1:7" ht="15" customHeight="1">
      <c r="A332" s="37">
        <v>530400</v>
      </c>
      <c r="B332" s="24" t="s">
        <v>857</v>
      </c>
      <c r="C332" s="35" t="e">
        <f>+#REF!</f>
        <v>#REF!</v>
      </c>
      <c r="D332" s="297">
        <f>SUMIF('Water Crosswalk'!D$9:D$667,B332,'Water Crosswalk'!K$9:K$667)</f>
        <v>0.00019402969521323905</v>
      </c>
      <c r="E332" s="126" t="s">
        <v>1311</v>
      </c>
      <c r="F332" s="121">
        <f>SUMIF('Water Crosswalk'!D$9:D$667,'Direct Water Use'!B332,'Water Crosswalk'!L$9:L$667)</f>
        <v>5.267516225352062</v>
      </c>
      <c r="G332" s="36" t="s">
        <v>1170</v>
      </c>
    </row>
    <row r="333" spans="1:7" ht="15" customHeight="1">
      <c r="A333" s="37">
        <v>530500</v>
      </c>
      <c r="B333" s="24" t="s">
        <v>858</v>
      </c>
      <c r="C333" s="35" t="e">
        <f>+#REF!</f>
        <v>#REF!</v>
      </c>
      <c r="D333" s="297">
        <f>SUMIF('Water Crosswalk'!D$9:D$667,B333,'Water Crosswalk'!K$9:K$667)</f>
        <v>3.971609965985276E-05</v>
      </c>
      <c r="E333" s="126" t="s">
        <v>1311</v>
      </c>
      <c r="F333" s="121">
        <f>SUMIF('Water Crosswalk'!D$9:D$667,'Direct Water Use'!B333,'Water Crosswalk'!L$9:L$667)</f>
        <v>1.0782122764046862</v>
      </c>
      <c r="G333" s="36" t="s">
        <v>1170</v>
      </c>
    </row>
    <row r="334" spans="1:7" ht="15" customHeight="1">
      <c r="A334" s="37">
        <v>530700</v>
      </c>
      <c r="B334" s="24" t="s">
        <v>859</v>
      </c>
      <c r="C334" s="35" t="e">
        <f>+#REF!</f>
        <v>#REF!</v>
      </c>
      <c r="D334" s="297">
        <f>SUMIF('Water Crosswalk'!D$9:D$667,B334,'Water Crosswalk'!K$9:K$667)</f>
        <v>0.0002838046288193646</v>
      </c>
      <c r="E334" s="126" t="s">
        <v>1311</v>
      </c>
      <c r="F334" s="121">
        <f>SUMIF('Water Crosswalk'!D$9:D$667,'Direct Water Use'!B334,'Water Crosswalk'!L$9:L$667)</f>
        <v>7.704725225141822</v>
      </c>
      <c r="G334" s="36" t="s">
        <v>1170</v>
      </c>
    </row>
    <row r="335" spans="1:7" ht="15" customHeight="1">
      <c r="A335" s="37">
        <v>530800</v>
      </c>
      <c r="B335" s="24" t="s">
        <v>860</v>
      </c>
      <c r="C335" s="35" t="e">
        <f>+#REF!</f>
        <v>#REF!</v>
      </c>
      <c r="D335" s="297">
        <f>SUMIF('Water Crosswalk'!D$9:D$667,B335,'Water Crosswalk'!K$9:K$667)</f>
        <v>6.619349943308795E-06</v>
      </c>
      <c r="E335" s="126" t="s">
        <v>1311</v>
      </c>
      <c r="F335" s="121">
        <f>SUMIF('Water Crosswalk'!D$9:D$667,'Direct Water Use'!B335,'Water Crosswalk'!L$9:L$667)</f>
        <v>0.17970204606744775</v>
      </c>
      <c r="G335" s="36" t="s">
        <v>1170</v>
      </c>
    </row>
    <row r="336" spans="1:7" ht="15" customHeight="1">
      <c r="A336" s="37">
        <v>540100</v>
      </c>
      <c r="B336" s="24" t="s">
        <v>861</v>
      </c>
      <c r="C336" s="35" t="e">
        <f>+#REF!</f>
        <v>#REF!</v>
      </c>
      <c r="D336" s="297">
        <f>SUMIF('Water Crosswalk'!D$9:D$667,B336,'Water Crosswalk'!K$9:K$667)</f>
        <v>8.108703680553273E-05</v>
      </c>
      <c r="E336" s="126" t="s">
        <v>1311</v>
      </c>
      <c r="F336" s="121">
        <f>SUMIF('Water Crosswalk'!D$9:D$667,'Direct Water Use'!B336,'Water Crosswalk'!L$9:L$667)</f>
        <v>2.2013500643262347</v>
      </c>
      <c r="G336" s="36" t="s">
        <v>1170</v>
      </c>
    </row>
    <row r="337" spans="1:7" ht="15" customHeight="1">
      <c r="A337" s="37">
        <v>540200</v>
      </c>
      <c r="B337" s="24" t="s">
        <v>862</v>
      </c>
      <c r="C337" s="35" t="e">
        <f>+#REF!</f>
        <v>#REF!</v>
      </c>
      <c r="D337" s="297">
        <f>SUMIF('Water Crosswalk'!D$9:D$667,B337,'Water Crosswalk'!K$9:K$667)</f>
        <v>0.0002543301344884646</v>
      </c>
      <c r="E337" s="126" t="s">
        <v>1311</v>
      </c>
      <c r="F337" s="121">
        <f>SUMIF('Water Crosswalk'!D$9:D$667,'Direct Water Use'!B337,'Water Crosswalk'!L$9:L$667)</f>
        <v>6.904551947791493</v>
      </c>
      <c r="G337" s="36" t="s">
        <v>1170</v>
      </c>
    </row>
    <row r="338" spans="1:7" ht="15" customHeight="1">
      <c r="A338" s="37">
        <v>540300</v>
      </c>
      <c r="B338" s="24" t="s">
        <v>863</v>
      </c>
      <c r="C338" s="35" t="e">
        <f>+#REF!</f>
        <v>#REF!</v>
      </c>
      <c r="D338" s="297">
        <f>SUMIF('Water Crosswalk'!D$9:D$667,B338,'Water Crosswalk'!K$9:K$667)</f>
        <v>0.0001303184520088919</v>
      </c>
      <c r="E338" s="126" t="s">
        <v>1311</v>
      </c>
      <c r="F338" s="121">
        <f>SUMIF('Water Crosswalk'!D$9:D$667,'Direct Water Use'!B338,'Water Crosswalk'!L$9:L$667)</f>
        <v>3.5378840319528777</v>
      </c>
      <c r="G338" s="36" t="s">
        <v>1170</v>
      </c>
    </row>
    <row r="339" spans="1:7" ht="15" customHeight="1">
      <c r="A339" s="37">
        <v>540400</v>
      </c>
      <c r="B339" s="24" t="s">
        <v>864</v>
      </c>
      <c r="C339" s="35" t="e">
        <f>+#REF!</f>
        <v>#REF!</v>
      </c>
      <c r="D339" s="297">
        <f>SUMIF('Water Crosswalk'!D$9:D$667,B339,'Water Crosswalk'!K$9:K$667)</f>
        <v>4.633544960316157E-05</v>
      </c>
      <c r="E339" s="126" t="s">
        <v>1311</v>
      </c>
      <c r="F339" s="121">
        <f>SUMIF('Water Crosswalk'!D$9:D$667,'Direct Water Use'!B339,'Water Crosswalk'!L$9:L$667)</f>
        <v>1.2579143224721343</v>
      </c>
      <c r="G339" s="36" t="s">
        <v>1170</v>
      </c>
    </row>
    <row r="340" spans="1:7" ht="15" customHeight="1">
      <c r="A340" s="37">
        <v>540500</v>
      </c>
      <c r="B340" s="24" t="s">
        <v>865</v>
      </c>
      <c r="C340" s="35" t="e">
        <f>+#REF!</f>
        <v>#REF!</v>
      </c>
      <c r="D340" s="297">
        <f>SUMIF('Water Crosswalk'!D$9:D$667,B340,'Water Crosswalk'!K$9:K$667)</f>
        <v>3.9127712998225314E-05</v>
      </c>
      <c r="E340" s="126" t="s">
        <v>1311</v>
      </c>
      <c r="F340" s="121">
        <f>SUMIF('Water Crosswalk'!D$9:D$667,'Direct Water Use'!B340,'Water Crosswalk'!L$9:L$667)</f>
        <v>1.062238761198691</v>
      </c>
      <c r="G340" s="36" t="s">
        <v>1170</v>
      </c>
    </row>
    <row r="341" spans="1:7" ht="15" customHeight="1">
      <c r="A341" s="37">
        <v>540700</v>
      </c>
      <c r="B341" s="24" t="s">
        <v>866</v>
      </c>
      <c r="C341" s="35" t="e">
        <f>+#REF!</f>
        <v>#REF!</v>
      </c>
      <c r="D341" s="297">
        <f>SUMIF('Water Crosswalk'!D$9:D$667,B341,'Water Crosswalk'!K$9:K$667)</f>
        <v>0.00014672892374334494</v>
      </c>
      <c r="E341" s="126" t="s">
        <v>1311</v>
      </c>
      <c r="F341" s="121">
        <f>SUMIF('Water Crosswalk'!D$9:D$667,'Direct Water Use'!B341,'Water Crosswalk'!L$9:L$667)</f>
        <v>3.9833953544950913</v>
      </c>
      <c r="G341" s="36" t="s">
        <v>1170</v>
      </c>
    </row>
    <row r="342" spans="1:7" ht="15" customHeight="1">
      <c r="A342" s="37">
        <v>550100</v>
      </c>
      <c r="B342" s="24" t="s">
        <v>867</v>
      </c>
      <c r="C342" s="35" t="e">
        <f>+#REF!</f>
        <v>#REF!</v>
      </c>
      <c r="D342" s="297">
        <f>SUMIF('Water Crosswalk'!D$9:D$667,B342,'Water Crosswalk'!K$9:K$667)</f>
        <v>3.475158720237117E-05</v>
      </c>
      <c r="E342" s="126" t="s">
        <v>1311</v>
      </c>
      <c r="F342" s="121">
        <f>SUMIF('Water Crosswalk'!D$9:D$667,'Direct Water Use'!B342,'Water Crosswalk'!L$9:L$667)</f>
        <v>0.9434357418541006</v>
      </c>
      <c r="G342" s="36" t="s">
        <v>1170</v>
      </c>
    </row>
    <row r="343" spans="1:7" ht="15" customHeight="1">
      <c r="A343" s="37">
        <v>550200</v>
      </c>
      <c r="B343" s="24" t="s">
        <v>868</v>
      </c>
      <c r="C343" s="35" t="e">
        <f>+#REF!</f>
        <v>#REF!</v>
      </c>
      <c r="D343" s="297">
        <f>SUMIF('Water Crosswalk'!D$9:D$667,B343,'Water Crosswalk'!K$9:K$667)</f>
        <v>0.0003214521816219333</v>
      </c>
      <c r="E343" s="126" t="s">
        <v>1311</v>
      </c>
      <c r="F343" s="121">
        <f>SUMIF('Water Crosswalk'!D$9:D$667,'Direct Water Use'!B343,'Water Crosswalk'!L$9:L$667)</f>
        <v>8.726780612150431</v>
      </c>
      <c r="G343" s="36" t="s">
        <v>1170</v>
      </c>
    </row>
    <row r="344" spans="1:7" ht="15" customHeight="1">
      <c r="A344" s="37">
        <v>550300</v>
      </c>
      <c r="B344" s="24" t="s">
        <v>869</v>
      </c>
      <c r="C344" s="35" t="e">
        <f>+#REF!</f>
        <v>#REF!</v>
      </c>
      <c r="D344" s="297">
        <f>SUMIF('Water Crosswalk'!D$9:D$667,B344,'Water Crosswalk'!K$9:K$667)</f>
        <v>0.00015927810801086788</v>
      </c>
      <c r="E344" s="126" t="s">
        <v>1311</v>
      </c>
      <c r="F344" s="121">
        <f>SUMIF('Water Crosswalk'!D$9:D$667,'Direct Water Use'!B344,'Water Crosswalk'!L$9:L$667)</f>
        <v>4.324080483497962</v>
      </c>
      <c r="G344" s="36" t="s">
        <v>1170</v>
      </c>
    </row>
    <row r="345" spans="1:7" ht="15" customHeight="1">
      <c r="A345" s="37">
        <v>560100</v>
      </c>
      <c r="B345" s="24" t="s">
        <v>870</v>
      </c>
      <c r="C345" s="35" t="e">
        <f>+#REF!</f>
        <v>#REF!</v>
      </c>
      <c r="D345" s="297">
        <f>SUMIF('Water Crosswalk'!D$9:D$667,B345,'Water Crosswalk'!K$9:K$667)</f>
        <v>7.529510560513755E-05</v>
      </c>
      <c r="E345" s="126" t="s">
        <v>1311</v>
      </c>
      <c r="F345" s="121">
        <f>SUMIF('Water Crosswalk'!D$9:D$667,'Direct Water Use'!B345,'Water Crosswalk'!L$9:L$667)</f>
        <v>2.044110774017218</v>
      </c>
      <c r="G345" s="36" t="s">
        <v>1170</v>
      </c>
    </row>
    <row r="346" spans="1:7" ht="15" customHeight="1">
      <c r="A346" s="37">
        <v>560200</v>
      </c>
      <c r="B346" s="24" t="s">
        <v>871</v>
      </c>
      <c r="C346" s="35" t="e">
        <f>+#REF!</f>
        <v>#REF!</v>
      </c>
      <c r="D346" s="297">
        <f>SUMIF('Water Crosswalk'!D$9:D$667,B346,'Water Crosswalk'!K$9:K$667)</f>
        <v>2.6574743154754423E-05</v>
      </c>
      <c r="E346" s="126" t="s">
        <v>1311</v>
      </c>
      <c r="F346" s="121">
        <f>SUMIF('Water Crosswalk'!D$9:D$667,'Direct Water Use'!B346,'Water Crosswalk'!L$9:L$667)</f>
        <v>0.7214508614178415</v>
      </c>
      <c r="G346" s="36" t="s">
        <v>1170</v>
      </c>
    </row>
    <row r="347" spans="1:7" ht="15" customHeight="1">
      <c r="A347" s="37">
        <v>560300</v>
      </c>
      <c r="B347" s="24" t="s">
        <v>872</v>
      </c>
      <c r="C347" s="35" t="e">
        <f>+#REF!</f>
        <v>#REF!</v>
      </c>
      <c r="D347" s="297">
        <f>SUMIF('Water Crosswalk'!D$9:D$667,B347,'Water Crosswalk'!K$9:K$667)</f>
        <v>0.000266428835218179</v>
      </c>
      <c r="E347" s="126" t="s">
        <v>1311</v>
      </c>
      <c r="F347" s="121">
        <f>SUMIF('Water Crosswalk'!D$9:D$667,'Direct Water Use'!B347,'Water Crosswalk'!L$9:L$667)</f>
        <v>7.233007354214772</v>
      </c>
      <c r="G347" s="36" t="s">
        <v>1170</v>
      </c>
    </row>
    <row r="348" spans="1:7" ht="15" customHeight="1">
      <c r="A348" s="37">
        <v>560500</v>
      </c>
      <c r="B348" s="24" t="s">
        <v>873</v>
      </c>
      <c r="C348" s="35" t="e">
        <f>+#REF!</f>
        <v>#REF!</v>
      </c>
      <c r="D348" s="297">
        <f>SUMIF('Water Crosswalk'!D$9:D$667,B348,'Water Crosswalk'!K$9:K$667)</f>
        <v>0.001511694043303146</v>
      </c>
      <c r="E348" s="126" t="s">
        <v>1311</v>
      </c>
      <c r="F348" s="121">
        <f>SUMIF('Water Crosswalk'!D$9:D$667,'Direct Water Use'!B348,'Water Crosswalk'!L$9:L$667)</f>
        <v>41.03945477065338</v>
      </c>
      <c r="G348" s="36" t="s">
        <v>1170</v>
      </c>
    </row>
    <row r="349" spans="1:7" ht="15" customHeight="1">
      <c r="A349" s="37">
        <v>570100</v>
      </c>
      <c r="B349" s="24" t="s">
        <v>874</v>
      </c>
      <c r="C349" s="35" t="e">
        <f>+#REF!</f>
        <v>#REF!</v>
      </c>
      <c r="D349" s="297">
        <f>SUMIF('Water Crosswalk'!D$9:D$667,B349,'Water Crosswalk'!K$9:K$667)</f>
        <v>0.0003034224603045741</v>
      </c>
      <c r="E349" s="126" t="s">
        <v>1311</v>
      </c>
      <c r="F349" s="121">
        <f>SUMIF('Water Crosswalk'!D$9:D$667,'Direct Water Use'!B349,'Water Crosswalk'!L$9:L$667)</f>
        <v>8.237309918123975</v>
      </c>
      <c r="G349" s="36" t="s">
        <v>1170</v>
      </c>
    </row>
    <row r="350" spans="1:7" ht="15" customHeight="1">
      <c r="A350" s="37">
        <v>570200</v>
      </c>
      <c r="B350" s="24" t="s">
        <v>875</v>
      </c>
      <c r="C350" s="35" t="e">
        <f>+#REF!</f>
        <v>#REF!</v>
      </c>
      <c r="D350" s="297">
        <f>SUMIF('Water Crosswalk'!D$9:D$667,B350,'Water Crosswalk'!K$9:K$667)</f>
        <v>0.0022588531681541264</v>
      </c>
      <c r="E350" s="126" t="s">
        <v>1311</v>
      </c>
      <c r="F350" s="121">
        <f>SUMIF('Water Crosswalk'!D$9:D$667,'Direct Water Use'!B350,'Water Crosswalk'!L$9:L$667)</f>
        <v>61.32332322051654</v>
      </c>
      <c r="G350" s="36" t="s">
        <v>1170</v>
      </c>
    </row>
    <row r="351" spans="1:7" ht="15" customHeight="1">
      <c r="A351" s="37">
        <v>570300</v>
      </c>
      <c r="B351" s="24" t="s">
        <v>876</v>
      </c>
      <c r="C351" s="35" t="e">
        <f>+#REF!</f>
        <v>#REF!</v>
      </c>
      <c r="D351" s="297">
        <f>SUMIF('Water Crosswalk'!D$9:D$667,B351,'Water Crosswalk'!K$9:K$667)</f>
        <v>0.002245027267869312</v>
      </c>
      <c r="E351" s="126" t="s">
        <v>1311</v>
      </c>
      <c r="F351" s="121">
        <f>SUMIF('Water Crosswalk'!D$9:D$667,'Direct Water Use'!B351,'Water Crosswalk'!L$9:L$667)</f>
        <v>60.94797781784341</v>
      </c>
      <c r="G351" s="36" t="s">
        <v>1170</v>
      </c>
    </row>
    <row r="352" spans="1:7" ht="15" customHeight="1">
      <c r="A352" s="37">
        <v>580100</v>
      </c>
      <c r="B352" s="24" t="s">
        <v>877</v>
      </c>
      <c r="C352" s="35" t="e">
        <f>+#REF!</f>
        <v>#REF!</v>
      </c>
      <c r="D352" s="297">
        <f>SUMIF('Water Crosswalk'!D$9:D$667,B352,'Water Crosswalk'!K$9:K$667)</f>
        <v>0.00023843450108293552</v>
      </c>
      <c r="E352" s="126" t="s">
        <v>1311</v>
      </c>
      <c r="F352" s="121">
        <f>SUMIF('Water Crosswalk'!D$9:D$667,'Direct Water Use'!B352,'Water Crosswalk'!L$9:L$667)</f>
        <v>6.473017451054523</v>
      </c>
      <c r="G352" s="36" t="s">
        <v>1170</v>
      </c>
    </row>
    <row r="353" spans="1:7" ht="15" customHeight="1">
      <c r="A353" s="37">
        <v>580200</v>
      </c>
      <c r="B353" s="24" t="s">
        <v>878</v>
      </c>
      <c r="C353" s="35" t="e">
        <f>+#REF!</f>
        <v>#REF!</v>
      </c>
      <c r="D353" s="297">
        <f>SUMIF('Water Crosswalk'!D$9:D$667,B353,'Water Crosswalk'!K$9:K$667)</f>
        <v>0.0001270715635183174</v>
      </c>
      <c r="E353" s="126" t="s">
        <v>1063</v>
      </c>
      <c r="F353" s="121">
        <f>SUMIF('Water Crosswalk'!D$9:D$667,'Direct Water Use'!B353,'Water Crosswalk'!L$9:L$667)</f>
        <v>3.449737535679646</v>
      </c>
      <c r="G353" s="36" t="s">
        <v>1170</v>
      </c>
    </row>
    <row r="354" spans="1:7" ht="15" customHeight="1">
      <c r="A354" s="37">
        <v>580400</v>
      </c>
      <c r="B354" s="24" t="s">
        <v>879</v>
      </c>
      <c r="C354" s="35" t="e">
        <f>+#REF!</f>
        <v>#REF!</v>
      </c>
      <c r="D354" s="297">
        <f>SUMIF('Water Crosswalk'!D$9:D$667,B354,'Water Crosswalk'!K$9:K$667)</f>
        <v>0.0004923141520335917</v>
      </c>
      <c r="E354" s="126" t="s">
        <v>1311</v>
      </c>
      <c r="F354" s="121">
        <f>SUMIF('Water Crosswalk'!D$9:D$667,'Direct Water Use'!B354,'Water Crosswalk'!L$9:L$667)</f>
        <v>13.365339676266426</v>
      </c>
      <c r="G354" s="36" t="s">
        <v>1170</v>
      </c>
    </row>
    <row r="355" spans="1:7" ht="15" customHeight="1">
      <c r="A355" s="37">
        <v>580600</v>
      </c>
      <c r="B355" s="24" t="s">
        <v>880</v>
      </c>
      <c r="C355" s="35" t="e">
        <f>+#REF!</f>
        <v>#REF!</v>
      </c>
      <c r="D355" s="297">
        <f>SUMIF('Water Crosswalk'!D$9:D$667,B355,'Water Crosswalk'!K$9:K$667)</f>
        <v>0.00029559488872479947</v>
      </c>
      <c r="E355" s="126" t="s">
        <v>1311</v>
      </c>
      <c r="F355" s="121">
        <f>SUMIF('Water Crosswalk'!D$9:D$667,'Direct Water Use'!B355,'Water Crosswalk'!L$9:L$667)</f>
        <v>8.02480708315197</v>
      </c>
      <c r="G355" s="36" t="s">
        <v>1170</v>
      </c>
    </row>
    <row r="356" spans="1:7" ht="15" customHeight="1">
      <c r="A356" s="37">
        <v>580700</v>
      </c>
      <c r="B356" s="24" t="s">
        <v>881</v>
      </c>
      <c r="C356" s="35" t="e">
        <f>+#REF!</f>
        <v>#REF!</v>
      </c>
      <c r="D356" s="297">
        <f>SUMIF('Water Crosswalk'!D$9:D$667,B356,'Water Crosswalk'!K$9:K$667)</f>
        <v>2.509836853504581E-05</v>
      </c>
      <c r="E356" s="126" t="s">
        <v>1311</v>
      </c>
      <c r="F356" s="121">
        <f>SUMIF('Water Crosswalk'!D$9:D$667,'Direct Water Use'!B356,'Water Crosswalk'!L$9:L$667)</f>
        <v>0.6813702580057384</v>
      </c>
      <c r="G356" s="36" t="s">
        <v>1170</v>
      </c>
    </row>
    <row r="357" spans="1:7" ht="15" customHeight="1">
      <c r="A357" s="37">
        <v>590100</v>
      </c>
      <c r="B357" s="24" t="s">
        <v>882</v>
      </c>
      <c r="C357" s="35" t="e">
        <f>+#REF!</f>
        <v>#REF!</v>
      </c>
      <c r="D357" s="297">
        <f>SUMIF('Water Crosswalk'!D$9:D$667,B357,'Water Crosswalk'!K$9:K$667)</f>
        <v>4.5876089542441223E-05</v>
      </c>
      <c r="E357" s="126" t="s">
        <v>1311</v>
      </c>
      <c r="F357" s="121">
        <f>SUMIF('Water Crosswalk'!D$9:D$667,'Direct Water Use'!B357,'Water Crosswalk'!L$9:L$667)</f>
        <v>1.245443620137299</v>
      </c>
      <c r="G357" s="36" t="s">
        <v>1170</v>
      </c>
    </row>
    <row r="358" spans="1:7" ht="15" customHeight="1">
      <c r="A358" s="37">
        <v>590200</v>
      </c>
      <c r="B358" s="24" t="s">
        <v>883</v>
      </c>
      <c r="C358" s="35" t="e">
        <f>+#REF!</f>
        <v>#REF!</v>
      </c>
      <c r="D358" s="297">
        <f>SUMIF('Water Crosswalk'!D$9:D$667,B358,'Water Crosswalk'!K$9:K$667)</f>
        <v>5.391758799671971E-05</v>
      </c>
      <c r="E358" s="126" t="s">
        <v>1063</v>
      </c>
      <c r="F358" s="121">
        <f>SUMIF('Water Crosswalk'!D$9:D$667,'Direct Water Use'!B358,'Water Crosswalk'!L$9:L$667)</f>
        <v>1.463754139759067</v>
      </c>
      <c r="G358" s="36" t="s">
        <v>1170</v>
      </c>
    </row>
    <row r="359" spans="1:7" ht="15" customHeight="1">
      <c r="A359" s="37">
        <v>590301</v>
      </c>
      <c r="B359" s="24" t="s">
        <v>1284</v>
      </c>
      <c r="C359" s="35" t="e">
        <f>+#REF!</f>
        <v>#REF!</v>
      </c>
      <c r="D359" s="297">
        <f>SUMIF('Water Crosswalk'!D$9:D$667,B359,'Water Crosswalk'!K$9:K$667)</f>
        <v>0.0034559987455305232</v>
      </c>
      <c r="E359" s="126" t="s">
        <v>1311</v>
      </c>
      <c r="F359" s="121">
        <f>SUMIF('Water Crosswalk'!D$9:D$667,'Direct Water Use'!B359,'Water Crosswalk'!L$9:L$667)</f>
        <v>93.8234193836752</v>
      </c>
      <c r="G359" s="36" t="s">
        <v>1170</v>
      </c>
    </row>
    <row r="360" spans="1:7" ht="15" customHeight="1">
      <c r="A360" s="37">
        <v>590302</v>
      </c>
      <c r="B360" s="24" t="s">
        <v>1285</v>
      </c>
      <c r="C360" s="35" t="e">
        <f>+#REF!</f>
        <v>#REF!</v>
      </c>
      <c r="D360" s="297">
        <f>SUMIF('Water Crosswalk'!D$9:D$667,B360,'Water Crosswalk'!K$9:K$667)</f>
        <v>0.006652032983653882</v>
      </c>
      <c r="E360" s="126" t="s">
        <v>1311</v>
      </c>
      <c r="F360" s="121">
        <f>SUMIF('Water Crosswalk'!D$9:D$667,'Direct Water Use'!B360,'Water Crosswalk'!L$9:L$667)</f>
        <v>180.58932491990575</v>
      </c>
      <c r="G360" s="36" t="s">
        <v>1170</v>
      </c>
    </row>
    <row r="361" spans="1:7" ht="15" customHeight="1">
      <c r="A361" s="37">
        <v>600100</v>
      </c>
      <c r="B361" s="24" t="s">
        <v>884</v>
      </c>
      <c r="C361" s="35" t="e">
        <f>+#REF!</f>
        <v>#REF!</v>
      </c>
      <c r="D361" s="297">
        <f>SUMIF('Water Crosswalk'!D$9:D$667,B361,'Water Crosswalk'!K$9:K$667)</f>
        <v>0.001569613355307098</v>
      </c>
      <c r="E361" s="126" t="s">
        <v>1311</v>
      </c>
      <c r="F361" s="121">
        <f>SUMIF('Water Crosswalk'!D$9:D$667,'Direct Water Use'!B361,'Water Crosswalk'!L$9:L$667)</f>
        <v>42.61184767374355</v>
      </c>
      <c r="G361" s="36" t="s">
        <v>1170</v>
      </c>
    </row>
    <row r="362" spans="1:7" ht="15" customHeight="1">
      <c r="A362" s="37">
        <v>600200</v>
      </c>
      <c r="B362" s="24" t="s">
        <v>885</v>
      </c>
      <c r="C362" s="35" t="e">
        <f>+#REF!</f>
        <v>#REF!</v>
      </c>
      <c r="D362" s="297">
        <f>SUMIF('Water Crosswalk'!D$9:D$667,B362,'Water Crosswalk'!K$9:K$667)</f>
        <v>0</v>
      </c>
      <c r="E362" s="126" t="s">
        <v>1311</v>
      </c>
      <c r="F362" s="121">
        <f>SUMIF('Water Crosswalk'!D$9:D$667,'Direct Water Use'!B362,'Water Crosswalk'!L$9:L$667)</f>
        <v>0</v>
      </c>
      <c r="G362" s="36" t="s">
        <v>1170</v>
      </c>
    </row>
    <row r="363" spans="1:7" ht="15" customHeight="1">
      <c r="A363" s="37">
        <v>600400</v>
      </c>
      <c r="B363" s="24" t="s">
        <v>886</v>
      </c>
      <c r="C363" s="35" t="e">
        <f>+#REF!</f>
        <v>#REF!</v>
      </c>
      <c r="D363" s="297">
        <f>SUMIF('Water Crosswalk'!D$9:D$667,B363,'Water Crosswalk'!K$9:K$667)</f>
        <v>0.0035229099752448205</v>
      </c>
      <c r="E363" s="126" t="s">
        <v>1311</v>
      </c>
      <c r="F363" s="121">
        <f>SUMIF('Water Crosswalk'!D$9:D$667,'Direct Water Use'!B363,'Water Crosswalk'!L$9:L$667)</f>
        <v>95.63992477884665</v>
      </c>
      <c r="G363" s="36" t="s">
        <v>1170</v>
      </c>
    </row>
    <row r="364" spans="1:7" ht="15" customHeight="1">
      <c r="A364" s="37">
        <v>610100</v>
      </c>
      <c r="B364" s="24" t="s">
        <v>887</v>
      </c>
      <c r="C364" s="35" t="e">
        <f>+#REF!</f>
        <v>#REF!</v>
      </c>
      <c r="D364" s="297">
        <f>SUMIF('Water Crosswalk'!D$9:D$667,B364,'Water Crosswalk'!K$9:K$667)</f>
        <v>0.0007992865056545371</v>
      </c>
      <c r="E364" s="126" t="s">
        <v>1311</v>
      </c>
      <c r="F364" s="121">
        <f>SUMIF('Water Crosswalk'!D$9:D$667,'Direct Water Use'!B364,'Water Crosswalk'!L$9:L$667)</f>
        <v>21.699022062644318</v>
      </c>
      <c r="G364" s="36" t="s">
        <v>1170</v>
      </c>
    </row>
    <row r="365" spans="1:7" ht="15" customHeight="1">
      <c r="A365" s="37">
        <v>610200</v>
      </c>
      <c r="B365" s="24" t="s">
        <v>888</v>
      </c>
      <c r="C365" s="35" t="e">
        <f>+#REF!</f>
        <v>#REF!</v>
      </c>
      <c r="D365" s="297">
        <f>SUMIF('Water Crosswalk'!D$9:D$667,B365,'Water Crosswalk'!K$9:K$667)</f>
        <v>0.0003980596659551396</v>
      </c>
      <c r="E365" s="126" t="s">
        <v>1063</v>
      </c>
      <c r="F365" s="121">
        <f>SUMIF('Water Crosswalk'!D$9:D$667,'Direct Water Use'!B365,'Water Crosswalk'!L$9:L$667)</f>
        <v>10.806519830753471</v>
      </c>
      <c r="G365" s="36" t="s">
        <v>1170</v>
      </c>
    </row>
    <row r="366" spans="1:7" ht="15" customHeight="1">
      <c r="A366" s="37">
        <v>610300</v>
      </c>
      <c r="B366" s="24" t="s">
        <v>889</v>
      </c>
      <c r="C366" s="35" t="e">
        <f>+#REF!</f>
        <v>#REF!</v>
      </c>
      <c r="D366" s="297">
        <f>SUMIF('Water Crosswalk'!D$9:D$667,B366,'Water Crosswalk'!K$9:K$667)</f>
        <v>0.0002345732136160054</v>
      </c>
      <c r="E366" s="126" t="s">
        <v>1311</v>
      </c>
      <c r="F366" s="121">
        <f>SUMIF('Water Crosswalk'!D$9:D$667,'Direct Water Use'!B366,'Water Crosswalk'!L$9:L$667)</f>
        <v>6.368191257515179</v>
      </c>
      <c r="G366" s="36" t="s">
        <v>1170</v>
      </c>
    </row>
    <row r="367" spans="1:7" ht="15" customHeight="1">
      <c r="A367" s="37">
        <v>610500</v>
      </c>
      <c r="B367" s="24" t="s">
        <v>890</v>
      </c>
      <c r="C367" s="35" t="e">
        <f>+#REF!</f>
        <v>#REF!</v>
      </c>
      <c r="D367" s="297">
        <f>SUMIF('Water Crosswalk'!D$9:D$667,B367,'Water Crosswalk'!K$9:K$667)</f>
        <v>0.00014479828000987988</v>
      </c>
      <c r="E367" s="126" t="s">
        <v>1311</v>
      </c>
      <c r="F367" s="121">
        <f>SUMIF('Water Crosswalk'!D$9:D$667,'Direct Water Use'!B367,'Water Crosswalk'!L$9:L$667)</f>
        <v>3.9309822577254194</v>
      </c>
      <c r="G367" s="36" t="s">
        <v>1170</v>
      </c>
    </row>
    <row r="368" spans="1:7" ht="15" customHeight="1">
      <c r="A368" s="37">
        <v>610601</v>
      </c>
      <c r="B368" s="24" t="s">
        <v>891</v>
      </c>
      <c r="C368" s="35" t="e">
        <f>+#REF!</f>
        <v>#REF!</v>
      </c>
      <c r="D368" s="297">
        <f>SUMIF('Water Crosswalk'!D$9:D$667,B368,'Water Crosswalk'!K$9:K$667)</f>
        <v>3.392919122409715E-05</v>
      </c>
      <c r="E368" s="126" t="s">
        <v>1063</v>
      </c>
      <c r="F368" s="121">
        <f>SUMIF('Water Crosswalk'!D$9:D$667,'Direct Water Use'!B368,'Water Crosswalk'!L$9:L$667)</f>
        <v>0.9211093440598773</v>
      </c>
      <c r="G368" s="36" t="s">
        <v>1170</v>
      </c>
    </row>
    <row r="369" spans="1:7" ht="15" customHeight="1">
      <c r="A369" s="37">
        <v>610603</v>
      </c>
      <c r="B369" s="24" t="s">
        <v>892</v>
      </c>
      <c r="C369" s="35" t="e">
        <f>+#REF!</f>
        <v>#REF!</v>
      </c>
      <c r="D369" s="297">
        <f>SUMIF('Water Crosswalk'!D$9:D$667,B369,'Water Crosswalk'!K$9:K$667)</f>
        <v>4.604087434683218E-05</v>
      </c>
      <c r="E369" s="126" t="s">
        <v>1063</v>
      </c>
      <c r="F369" s="121">
        <f>SUMIF('Water Crosswalk'!D$9:D$667,'Direct Water Use'!B369,'Water Crosswalk'!L$9:L$667)</f>
        <v>1.2499171963590565</v>
      </c>
      <c r="G369" s="36" t="s">
        <v>1170</v>
      </c>
    </row>
    <row r="370" spans="1:7" ht="15" customHeight="1">
      <c r="A370" s="37">
        <v>610700</v>
      </c>
      <c r="B370" s="24" t="s">
        <v>893</v>
      </c>
      <c r="C370" s="35" t="e">
        <f>+#REF!</f>
        <v>#REF!</v>
      </c>
      <c r="D370" s="297">
        <f>SUMIF('Water Crosswalk'!D$9:D$667,B370,'Water Crosswalk'!K$9:K$667)</f>
        <v>2.8959656001975874E-06</v>
      </c>
      <c r="E370" s="126" t="s">
        <v>1311</v>
      </c>
      <c r="F370" s="121">
        <f>SUMIF('Water Crosswalk'!D$9:D$667,'Direct Water Use'!B370,'Water Crosswalk'!L$9:L$667)</f>
        <v>0.0786196451545081</v>
      </c>
      <c r="G370" s="36" t="s">
        <v>1170</v>
      </c>
    </row>
    <row r="371" spans="1:7" ht="15" customHeight="1">
      <c r="A371" s="37">
        <v>620101</v>
      </c>
      <c r="B371" s="24" t="s">
        <v>894</v>
      </c>
      <c r="C371" s="35" t="e">
        <f>+#REF!</f>
        <v>#REF!</v>
      </c>
      <c r="D371" s="297">
        <f>SUMIF('Water Crosswalk'!D$9:D$667,B371,'Water Crosswalk'!K$9:K$667)</f>
        <v>2.176833202833094E-05</v>
      </c>
      <c r="E371" s="126" t="s">
        <v>1311</v>
      </c>
      <c r="F371" s="121">
        <f>SUMIF('Water Crosswalk'!D$9:D$667,'Direct Water Use'!B371,'Water Crosswalk'!L$9:L$667)</f>
        <v>0.5610439100162408</v>
      </c>
      <c r="G371" s="36" t="s">
        <v>1170</v>
      </c>
    </row>
    <row r="372" spans="1:7" ht="15" customHeight="1">
      <c r="A372" s="37">
        <v>620102</v>
      </c>
      <c r="B372" s="24" t="s">
        <v>895</v>
      </c>
      <c r="C372" s="35" t="e">
        <f>+#REF!</f>
        <v>#REF!</v>
      </c>
      <c r="D372" s="297">
        <f>SUMIF('Water Crosswalk'!D$9:D$667,B372,'Water Crosswalk'!K$9:K$667)</f>
        <v>2.176833202833094E-05</v>
      </c>
      <c r="E372" s="126" t="s">
        <v>1311</v>
      </c>
      <c r="F372" s="121">
        <f>SUMIF('Water Crosswalk'!D$9:D$667,'Direct Water Use'!B372,'Water Crosswalk'!L$9:L$667)</f>
        <v>0.02992255020556734</v>
      </c>
      <c r="G372" s="36" t="s">
        <v>1170</v>
      </c>
    </row>
    <row r="373" spans="1:7" ht="15" customHeight="1">
      <c r="A373" s="37">
        <v>620200</v>
      </c>
      <c r="B373" s="24" t="s">
        <v>896</v>
      </c>
      <c r="C373" s="35" t="e">
        <f>+#REF!</f>
        <v>#REF!</v>
      </c>
      <c r="D373" s="297">
        <f>SUMIF('Water Crosswalk'!D$9:D$667,B373,'Water Crosswalk'!K$9:K$667)</f>
        <v>0.00022340306058667186</v>
      </c>
      <c r="E373" s="126" t="s">
        <v>1311</v>
      </c>
      <c r="F373" s="121">
        <f>SUMIF('Water Crosswalk'!D$9:D$667,'Direct Water Use'!B373,'Water Crosswalk'!L$9:L$667)</f>
        <v>6.064944054776362</v>
      </c>
      <c r="G373" s="36" t="s">
        <v>1170</v>
      </c>
    </row>
    <row r="374" spans="1:7" ht="15" customHeight="1">
      <c r="A374" s="37">
        <v>620300</v>
      </c>
      <c r="B374" s="24" t="s">
        <v>897</v>
      </c>
      <c r="C374" s="35" t="e">
        <f>+#REF!</f>
        <v>#REF!</v>
      </c>
      <c r="D374" s="297">
        <f>SUMIF('Water Crosswalk'!D$9:D$667,B374,'Water Crosswalk'!K$9:K$667)</f>
        <v>0.0001489353737244479</v>
      </c>
      <c r="E374" s="126" t="s">
        <v>1311</v>
      </c>
      <c r="F374" s="121">
        <f>SUMIF('Water Crosswalk'!D$9:D$667,'Direct Water Use'!B374,'Water Crosswalk'!L$9:L$667)</f>
        <v>4.0432960365175745</v>
      </c>
      <c r="G374" s="36" t="s">
        <v>1170</v>
      </c>
    </row>
    <row r="375" spans="1:7" ht="15" customHeight="1">
      <c r="A375" s="37">
        <v>620400</v>
      </c>
      <c r="B375" s="24" t="s">
        <v>898</v>
      </c>
      <c r="C375" s="35" t="e">
        <f>+#REF!</f>
        <v>#REF!</v>
      </c>
      <c r="D375" s="297">
        <f>SUMIF('Water Crosswalk'!D$9:D$667,B375,'Water Crosswalk'!K$9:K$667)</f>
        <v>4.422929280301787E-05</v>
      </c>
      <c r="E375" s="126" t="s">
        <v>1311</v>
      </c>
      <c r="F375" s="121">
        <f>SUMIF('Water Crosswalk'!D$9:D$667,'Direct Water Use'!B375,'Water Crosswalk'!L$9:L$667)</f>
        <v>1.2007363987234012</v>
      </c>
      <c r="G375" s="36" t="s">
        <v>1170</v>
      </c>
    </row>
    <row r="376" spans="1:7" ht="15" customHeight="1">
      <c r="A376" s="37">
        <v>620500</v>
      </c>
      <c r="B376" s="24" t="s">
        <v>899</v>
      </c>
      <c r="C376" s="35" t="e">
        <f>+#REF!</f>
        <v>#REF!</v>
      </c>
      <c r="D376" s="297">
        <f>SUMIF('Water Crosswalk'!D$9:D$667,B376,'Water Crosswalk'!K$9:K$667)</f>
        <v>7.740126240528125E-05</v>
      </c>
      <c r="E376" s="126" t="s">
        <v>1311</v>
      </c>
      <c r="F376" s="121">
        <f>SUMIF('Water Crosswalk'!D$9:D$667,'Direct Water Use'!B376,'Water Crosswalk'!L$9:L$667)</f>
        <v>2.1012886977659515</v>
      </c>
      <c r="G376" s="36" t="s">
        <v>1170</v>
      </c>
    </row>
    <row r="377" spans="1:7" ht="15" customHeight="1">
      <c r="A377" s="37">
        <v>620600</v>
      </c>
      <c r="B377" s="24" t="s">
        <v>900</v>
      </c>
      <c r="C377" s="35" t="e">
        <f>+#REF!</f>
        <v>#REF!</v>
      </c>
      <c r="D377" s="297">
        <f>SUMIF('Water Crosswalk'!D$9:D$667,B377,'Water Crosswalk'!K$9:K$667)</f>
        <v>7.697491130114489E-06</v>
      </c>
      <c r="E377" s="126" t="s">
        <v>1063</v>
      </c>
      <c r="F377" s="121">
        <f>SUMIF('Water Crosswalk'!D$9:D$667,'Direct Water Use'!B377,'Water Crosswalk'!L$9:L$667)</f>
        <v>0.20897141222543686</v>
      </c>
      <c r="G377" s="36" t="s">
        <v>1170</v>
      </c>
    </row>
    <row r="378" spans="1:7" ht="15" customHeight="1">
      <c r="A378" s="37">
        <v>620700</v>
      </c>
      <c r="B378" s="24" t="s">
        <v>901</v>
      </c>
      <c r="C378" s="35" t="e">
        <f>+#REF!</f>
        <v>#REF!</v>
      </c>
      <c r="D378" s="297">
        <f>SUMIF('Water Crosswalk'!D$9:D$667,B378,'Water Crosswalk'!K$9:K$667)</f>
        <v>0.00016357346638431558</v>
      </c>
      <c r="E378" s="126" t="s">
        <v>1311</v>
      </c>
      <c r="F378" s="121">
        <f>SUMIF('Water Crosswalk'!D$9:D$667,'Direct Water Use'!B378,'Water Crosswalk'!L$9:L$667)</f>
        <v>4.440690829666736</v>
      </c>
      <c r="G378" s="36" t="s">
        <v>1170</v>
      </c>
    </row>
    <row r="379" spans="1:7" ht="15" customHeight="1">
      <c r="A379" s="37">
        <v>620800</v>
      </c>
      <c r="B379" s="24" t="s">
        <v>902</v>
      </c>
      <c r="C379" s="35" t="e">
        <f>+#REF!</f>
        <v>#REF!</v>
      </c>
      <c r="D379" s="297">
        <f>SUMIF('Water Crosswalk'!D$9:D$667,B379,'Water Crosswalk'!K$9:K$667)</f>
        <v>1.7375793601185586E-05</v>
      </c>
      <c r="E379" s="126" t="s">
        <v>1311</v>
      </c>
      <c r="F379" s="121">
        <f>SUMIF('Water Crosswalk'!D$9:D$667,'Direct Water Use'!B379,'Water Crosswalk'!L$9:L$667)</f>
        <v>0.12798309820613973</v>
      </c>
      <c r="G379" s="36" t="s">
        <v>1170</v>
      </c>
    </row>
    <row r="380" spans="1:7" ht="15" customHeight="1">
      <c r="A380" s="37">
        <v>620900</v>
      </c>
      <c r="B380" s="24" t="s">
        <v>903</v>
      </c>
      <c r="C380" s="35" t="e">
        <f>+#REF!</f>
        <v>#REF!</v>
      </c>
      <c r="D380" s="297">
        <f>SUMIF('Water Crosswalk'!D$9:D$667,B380,'Water Crosswalk'!K$9:K$667)</f>
        <v>1.7375793601185586E-05</v>
      </c>
      <c r="E380" s="126" t="s">
        <v>1311</v>
      </c>
      <c r="F380" s="121">
        <f>SUMIF('Water Crosswalk'!D$9:D$667,'Direct Water Use'!B380,'Water Crosswalk'!L$9:L$667)</f>
        <v>0.3437347727209106</v>
      </c>
      <c r="G380" s="36" t="s">
        <v>1170</v>
      </c>
    </row>
    <row r="381" spans="1:7" ht="15" customHeight="1">
      <c r="A381" s="37">
        <v>621000</v>
      </c>
      <c r="B381" s="24" t="s">
        <v>904</v>
      </c>
      <c r="C381" s="35" t="e">
        <f>+#REF!</f>
        <v>#REF!</v>
      </c>
      <c r="D381" s="297">
        <f>SUMIF('Water Crosswalk'!D$9:D$667,B381,'Water Crosswalk'!K$9:K$667)</f>
        <v>6.081527760414956E-05</v>
      </c>
      <c r="E381" s="126" t="s">
        <v>1311</v>
      </c>
      <c r="F381" s="121">
        <f>SUMIF('Water Crosswalk'!D$9:D$667,'Direct Water Use'!B381,'Water Crosswalk'!L$9:L$667)</f>
        <v>1.6510125482446762</v>
      </c>
      <c r="G381" s="36" t="s">
        <v>1170</v>
      </c>
    </row>
    <row r="382" spans="1:7" ht="15" customHeight="1">
      <c r="A382" s="37">
        <v>621100</v>
      </c>
      <c r="B382" s="24" t="s">
        <v>905</v>
      </c>
      <c r="C382" s="35" t="e">
        <f>+#REF!</f>
        <v>#REF!</v>
      </c>
      <c r="D382" s="297">
        <f>SUMIF('Water Crosswalk'!D$9:D$667,B382,'Water Crosswalk'!K$9:K$667)</f>
        <v>0.00025319013533156137</v>
      </c>
      <c r="E382" s="126" t="s">
        <v>1311</v>
      </c>
      <c r="F382" s="121">
        <f>SUMIF('Water Crosswalk'!D$9:D$667,'Direct Water Use'!B382,'Water Crosswalk'!L$9:L$667)</f>
        <v>6.873603262079875</v>
      </c>
      <c r="G382" s="36" t="s">
        <v>1170</v>
      </c>
    </row>
    <row r="383" spans="1:7" ht="15" customHeight="1">
      <c r="A383" s="37">
        <v>630200</v>
      </c>
      <c r="B383" s="24" t="s">
        <v>906</v>
      </c>
      <c r="C383" s="35" t="e">
        <f>+#REF!</f>
        <v>#REF!</v>
      </c>
      <c r="D383" s="297">
        <f>SUMIF('Water Crosswalk'!D$9:D$667,B383,'Water Crosswalk'!K$9:K$667)</f>
        <v>0</v>
      </c>
      <c r="E383" s="126" t="s">
        <v>1311</v>
      </c>
      <c r="F383" s="121">
        <f>SUMIF('Water Crosswalk'!D$9:D$667,'Direct Water Use'!B383,'Water Crosswalk'!L$9:L$667)</f>
        <v>0</v>
      </c>
      <c r="G383" s="36" t="s">
        <v>1170</v>
      </c>
    </row>
    <row r="384" spans="1:7" ht="15" customHeight="1">
      <c r="A384" s="37">
        <v>630300</v>
      </c>
      <c r="B384" s="24" t="s">
        <v>907</v>
      </c>
      <c r="C384" s="35" t="e">
        <f>+#REF!</f>
        <v>#REF!</v>
      </c>
      <c r="D384" s="297">
        <f>SUMIF('Water Crosswalk'!D$9:D$667,B384,'Water Crosswalk'!K$9:K$667)</f>
        <v>0.0022501652713535335</v>
      </c>
      <c r="E384" s="126" t="s">
        <v>1311</v>
      </c>
      <c r="F384" s="121">
        <f>SUMIF('Water Crosswalk'!D$9:D$667,'Direct Water Use'!B384,'Water Crosswalk'!L$9:L$667)</f>
        <v>61.08746428505302</v>
      </c>
      <c r="G384" s="36" t="s">
        <v>1170</v>
      </c>
    </row>
    <row r="385" spans="1:7" ht="15" customHeight="1">
      <c r="A385" s="37">
        <v>640101</v>
      </c>
      <c r="B385" s="24" t="s">
        <v>908</v>
      </c>
      <c r="C385" s="35" t="e">
        <f>+#REF!</f>
        <v>#REF!</v>
      </c>
      <c r="D385" s="297">
        <f>SUMIF('Water Crosswalk'!D$9:D$667,B385,'Water Crosswalk'!K$9:K$667)</f>
        <v>0.00010676892033504375</v>
      </c>
      <c r="E385" s="126" t="s">
        <v>1311</v>
      </c>
      <c r="F385" s="121">
        <f>SUMIF('Water Crosswalk'!D$9:D$667,'Direct Water Use'!B385,'Water Crosswalk'!L$9:L$667)</f>
        <v>2.8985615815665646</v>
      </c>
      <c r="G385" s="36" t="s">
        <v>1170</v>
      </c>
    </row>
    <row r="386" spans="1:7" ht="15" customHeight="1">
      <c r="A386" s="37">
        <v>640102</v>
      </c>
      <c r="B386" s="24" t="s">
        <v>909</v>
      </c>
      <c r="C386" s="35" t="e">
        <f>+#REF!</f>
        <v>#REF!</v>
      </c>
      <c r="D386" s="297">
        <f>SUMIF('Water Crosswalk'!D$9:D$667,B386,'Water Crosswalk'!K$9:K$667)</f>
        <v>1.8668364410233974E-05</v>
      </c>
      <c r="E386" s="126" t="s">
        <v>1311</v>
      </c>
      <c r="F386" s="121">
        <f>SUMIF('Water Crosswalk'!D$9:D$667,'Direct Water Use'!B386,'Water Crosswalk'!L$9:L$667)</f>
        <v>0.5068085703253878</v>
      </c>
      <c r="G386" s="36" t="s">
        <v>1170</v>
      </c>
    </row>
    <row r="387" spans="1:7" ht="15" customHeight="1">
      <c r="A387" s="37">
        <v>640104</v>
      </c>
      <c r="B387" s="24" t="s">
        <v>910</v>
      </c>
      <c r="C387" s="35" t="e">
        <f>+#REF!</f>
        <v>#REF!</v>
      </c>
      <c r="D387" s="297">
        <f>SUMIF('Water Crosswalk'!D$9:D$667,B387,'Water Crosswalk'!K$9:K$667)</f>
        <v>1.989961673400105E-05</v>
      </c>
      <c r="E387" s="126" t="s">
        <v>1311</v>
      </c>
      <c r="F387" s="121">
        <f>SUMIF('Water Crosswalk'!D$9:D$667,'Direct Water Use'!B387,'Water Crosswalk'!L$9:L$667)</f>
        <v>0.5402345960984932</v>
      </c>
      <c r="G387" s="36" t="s">
        <v>1170</v>
      </c>
    </row>
    <row r="388" spans="1:7" ht="15" customHeight="1">
      <c r="A388" s="37">
        <v>640105</v>
      </c>
      <c r="B388" s="24" t="s">
        <v>911</v>
      </c>
      <c r="C388" s="35" t="e">
        <f>+#REF!</f>
        <v>#REF!</v>
      </c>
      <c r="D388" s="297">
        <f>SUMIF('Water Crosswalk'!D$9:D$667,B388,'Water Crosswalk'!K$9:K$667)</f>
        <v>2.6234041319437072E-05</v>
      </c>
      <c r="E388" s="126" t="s">
        <v>1311</v>
      </c>
      <c r="F388" s="121">
        <f>SUMIF('Water Crosswalk'!D$9:D$667,'Direct Water Use'!B388,'Water Crosswalk'!L$9:L$667)</f>
        <v>0.7122014913996645</v>
      </c>
      <c r="G388" s="36" t="s">
        <v>1170</v>
      </c>
    </row>
    <row r="389" spans="1:7" ht="15" customHeight="1">
      <c r="A389" s="37">
        <v>640200</v>
      </c>
      <c r="B389" s="24" t="s">
        <v>912</v>
      </c>
      <c r="C389" s="35" t="e">
        <f>+#REF!</f>
        <v>#REF!</v>
      </c>
      <c r="D389" s="297">
        <f>SUMIF('Water Crosswalk'!D$9:D$667,B389,'Water Crosswalk'!K$9:K$667)</f>
        <v>4.11778676160605E-05</v>
      </c>
      <c r="E389" s="126" t="s">
        <v>1311</v>
      </c>
      <c r="F389" s="121">
        <f>SUMIF('Water Crosswalk'!D$9:D$667,'Direct Water Use'!B389,'Water Crosswalk'!L$9:L$667)</f>
        <v>1.1178963382621343</v>
      </c>
      <c r="G389" s="36" t="s">
        <v>1170</v>
      </c>
    </row>
    <row r="390" spans="1:7" ht="15" customHeight="1">
      <c r="A390" s="37">
        <v>640301</v>
      </c>
      <c r="B390" s="24" t="s">
        <v>913</v>
      </c>
      <c r="C390" s="35" t="e">
        <f>+#REF!</f>
        <v>#REF!</v>
      </c>
      <c r="D390" s="297">
        <f>SUMIF('Water Crosswalk'!D$9:D$667,B390,'Water Crosswalk'!K$9:K$667)</f>
        <v>6.558510329859265E-05</v>
      </c>
      <c r="E390" s="126" t="s">
        <v>1311</v>
      </c>
      <c r="F390" s="121">
        <f>SUMIF('Water Crosswalk'!D$9:D$667,'Direct Water Use'!B390,'Water Crosswalk'!L$9:L$667)</f>
        <v>1.7805037284991605</v>
      </c>
      <c r="G390" s="36" t="s">
        <v>1170</v>
      </c>
    </row>
    <row r="391" spans="1:7" ht="15" customHeight="1">
      <c r="A391" s="37">
        <v>640302</v>
      </c>
      <c r="B391" s="24" t="s">
        <v>914</v>
      </c>
      <c r="C391" s="35" t="e">
        <f>+#REF!</f>
        <v>#REF!</v>
      </c>
      <c r="D391" s="297">
        <f>SUMIF('Water Crosswalk'!D$9:D$667,B391,'Water Crosswalk'!K$9:K$667)</f>
        <v>5.128407447646447E-06</v>
      </c>
      <c r="E391" s="126" t="s">
        <v>1063</v>
      </c>
      <c r="F391" s="121">
        <f>SUMIF('Water Crosswalk'!D$9:D$667,'Direct Water Use'!B391,'Water Crosswalk'!L$9:L$667)</f>
        <v>0.1392259541046313</v>
      </c>
      <c r="G391" s="36" t="s">
        <v>1170</v>
      </c>
    </row>
    <row r="392" spans="1:7" ht="15" customHeight="1">
      <c r="A392" s="37">
        <v>640400</v>
      </c>
      <c r="B392" s="24" t="s">
        <v>915</v>
      </c>
      <c r="C392" s="35" t="e">
        <f>+#REF!</f>
        <v>#REF!</v>
      </c>
      <c r="D392" s="297">
        <f>SUMIF('Water Crosswalk'!D$9:D$667,B392,'Water Crosswalk'!K$9:K$667)</f>
        <v>0.0001311702065971853</v>
      </c>
      <c r="E392" s="126" t="s">
        <v>1311</v>
      </c>
      <c r="F392" s="121">
        <f>SUMIF('Water Crosswalk'!D$9:D$667,'Direct Water Use'!B392,'Water Crosswalk'!L$9:L$667)</f>
        <v>3.561007456998321</v>
      </c>
      <c r="G392" s="36" t="s">
        <v>1170</v>
      </c>
    </row>
    <row r="393" spans="1:7" ht="15" customHeight="1">
      <c r="A393" s="37">
        <v>640501</v>
      </c>
      <c r="B393" s="24" t="s">
        <v>916</v>
      </c>
      <c r="C393" s="35" t="e">
        <f>+#REF!</f>
        <v>#REF!</v>
      </c>
      <c r="D393" s="297">
        <f>SUMIF('Water Crosswalk'!D$9:D$667,B393,'Water Crosswalk'!K$9:K$667)</f>
        <v>7.870212395831119E-05</v>
      </c>
      <c r="E393" s="126" t="s">
        <v>1311</v>
      </c>
      <c r="F393" s="121">
        <f>SUMIF('Water Crosswalk'!D$9:D$667,'Direct Water Use'!B393,'Water Crosswalk'!L$9:L$667)</f>
        <v>2.1366044741989927</v>
      </c>
      <c r="G393" s="36" t="s">
        <v>1170</v>
      </c>
    </row>
    <row r="394" spans="1:7" ht="15" customHeight="1">
      <c r="A394" s="37">
        <v>640502</v>
      </c>
      <c r="B394" s="24" t="s">
        <v>917</v>
      </c>
      <c r="C394" s="35" t="e">
        <f>+#REF!</f>
        <v>#REF!</v>
      </c>
      <c r="D394" s="297">
        <f>SUMIF('Water Crosswalk'!D$9:D$667,B394,'Water Crosswalk'!K$9:K$667)</f>
        <v>0</v>
      </c>
      <c r="E394" s="126" t="s">
        <v>1311</v>
      </c>
      <c r="F394" s="121">
        <f>SUMIF('Water Crosswalk'!D$9:D$667,'Direct Water Use'!B394,'Water Crosswalk'!L$9:L$667)</f>
        <v>0</v>
      </c>
      <c r="G394" s="36" t="s">
        <v>1170</v>
      </c>
    </row>
    <row r="395" spans="1:7" ht="15" customHeight="1">
      <c r="A395" s="37">
        <v>640503</v>
      </c>
      <c r="B395" s="24" t="s">
        <v>918</v>
      </c>
      <c r="C395" s="35" t="e">
        <f>+#REF!</f>
        <v>#REF!</v>
      </c>
      <c r="D395" s="297">
        <f>SUMIF('Water Crosswalk'!D$9:D$667,B395,'Water Crosswalk'!K$9:K$667)</f>
        <v>0</v>
      </c>
      <c r="E395" s="126" t="s">
        <v>1311</v>
      </c>
      <c r="F395" s="121">
        <f>SUMIF('Water Crosswalk'!D$9:D$667,'Direct Water Use'!B395,'Water Crosswalk'!L$9:L$667)</f>
        <v>0</v>
      </c>
      <c r="G395" s="36" t="s">
        <v>1170</v>
      </c>
    </row>
    <row r="396" spans="1:7" ht="15" customHeight="1">
      <c r="A396" s="37">
        <v>640504</v>
      </c>
      <c r="B396" s="24" t="s">
        <v>919</v>
      </c>
      <c r="C396" s="35" t="e">
        <f>+#REF!</f>
        <v>#REF!</v>
      </c>
      <c r="D396" s="297">
        <f>SUMIF('Water Crosswalk'!D$9:D$667,B396,'Water Crosswalk'!K$9:K$667)</f>
        <v>0</v>
      </c>
      <c r="E396" s="126" t="s">
        <v>1311</v>
      </c>
      <c r="F396" s="121">
        <f>SUMIF('Water Crosswalk'!D$9:D$667,'Direct Water Use'!B396,'Water Crosswalk'!L$9:L$667)</f>
        <v>0</v>
      </c>
      <c r="G396" s="36" t="s">
        <v>1170</v>
      </c>
    </row>
    <row r="397" spans="1:7" ht="15" customHeight="1">
      <c r="A397" s="37">
        <v>640700</v>
      </c>
      <c r="B397" s="24" t="s">
        <v>920</v>
      </c>
      <c r="C397" s="35" t="e">
        <f>+#REF!</f>
        <v>#REF!</v>
      </c>
      <c r="D397" s="297">
        <f>SUMIF('Water Crosswalk'!D$9:D$667,B397,'Water Crosswalk'!K$9:K$667)</f>
        <v>7.870212395831119E-05</v>
      </c>
      <c r="E397" s="126" t="s">
        <v>1311</v>
      </c>
      <c r="F397" s="121">
        <f>SUMIF('Water Crosswalk'!D$9:D$667,'Direct Water Use'!B397,'Water Crosswalk'!L$9:L$667)</f>
        <v>2.1366044741989927</v>
      </c>
      <c r="G397" s="36" t="s">
        <v>1170</v>
      </c>
    </row>
    <row r="398" spans="1:7" ht="15" customHeight="1">
      <c r="A398" s="37">
        <v>640800</v>
      </c>
      <c r="B398" s="24" t="s">
        <v>921</v>
      </c>
      <c r="C398" s="35" t="e">
        <f>+#REF!</f>
        <v>#REF!</v>
      </c>
      <c r="D398" s="297">
        <f>SUMIF('Water Crosswalk'!D$9:D$667,B398,'Water Crosswalk'!K$9:K$667)</f>
        <v>0.00020228902016093399</v>
      </c>
      <c r="E398" s="126" t="s">
        <v>1063</v>
      </c>
      <c r="F398" s="121">
        <f>SUMIF('Water Crosswalk'!D$9:D$667,'Direct Water Use'!B398,'Water Crosswalk'!L$9:L$667)</f>
        <v>5.491740296438834</v>
      </c>
      <c r="G398" s="36" t="s">
        <v>1170</v>
      </c>
    </row>
    <row r="399" spans="1:7" ht="15" customHeight="1">
      <c r="A399" s="37">
        <v>640900</v>
      </c>
      <c r="B399" s="24" t="s">
        <v>922</v>
      </c>
      <c r="C399" s="35" t="e">
        <f>+#REF!</f>
        <v>#REF!</v>
      </c>
      <c r="D399" s="297">
        <f>SUMIF('Water Crosswalk'!D$9:D$667,B399,'Water Crosswalk'!K$9:K$667)</f>
        <v>6.381602412695326E-05</v>
      </c>
      <c r="E399" s="126" t="s">
        <v>1063</v>
      </c>
      <c r="F399" s="121">
        <f>SUMIF('Water Crosswalk'!D$9:D$667,'Direct Water Use'!B399,'Water Crosswalk'!L$9:L$667)</f>
        <v>1.7324767848382858</v>
      </c>
      <c r="G399" s="36" t="s">
        <v>1170</v>
      </c>
    </row>
    <row r="400" spans="1:7" ht="15" customHeight="1">
      <c r="A400" s="37">
        <v>641000</v>
      </c>
      <c r="B400" s="24" t="s">
        <v>923</v>
      </c>
      <c r="C400" s="35" t="e">
        <f>+#REF!</f>
        <v>#REF!</v>
      </c>
      <c r="D400" s="297">
        <f>SUMIF('Water Crosswalk'!D$9:D$667,B400,'Water Crosswalk'!K$9:K$667)</f>
        <v>1.0744718270874845E-05</v>
      </c>
      <c r="E400" s="126" t="s">
        <v>1063</v>
      </c>
      <c r="F400" s="121">
        <f>SUMIF('Water Crosswalk'!D$9:D$667,'Direct Water Use'!B400,'Water Crosswalk'!L$9:L$667)</f>
        <v>0.2916975041705276</v>
      </c>
      <c r="G400" s="36" t="s">
        <v>1170</v>
      </c>
    </row>
    <row r="401" spans="1:7" ht="15" customHeight="1">
      <c r="A401" s="37">
        <v>641100</v>
      </c>
      <c r="B401" s="24" t="s">
        <v>924</v>
      </c>
      <c r="C401" s="35" t="e">
        <f>+#REF!</f>
        <v>#REF!</v>
      </c>
      <c r="D401" s="297">
        <f>SUMIF('Water Crosswalk'!D$9:D$667,B401,'Water Crosswalk'!K$9:K$667)</f>
        <v>8.13991231873999E-06</v>
      </c>
      <c r="E401" s="126" t="s">
        <v>1063</v>
      </c>
      <c r="F401" s="121">
        <f>SUMIF('Water Crosswalk'!D$9:D$667,'Direct Water Use'!B401,'Water Crosswalk'!L$9:L$667)</f>
        <v>0.22098225823003007</v>
      </c>
      <c r="G401" s="36" t="s">
        <v>1170</v>
      </c>
    </row>
    <row r="402" spans="1:7" ht="15" customHeight="1">
      <c r="A402" s="37">
        <v>641200</v>
      </c>
      <c r="B402" s="24" t="s">
        <v>925</v>
      </c>
      <c r="C402" s="35" t="e">
        <f>+#REF!</f>
        <v>#REF!</v>
      </c>
      <c r="D402" s="297">
        <f>SUMIF('Water Crosswalk'!D$9:D$667,B402,'Water Crosswalk'!K$9:K$667)</f>
        <v>0.00015740424791662238</v>
      </c>
      <c r="E402" s="126" t="s">
        <v>1311</v>
      </c>
      <c r="F402" s="121">
        <f>SUMIF('Water Crosswalk'!D$9:D$667,'Direct Water Use'!B402,'Water Crosswalk'!L$9:L$667)</f>
        <v>4.273208948397985</v>
      </c>
      <c r="G402" s="36" t="s">
        <v>1170</v>
      </c>
    </row>
    <row r="403" spans="1:7" ht="15" customHeight="1">
      <c r="A403" s="22">
        <v>650100</v>
      </c>
      <c r="B403" s="45" t="s">
        <v>926</v>
      </c>
      <c r="C403" s="35" t="e">
        <f>+#REF!</f>
        <v>#REF!</v>
      </c>
      <c r="D403" s="298">
        <f>SUMIF('Water Crosswalk'!D$9:D$667,B403,'Water Crosswalk'!K$9:K$667)</f>
        <v>0.00028297548379887675</v>
      </c>
      <c r="E403" s="295" t="s">
        <v>751</v>
      </c>
      <c r="F403" s="197">
        <f>SUMIF('Water Crosswalk'!D$9:D$667,'Direct Water Use'!B403,'Water Crosswalk'!L$9:L$667)</f>
        <v>2.7132623205732838</v>
      </c>
      <c r="G403" s="32" t="s">
        <v>1066</v>
      </c>
    </row>
    <row r="404" spans="1:7" ht="15" customHeight="1">
      <c r="A404" s="22">
        <v>650200</v>
      </c>
      <c r="B404" s="45" t="s">
        <v>976</v>
      </c>
      <c r="C404" s="35" t="e">
        <f>+#REF!</f>
        <v>#REF!</v>
      </c>
      <c r="D404" s="298">
        <f>SUMIF('Water Crosswalk'!D$9:D$667,B404,'Water Crosswalk'!K$9:K$667)</f>
        <v>0.0004208051601035429</v>
      </c>
      <c r="E404" s="295" t="s">
        <v>751</v>
      </c>
      <c r="F404" s="197">
        <f>SUMIF('Water Crosswalk'!D$9:D$667,'Direct Water Use'!B404,'Water Crosswalk'!L$9:L$667)</f>
        <v>4.034818740775603</v>
      </c>
      <c r="G404" s="32" t="s">
        <v>1066</v>
      </c>
    </row>
    <row r="405" spans="1:7" ht="15" customHeight="1">
      <c r="A405" s="22">
        <v>650301</v>
      </c>
      <c r="B405" s="45" t="s">
        <v>1286</v>
      </c>
      <c r="C405" s="35" t="e">
        <f>+#REF!</f>
        <v>#REF!</v>
      </c>
      <c r="D405" s="298">
        <f>SUMIF('Water Crosswalk'!D$9:D$667,B405,'Water Crosswalk'!K$9:K$667)</f>
        <v>0.11375855238992803</v>
      </c>
      <c r="E405" s="295" t="s">
        <v>751</v>
      </c>
      <c r="F405" s="197">
        <f>SUMIF('Water Crosswalk'!D$9:D$667,'Direct Water Use'!B405,'Water Crosswalk'!L$9:L$667)</f>
        <v>1090.7545406369186</v>
      </c>
      <c r="G405" s="32" t="s">
        <v>1066</v>
      </c>
    </row>
    <row r="406" spans="1:7" ht="15" customHeight="1">
      <c r="A406" s="22">
        <v>650302</v>
      </c>
      <c r="B406" s="45" t="s">
        <v>977</v>
      </c>
      <c r="C406" s="35" t="e">
        <f>+#REF!</f>
        <v>#REF!</v>
      </c>
      <c r="D406" s="298">
        <f>SUMIF('Water Crosswalk'!D$9:D$667,B406,'Water Crosswalk'!K$9:K$667)</f>
        <v>0.08334740571137976</v>
      </c>
      <c r="E406" s="295" t="s">
        <v>751</v>
      </c>
      <c r="F406" s="197">
        <f>SUMIF('Water Crosswalk'!D$9:D$667,'Direct Water Use'!B406,'Water Crosswalk'!L$9:L$667)</f>
        <v>799.1624306045939</v>
      </c>
      <c r="G406" s="32" t="s">
        <v>1066</v>
      </c>
    </row>
    <row r="407" spans="1:7" ht="15" customHeight="1">
      <c r="A407" s="22">
        <v>650400</v>
      </c>
      <c r="B407" s="45" t="s">
        <v>978</v>
      </c>
      <c r="C407" s="35" t="e">
        <f>+#REF!</f>
        <v>#REF!</v>
      </c>
      <c r="D407" s="298">
        <f>SUMIF('Water Crosswalk'!D$9:D$667,B407,'Water Crosswalk'!K$9:K$667)</f>
        <v>0.0005588660905605285</v>
      </c>
      <c r="E407" s="295" t="s">
        <v>751</v>
      </c>
      <c r="F407" s="197">
        <f>SUMIF('Water Crosswalk'!D$9:D$667,'Direct Water Use'!B407,'Water Crosswalk'!L$9:L$667)</f>
        <v>5.358592502104232</v>
      </c>
      <c r="G407" s="32" t="s">
        <v>1066</v>
      </c>
    </row>
    <row r="408" spans="1:7" ht="15" customHeight="1">
      <c r="A408" s="22">
        <v>650500</v>
      </c>
      <c r="B408" s="45" t="s">
        <v>1287</v>
      </c>
      <c r="C408" s="35" t="e">
        <f>+#REF!</f>
        <v>#REF!</v>
      </c>
      <c r="D408" s="298">
        <f>SUMIF('Water Crosswalk'!D$9:D$667,B408,'Water Crosswalk'!K$9:K$667)</f>
        <v>0.001607901365566159</v>
      </c>
      <c r="E408" s="295" t="s">
        <v>751</v>
      </c>
      <c r="F408" s="197">
        <f>SUMIF('Water Crosswalk'!D$9:D$667,'Direct Water Use'!B408,'Water Crosswalk'!L$9:L$667)</f>
        <v>15.41708890049897</v>
      </c>
      <c r="G408" s="32" t="s">
        <v>1066</v>
      </c>
    </row>
    <row r="409" spans="1:7" ht="15" customHeight="1">
      <c r="A409" s="22">
        <v>650600</v>
      </c>
      <c r="B409" s="45" t="s">
        <v>979</v>
      </c>
      <c r="C409" s="35" t="e">
        <f>+#REF!</f>
        <v>#REF!</v>
      </c>
      <c r="D409" s="298">
        <f>SUMIF('Water Crosswalk'!D$9:D$667,B409,'Water Crosswalk'!K$9:K$667)</f>
        <v>0.005718769101527195</v>
      </c>
      <c r="E409" s="295" t="s">
        <v>751</v>
      </c>
      <c r="F409" s="197">
        <f>SUMIF('Water Crosswalk'!D$9:D$667,'Direct Water Use'!B409,'Water Crosswalk'!L$9:L$667)</f>
        <v>54.833445339246246</v>
      </c>
      <c r="G409" s="32" t="s">
        <v>1066</v>
      </c>
    </row>
    <row r="410" spans="1:7" ht="15" customHeight="1">
      <c r="A410" s="22">
        <v>650701</v>
      </c>
      <c r="B410" s="45" t="s">
        <v>980</v>
      </c>
      <c r="C410" s="35" t="e">
        <f>+#REF!</f>
        <v>#REF!</v>
      </c>
      <c r="D410" s="298">
        <f>SUMIF('Water Crosswalk'!D$9:D$667,B410,'Water Crosswalk'!K$9:K$667)</f>
        <v>0.0066788030668963536</v>
      </c>
      <c r="E410" s="295" t="s">
        <v>751</v>
      </c>
      <c r="F410" s="197">
        <f>SUMIF('Water Crosswalk'!D$9:D$667,'Direct Water Use'!B410,'Water Crosswalk'!L$9:L$667)</f>
        <v>64.0385678104143</v>
      </c>
      <c r="G410" s="32" t="s">
        <v>1066</v>
      </c>
    </row>
    <row r="411" spans="1:7" ht="15" customHeight="1">
      <c r="A411" s="22">
        <v>650702</v>
      </c>
      <c r="B411" s="45" t="s">
        <v>981</v>
      </c>
      <c r="C411" s="35" t="e">
        <f>+#REF!</f>
        <v>#REF!</v>
      </c>
      <c r="D411" s="298">
        <f>SUMIF('Water Crosswalk'!D$9:D$667,B411,'Water Crosswalk'!K$9:K$667)</f>
        <v>0.010247658972360693</v>
      </c>
      <c r="E411" s="295" t="s">
        <v>751</v>
      </c>
      <c r="F411" s="197">
        <f>SUMIF('Water Crosswalk'!D$9:D$667,'Direct Water Use'!B411,'Water Crosswalk'!L$9:L$667)</f>
        <v>98.2579359544552</v>
      </c>
      <c r="G411" s="32" t="s">
        <v>1066</v>
      </c>
    </row>
    <row r="412" spans="1:7" ht="15" customHeight="1">
      <c r="A412" s="22">
        <v>660100</v>
      </c>
      <c r="B412" s="45" t="s">
        <v>982</v>
      </c>
      <c r="C412" s="35" t="e">
        <f>+#REF!</f>
        <v>#REF!</v>
      </c>
      <c r="D412" s="298">
        <f>SUMIF('Water Crosswalk'!D$9:D$667,B412,'Water Crosswalk'!K$9:K$667)</f>
        <v>0.0036771602040053786</v>
      </c>
      <c r="E412" s="295" t="s">
        <v>751</v>
      </c>
      <c r="F412" s="197">
        <f>SUMIF('Water Crosswalk'!D$9:D$667,'Direct Water Use'!B412,'Water Crosswalk'!L$9:L$667)</f>
        <v>35.25782549887089</v>
      </c>
      <c r="G412" s="32" t="s">
        <v>1066</v>
      </c>
    </row>
    <row r="413" spans="1:7" ht="15" customHeight="1">
      <c r="A413" s="22">
        <v>660200</v>
      </c>
      <c r="B413" s="45" t="s">
        <v>983</v>
      </c>
      <c r="C413" s="35" t="e">
        <f>+#REF!</f>
        <v>#REF!</v>
      </c>
      <c r="D413" s="298">
        <f>SUMIF('Water Crosswalk'!D$9:D$667,B413,'Water Crosswalk'!K$9:K$667)</f>
        <v>0.0005225439257942059</v>
      </c>
      <c r="E413" s="295" t="s">
        <v>751</v>
      </c>
      <c r="F413" s="197">
        <f>SUMIF('Water Crosswalk'!D$9:D$667,'Direct Water Use'!B413,'Water Crosswalk'!L$9:L$667)</f>
        <v>5.010323600010358</v>
      </c>
      <c r="G413" s="32" t="s">
        <v>1066</v>
      </c>
    </row>
    <row r="414" spans="1:7" ht="15" customHeight="1">
      <c r="A414" s="22">
        <v>670000</v>
      </c>
      <c r="B414" s="45" t="s">
        <v>984</v>
      </c>
      <c r="C414" s="35" t="e">
        <f>+#REF!</f>
        <v>#REF!</v>
      </c>
      <c r="D414" s="298">
        <f>SUMIF('Water Crosswalk'!D$9:D$667,B414,'Water Crosswalk'!K$9:K$667)</f>
        <v>5.453022391405349E-05</v>
      </c>
      <c r="E414" s="295" t="s">
        <v>751</v>
      </c>
      <c r="F414" s="197">
        <f>SUMIF('Water Crosswalk'!D$9:D$667,'Direct Water Use'!B414,'Water Crosswalk'!L$9:L$667)</f>
        <v>0.5228537818618365</v>
      </c>
      <c r="G414" s="32" t="s">
        <v>1066</v>
      </c>
    </row>
    <row r="415" spans="1:7" ht="15" customHeight="1">
      <c r="A415" s="37">
        <v>680100</v>
      </c>
      <c r="B415" s="24" t="s">
        <v>1288</v>
      </c>
      <c r="C415" s="35" t="e">
        <f>+#REF!</f>
        <v>#REF!</v>
      </c>
      <c r="D415" s="297">
        <f>SUMIF('Water Crosswalk'!D$9:D$667,B415,'Water Crosswalk'!K$9:K$667)</f>
        <v>2</v>
      </c>
      <c r="E415" s="126" t="s">
        <v>1075</v>
      </c>
      <c r="F415" s="121">
        <f>SUMIF('Water Crosswalk'!D$9:D$667,'Direct Water Use'!B415,'Water Crosswalk'!L$9:L$667)</f>
        <v>3261603.46</v>
      </c>
      <c r="G415" s="36" t="s">
        <v>753</v>
      </c>
    </row>
    <row r="416" spans="1:7" ht="15" customHeight="1">
      <c r="A416" s="22">
        <v>680201</v>
      </c>
      <c r="B416" s="45" t="s">
        <v>985</v>
      </c>
      <c r="C416" s="35" t="e">
        <f>+#REF!</f>
        <v>#REF!</v>
      </c>
      <c r="D416" s="298">
        <f>SUMIF('Water Crosswalk'!D$9:D$667,B416,'Water Crosswalk'!K$9:K$667)</f>
        <v>4.352591671040825E-06</v>
      </c>
      <c r="E416" s="295" t="s">
        <v>751</v>
      </c>
      <c r="F416" s="197">
        <f>SUMIF('Water Crosswalk'!D$9:D$667,'Direct Water Use'!B416,'Water Crosswalk'!L$9:L$667)</f>
        <v>0.04173408529719087</v>
      </c>
      <c r="G416" s="32" t="s">
        <v>1066</v>
      </c>
    </row>
    <row r="417" spans="1:7" ht="15" customHeight="1">
      <c r="A417" s="22">
        <v>680202</v>
      </c>
      <c r="B417" s="45" t="s">
        <v>1289</v>
      </c>
      <c r="C417" s="35" t="e">
        <f>+#REF!</f>
        <v>#REF!</v>
      </c>
      <c r="D417" s="298">
        <f>SUMIF('Water Crosswalk'!D$9:D$667,B417,'Water Crosswalk'!K$9:K$667)</f>
        <v>1.7108882106703866E-05</v>
      </c>
      <c r="E417" s="295" t="s">
        <v>751</v>
      </c>
      <c r="F417" s="197">
        <f>SUMIF('Water Crosswalk'!D$9:D$667,'Direct Water Use'!B417,'Water Crosswalk'!L$9:L$667)</f>
        <v>0.1640456075701719</v>
      </c>
      <c r="G417" s="32" t="s">
        <v>1066</v>
      </c>
    </row>
    <row r="418" spans="1:7" ht="15" customHeight="1">
      <c r="A418" s="22">
        <v>680301</v>
      </c>
      <c r="B418" s="45" t="s">
        <v>986</v>
      </c>
      <c r="C418" s="35" t="e">
        <f>+#REF!</f>
        <v>#REF!</v>
      </c>
      <c r="D418" s="298">
        <f>SUMIF('Water Crosswalk'!D$9:D$667,B418,'Water Crosswalk'!K$9:K$667)</f>
        <v>0</v>
      </c>
      <c r="E418" s="295" t="s">
        <v>751</v>
      </c>
      <c r="F418" s="197">
        <f>SUMIF('Water Crosswalk'!D$9:D$667,'Direct Water Use'!B418,'Water Crosswalk'!L$9:L$667)</f>
        <v>0</v>
      </c>
      <c r="G418" s="32" t="s">
        <v>1066</v>
      </c>
    </row>
    <row r="419" spans="1:7" ht="15" customHeight="1">
      <c r="A419" s="22">
        <v>680302</v>
      </c>
      <c r="B419" s="45" t="s">
        <v>1290</v>
      </c>
      <c r="C419" s="35" t="e">
        <f>+#REF!</f>
        <v>#REF!</v>
      </c>
      <c r="D419" s="298">
        <f>SUMIF('Water Crosswalk'!D$9:D$667,B419,'Water Crosswalk'!K$9:K$667)</f>
        <v>7.240060211658527E-05</v>
      </c>
      <c r="E419" s="295" t="s">
        <v>751</v>
      </c>
      <c r="F419" s="197">
        <f>SUMIF('Water Crosswalk'!D$9:D$667,'Direct Water Use'!B419,'Water Crosswalk'!L$9:L$667)</f>
        <v>0.694200865292518</v>
      </c>
      <c r="G419" s="32" t="s">
        <v>1066</v>
      </c>
    </row>
    <row r="420" spans="1:7" ht="12.75">
      <c r="A420" s="22">
        <v>690100</v>
      </c>
      <c r="B420" s="45" t="s">
        <v>987</v>
      </c>
      <c r="C420" s="35" t="e">
        <f>+#REF!</f>
        <v>#REF!</v>
      </c>
      <c r="D420" s="298">
        <f>SUMIF('Water Crosswalk'!D$9:D$667,B420,'Water Crosswalk'!K$9:K$667)</f>
        <v>0.03844735166686228</v>
      </c>
      <c r="E420" s="295" t="s">
        <v>751</v>
      </c>
      <c r="F420" s="197">
        <f>SUMIF('Water Crosswalk'!D$9:D$667,'Direct Water Use'!B420,'Water Crosswalk'!L$9:L$667)</f>
        <v>368.6458954079256</v>
      </c>
      <c r="G420" s="32" t="s">
        <v>1066</v>
      </c>
    </row>
    <row r="421" spans="1:7" ht="12.75">
      <c r="A421" s="22">
        <v>690200</v>
      </c>
      <c r="B421" s="45" t="s">
        <v>988</v>
      </c>
      <c r="C421" s="35" t="e">
        <f>+#REF!</f>
        <v>#REF!</v>
      </c>
      <c r="D421" s="298">
        <f>SUMIF('Water Crosswalk'!D$9:D$667,B421,'Water Crosswalk'!K$9:K$667)</f>
        <v>0.07592924218252234</v>
      </c>
      <c r="E421" s="295" t="s">
        <v>751</v>
      </c>
      <c r="F421" s="197">
        <f>SUMIF('Water Crosswalk'!D$9:D$667,'Direct Water Use'!B421,'Water Crosswalk'!L$9:L$667)</f>
        <v>728.0346306959444</v>
      </c>
      <c r="G421" s="32" t="s">
        <v>1066</v>
      </c>
    </row>
    <row r="422" spans="1:7" ht="12.75">
      <c r="A422" s="22">
        <v>700100</v>
      </c>
      <c r="B422" s="45" t="s">
        <v>989</v>
      </c>
      <c r="C422" s="35" t="e">
        <f>+#REF!</f>
        <v>#REF!</v>
      </c>
      <c r="D422" s="298">
        <f>SUMIF('Water Crosswalk'!D$9:D$667,B422,'Water Crosswalk'!K$9:K$667)</f>
        <v>0.003930806115608956</v>
      </c>
      <c r="E422" s="295" t="s">
        <v>751</v>
      </c>
      <c r="F422" s="197">
        <f>SUMIF('Water Crosswalk'!D$9:D$667,'Direct Water Use'!B422,'Water Crosswalk'!L$9:L$667)</f>
        <v>37.68986620247682</v>
      </c>
      <c r="G422" s="32" t="s">
        <v>1066</v>
      </c>
    </row>
    <row r="423" spans="1:7" ht="12.75">
      <c r="A423" s="22">
        <v>700200</v>
      </c>
      <c r="B423" s="45" t="s">
        <v>990</v>
      </c>
      <c r="C423" s="35" t="e">
        <f>+#REF!</f>
        <v>#REF!</v>
      </c>
      <c r="D423" s="298">
        <f>SUMIF('Water Crosswalk'!D$9:D$667,B423,'Water Crosswalk'!K$9:K$667)</f>
        <v>0.003930806115608956</v>
      </c>
      <c r="E423" s="295" t="s">
        <v>751</v>
      </c>
      <c r="F423" s="197">
        <f>SUMIF('Water Crosswalk'!D$9:D$667,'Direct Water Use'!B423,'Water Crosswalk'!L$9:L$667)</f>
        <v>37.68986620247682</v>
      </c>
      <c r="G423" s="32" t="s">
        <v>1066</v>
      </c>
    </row>
    <row r="424" spans="1:7" ht="12.75">
      <c r="A424" s="22">
        <v>700300</v>
      </c>
      <c r="B424" s="45" t="s">
        <v>991</v>
      </c>
      <c r="C424" s="35" t="e">
        <f>+#REF!</f>
        <v>#REF!</v>
      </c>
      <c r="D424" s="298">
        <f>SUMIF('Water Crosswalk'!D$9:D$667,B424,'Water Crosswalk'!K$9:K$667)</f>
        <v>0.006916228481894236</v>
      </c>
      <c r="E424" s="295" t="s">
        <v>751</v>
      </c>
      <c r="F424" s="197">
        <f>SUMIF('Water Crosswalk'!D$9:D$667,'Direct Water Use'!B424,'Water Crosswalk'!L$9:L$667)</f>
        <v>66.31508103980096</v>
      </c>
      <c r="G424" s="32" t="s">
        <v>1066</v>
      </c>
    </row>
    <row r="425" spans="1:7" ht="12.75">
      <c r="A425" s="22">
        <v>700400</v>
      </c>
      <c r="B425" s="45" t="s">
        <v>992</v>
      </c>
      <c r="C425" s="35" t="e">
        <f>+#REF!</f>
        <v>#REF!</v>
      </c>
      <c r="D425" s="298">
        <f>SUMIF('Water Crosswalk'!D$9:D$667,B425,'Water Crosswalk'!K$9:K$667)</f>
        <v>0.007911369270655997</v>
      </c>
      <c r="E425" s="295" t="s">
        <v>751</v>
      </c>
      <c r="F425" s="197">
        <f>SUMIF('Water Crosswalk'!D$9:D$667,'Direct Water Use'!B425,'Water Crosswalk'!L$9:L$667)</f>
        <v>75.85681931890902</v>
      </c>
      <c r="G425" s="32" t="s">
        <v>1066</v>
      </c>
    </row>
    <row r="426" spans="1:7" ht="12.75">
      <c r="A426" s="22">
        <v>700500</v>
      </c>
      <c r="B426" s="45" t="s">
        <v>993</v>
      </c>
      <c r="C426" s="35" t="e">
        <f>+#REF!</f>
        <v>#REF!</v>
      </c>
      <c r="D426" s="298">
        <f>SUMIF('Water Crosswalk'!D$9:D$667,B426,'Water Crosswalk'!K$9:K$667)</f>
        <v>0.0036820209184185147</v>
      </c>
      <c r="E426" s="295" t="s">
        <v>751</v>
      </c>
      <c r="F426" s="197">
        <f>SUMIF('Water Crosswalk'!D$9:D$667,'Direct Water Use'!B426,'Water Crosswalk'!L$9:L$667)</f>
        <v>35.304431632699796</v>
      </c>
      <c r="G426" s="32" t="s">
        <v>1066</v>
      </c>
    </row>
    <row r="427" spans="1:7" ht="12.75">
      <c r="A427" s="22">
        <v>710100</v>
      </c>
      <c r="B427" s="45" t="s">
        <v>994</v>
      </c>
      <c r="C427" s="35" t="e">
        <f>+#REF!</f>
        <v>#REF!</v>
      </c>
      <c r="D427" s="298">
        <f>SUMIF('Water Crosswalk'!D$9:D$667,B427,'Water Crosswalk'!K$9:K$667)</f>
        <v>0</v>
      </c>
      <c r="E427" s="295" t="s">
        <v>751</v>
      </c>
      <c r="F427" s="197">
        <f>SUMIF('Water Crosswalk'!D$9:D$667,'Direct Water Use'!B427,'Water Crosswalk'!L$9:L$667)</f>
        <v>0</v>
      </c>
      <c r="G427" s="32" t="s">
        <v>1066</v>
      </c>
    </row>
    <row r="428" spans="1:7" ht="12.75">
      <c r="A428" s="22">
        <v>710201</v>
      </c>
      <c r="B428" s="45" t="s">
        <v>995</v>
      </c>
      <c r="C428" s="35" t="e">
        <f>+#REF!</f>
        <v>#REF!</v>
      </c>
      <c r="D428" s="298">
        <f>SUMIF('Water Crosswalk'!D$9:D$667,B428,'Water Crosswalk'!K$9:K$667)</f>
        <v>0.019597885370551234</v>
      </c>
      <c r="E428" s="295" t="s">
        <v>751</v>
      </c>
      <c r="F428" s="197">
        <f>SUMIF('Water Crosswalk'!D$9:D$667,'Direct Water Use'!B428,'Water Crosswalk'!L$9:L$667)</f>
        <v>187.91099223501752</v>
      </c>
      <c r="G428" s="32" t="s">
        <v>1066</v>
      </c>
    </row>
    <row r="429" spans="1:7" ht="12.75">
      <c r="A429" s="22">
        <v>710202</v>
      </c>
      <c r="B429" s="45" t="s">
        <v>996</v>
      </c>
      <c r="C429" s="35" t="e">
        <f>+#REF!</f>
        <v>#REF!</v>
      </c>
      <c r="D429" s="298">
        <f>SUMIF('Water Crosswalk'!D$9:D$667,B429,'Water Crosswalk'!K$9:K$667)</f>
        <v>0</v>
      </c>
      <c r="E429" s="295" t="s">
        <v>751</v>
      </c>
      <c r="F429" s="197">
        <f>SUMIF('Water Crosswalk'!D$9:D$667,'Direct Water Use'!B429,'Water Crosswalk'!L$9:L$667)</f>
        <v>0</v>
      </c>
      <c r="G429" s="32" t="s">
        <v>1066</v>
      </c>
    </row>
    <row r="430" spans="1:7" ht="12.75">
      <c r="A430" s="22">
        <v>720101</v>
      </c>
      <c r="B430" s="45" t="s">
        <v>997</v>
      </c>
      <c r="C430" s="35" t="e">
        <f>+#REF!</f>
        <v>#REF!</v>
      </c>
      <c r="D430" s="298">
        <f>SUMIF('Water Crosswalk'!D$9:D$667,B430,'Water Crosswalk'!K$9:K$667)</f>
        <v>0.013314111975450538</v>
      </c>
      <c r="E430" s="295" t="s">
        <v>751</v>
      </c>
      <c r="F430" s="197">
        <f>SUMIF('Water Crosswalk'!D$9:D$667,'Direct Water Use'!B430,'Water Crosswalk'!L$9:L$667)</f>
        <v>127.66009927757166</v>
      </c>
      <c r="G430" s="32" t="s">
        <v>1066</v>
      </c>
    </row>
    <row r="431" spans="1:7" ht="12.75">
      <c r="A431" s="22">
        <v>720102</v>
      </c>
      <c r="B431" s="45" t="s">
        <v>998</v>
      </c>
      <c r="C431" s="35" t="e">
        <f>+#REF!</f>
        <v>#REF!</v>
      </c>
      <c r="D431" s="298">
        <f>SUMIF('Water Crosswalk'!D$9:D$667,B431,'Water Crosswalk'!K$9:K$667)</f>
        <v>0.001762270974290137</v>
      </c>
      <c r="E431" s="295" t="s">
        <v>751</v>
      </c>
      <c r="F431" s="197">
        <f>SUMIF('Water Crosswalk'!D$9:D$667,'Direct Water Use'!B431,'Water Crosswalk'!L$9:L$667)</f>
        <v>16.89723565091535</v>
      </c>
      <c r="G431" s="32" t="s">
        <v>1066</v>
      </c>
    </row>
    <row r="432" spans="1:7" ht="12.75">
      <c r="A432" s="22">
        <v>720201</v>
      </c>
      <c r="B432" s="45" t="s">
        <v>999</v>
      </c>
      <c r="C432" s="35" t="e">
        <f>+#REF!</f>
        <v>#REF!</v>
      </c>
      <c r="D432" s="298">
        <f>SUMIF('Water Crosswalk'!D$9:D$667,B432,'Water Crosswalk'!K$9:K$667)</f>
        <v>0.014927111831426412</v>
      </c>
      <c r="E432" s="295" t="s">
        <v>751</v>
      </c>
      <c r="F432" s="197">
        <f>SUMIF('Water Crosswalk'!D$9:D$667,'Direct Water Use'!B432,'Water Crosswalk'!L$9:L$667)</f>
        <v>143.1260741866208</v>
      </c>
      <c r="G432" s="32" t="s">
        <v>1066</v>
      </c>
    </row>
    <row r="433" spans="1:7" ht="12.75">
      <c r="A433" s="22">
        <v>720202</v>
      </c>
      <c r="B433" s="45" t="s">
        <v>1000</v>
      </c>
      <c r="C433" s="35" t="e">
        <f>+#REF!</f>
        <v>#REF!</v>
      </c>
      <c r="D433" s="298">
        <f>SUMIF('Water Crosswalk'!D$9:D$667,B433,'Water Crosswalk'!K$9:K$667)</f>
        <v>0.0001845938364001041</v>
      </c>
      <c r="E433" s="295" t="s">
        <v>751</v>
      </c>
      <c r="F433" s="197">
        <f>SUMIF('Water Crosswalk'!D$9:D$667,'Direct Water Use'!B433,'Water Crosswalk'!L$9:L$667)</f>
        <v>1.7699466193702103</v>
      </c>
      <c r="G433" s="32" t="s">
        <v>1066</v>
      </c>
    </row>
    <row r="434" spans="1:7" ht="12.75">
      <c r="A434" s="22">
        <v>720203</v>
      </c>
      <c r="B434" s="45" t="s">
        <v>1001</v>
      </c>
      <c r="C434" s="35" t="e">
        <f>+#REF!</f>
        <v>#REF!</v>
      </c>
      <c r="D434" s="298">
        <f>SUMIF('Water Crosswalk'!D$9:D$667,B434,'Water Crosswalk'!K$9:K$667)</f>
        <v>0.0006021947598843465</v>
      </c>
      <c r="E434" s="295" t="s">
        <v>751</v>
      </c>
      <c r="F434" s="197">
        <f>SUMIF('Water Crosswalk'!D$9:D$667,'Direct Water Use'!B434,'Water Crosswalk'!L$9:L$667)</f>
        <v>5.774042082041876</v>
      </c>
      <c r="G434" s="32" t="s">
        <v>1066</v>
      </c>
    </row>
    <row r="435" spans="1:7" ht="12.75">
      <c r="A435" s="22">
        <v>720204</v>
      </c>
      <c r="B435" s="45" t="s">
        <v>1002</v>
      </c>
      <c r="C435" s="35" t="e">
        <f>+#REF!</f>
        <v>#REF!</v>
      </c>
      <c r="D435" s="298">
        <f>SUMIF('Water Crosswalk'!D$9:D$667,B435,'Water Crosswalk'!K$9:K$667)</f>
        <v>0.0005142942018179575</v>
      </c>
      <c r="E435" s="295" t="s">
        <v>751</v>
      </c>
      <c r="F435" s="197">
        <f>SUMIF('Water Crosswalk'!D$9:D$667,'Direct Water Use'!B435,'Water Crosswalk'!L$9:L$667)</f>
        <v>4.931222524117176</v>
      </c>
      <c r="G435" s="32" t="s">
        <v>1066</v>
      </c>
    </row>
    <row r="436" spans="1:7" ht="12.75">
      <c r="A436" s="22">
        <v>720205</v>
      </c>
      <c r="B436" s="45" t="s">
        <v>1003</v>
      </c>
      <c r="C436" s="35" t="e">
        <f>+#REF!</f>
        <v>#REF!</v>
      </c>
      <c r="D436" s="298">
        <f>SUMIF('Water Crosswalk'!D$9:D$667,B436,'Water Crosswalk'!K$9:K$667)</f>
        <v>0.0001023952242040416</v>
      </c>
      <c r="E436" s="295" t="s">
        <v>751</v>
      </c>
      <c r="F436" s="197">
        <f>SUMIF('Water Crosswalk'!D$9:D$667,'Direct Water Use'!B436,'Water Crosswalk'!L$9:L$667)</f>
        <v>0.9817992000923382</v>
      </c>
      <c r="G436" s="32" t="s">
        <v>1066</v>
      </c>
    </row>
    <row r="437" spans="1:7" ht="12.75">
      <c r="A437" s="22">
        <v>720300</v>
      </c>
      <c r="B437" s="45" t="s">
        <v>1004</v>
      </c>
      <c r="C437" s="35" t="e">
        <f>+#REF!</f>
        <v>#REF!</v>
      </c>
      <c r="D437" s="298">
        <f>SUMIF('Water Crosswalk'!D$9:D$667,B437,'Water Crosswalk'!K$9:K$667)</f>
        <v>0.0004844522421227906</v>
      </c>
      <c r="E437" s="295" t="s">
        <v>751</v>
      </c>
      <c r="F437" s="197">
        <f>SUMIF('Water Crosswalk'!D$9:D$667,'Direct Water Use'!B437,'Water Crosswalk'!L$9:L$667)</f>
        <v>4.645087966713216</v>
      </c>
      <c r="G437" s="32" t="s">
        <v>1066</v>
      </c>
    </row>
    <row r="438" spans="1:7" ht="12.75">
      <c r="A438" s="22">
        <v>730101</v>
      </c>
      <c r="B438" s="45" t="s">
        <v>1005</v>
      </c>
      <c r="C438" s="35" t="e">
        <f>+#REF!</f>
        <v>#REF!</v>
      </c>
      <c r="D438" s="298">
        <f>SUMIF('Water Crosswalk'!D$9:D$667,B438,'Water Crosswalk'!K$9:K$667)</f>
        <v>0.0008267022173767364</v>
      </c>
      <c r="E438" s="295" t="s">
        <v>751</v>
      </c>
      <c r="F438" s="197">
        <f>SUMIF('Water Crosswalk'!D$9:D$667,'Direct Water Use'!B438,'Water Crosswalk'!L$9:L$667)</f>
        <v>7.926693671939883</v>
      </c>
      <c r="G438" s="32" t="s">
        <v>1066</v>
      </c>
    </row>
    <row r="439" spans="1:7" ht="12.75">
      <c r="A439" s="22">
        <v>730102</v>
      </c>
      <c r="B439" s="45" t="s">
        <v>1006</v>
      </c>
      <c r="C439" s="35" t="e">
        <f>+#REF!</f>
        <v>#REF!</v>
      </c>
      <c r="D439" s="298">
        <f>SUMIF('Water Crosswalk'!D$9:D$667,B439,'Water Crosswalk'!K$9:K$667)</f>
        <v>0.0035190675726609975</v>
      </c>
      <c r="E439" s="295" t="s">
        <v>751</v>
      </c>
      <c r="F439" s="197">
        <f>SUMIF('Water Crosswalk'!D$9:D$667,'Direct Water Use'!B439,'Water Crosswalk'!L$9:L$667)</f>
        <v>33.74198117897262</v>
      </c>
      <c r="G439" s="32" t="s">
        <v>1066</v>
      </c>
    </row>
    <row r="440" spans="1:7" ht="12.75">
      <c r="A440" s="22">
        <v>730103</v>
      </c>
      <c r="B440" s="45" t="s">
        <v>1007</v>
      </c>
      <c r="C440" s="35" t="e">
        <f>+#REF!</f>
        <v>#REF!</v>
      </c>
      <c r="D440" s="298">
        <f>SUMIF('Water Crosswalk'!D$9:D$667,B440,'Water Crosswalk'!K$9:K$667)</f>
        <v>0.005275018868060879</v>
      </c>
      <c r="E440" s="295" t="s">
        <v>751</v>
      </c>
      <c r="F440" s="197">
        <f>SUMIF('Water Crosswalk'!D$9:D$667,'Direct Water Use'!B440,'Water Crosswalk'!L$9:L$667)</f>
        <v>50.57862166319416</v>
      </c>
      <c r="G440" s="32" t="s">
        <v>1066</v>
      </c>
    </row>
    <row r="441" spans="1:7" ht="12.75">
      <c r="A441" s="22">
        <v>730104</v>
      </c>
      <c r="B441" s="45" t="s">
        <v>1008</v>
      </c>
      <c r="C441" s="35" t="e">
        <f>+#REF!</f>
        <v>#REF!</v>
      </c>
      <c r="D441" s="298">
        <f>SUMIF('Water Crosswalk'!D$9:D$667,B441,'Water Crosswalk'!K$9:K$667)</f>
        <v>0.0156618542395656</v>
      </c>
      <c r="E441" s="295" t="s">
        <v>751</v>
      </c>
      <c r="F441" s="197">
        <f>SUMIF('Water Crosswalk'!D$9:D$667,'Direct Water Use'!B441,'Water Crosswalk'!L$9:L$667)</f>
        <v>150.17102686085403</v>
      </c>
      <c r="G441" s="32" t="s">
        <v>1066</v>
      </c>
    </row>
    <row r="442" spans="1:7" ht="12.75">
      <c r="A442" s="22">
        <v>730106</v>
      </c>
      <c r="B442" s="45" t="s">
        <v>1009</v>
      </c>
      <c r="C442" s="35" t="e">
        <f>+#REF!</f>
        <v>#REF!</v>
      </c>
      <c r="D442" s="298">
        <f>SUMIF('Water Crosswalk'!D$9:D$667,B442,'Water Crosswalk'!K$9:K$667)</f>
        <v>0.0018220283503423882</v>
      </c>
      <c r="E442" s="295" t="s">
        <v>751</v>
      </c>
      <c r="F442" s="197">
        <f>SUMIF('Water Crosswalk'!D$9:D$667,'Direct Water Use'!B442,'Water Crosswalk'!L$9:L$667)</f>
        <v>17.47020909243843</v>
      </c>
      <c r="G442" s="32" t="s">
        <v>1066</v>
      </c>
    </row>
    <row r="443" spans="1:7" ht="12.75">
      <c r="A443" s="22">
        <v>730107</v>
      </c>
      <c r="B443" s="45" t="s">
        <v>1010</v>
      </c>
      <c r="C443" s="35" t="e">
        <f>+#REF!</f>
        <v>#REF!</v>
      </c>
      <c r="D443" s="298">
        <f>SUMIF('Water Crosswalk'!D$9:D$667,B443,'Water Crosswalk'!K$9:K$667)</f>
        <v>0.0040833762366579525</v>
      </c>
      <c r="E443" s="295" t="s">
        <v>751</v>
      </c>
      <c r="F443" s="197">
        <f>SUMIF('Water Crosswalk'!D$9:D$667,'Direct Water Use'!B443,'Water Crosswalk'!L$9:L$667)</f>
        <v>39.152758871234546</v>
      </c>
      <c r="G443" s="32" t="s">
        <v>1066</v>
      </c>
    </row>
    <row r="444" spans="1:7" ht="12.75">
      <c r="A444" s="22">
        <v>730108</v>
      </c>
      <c r="B444" s="45" t="s">
        <v>1011</v>
      </c>
      <c r="C444" s="35" t="e">
        <f>+#REF!</f>
        <v>#REF!</v>
      </c>
      <c r="D444" s="298">
        <f>SUMIF('Water Crosswalk'!D$9:D$667,B444,'Water Crosswalk'!K$9:K$667)</f>
        <v>0.001564089003337902</v>
      </c>
      <c r="E444" s="295" t="s">
        <v>751</v>
      </c>
      <c r="F444" s="197">
        <f>SUMIF('Water Crosswalk'!D$9:D$667,'Direct Water Use'!B444,'Water Crosswalk'!L$9:L$667)</f>
        <v>14.997001513374906</v>
      </c>
      <c r="G444" s="32" t="s">
        <v>1066</v>
      </c>
    </row>
    <row r="445" spans="1:7" ht="12.75">
      <c r="A445" s="22">
        <v>730109</v>
      </c>
      <c r="B445" s="45" t="s">
        <v>1012</v>
      </c>
      <c r="C445" s="35" t="e">
        <f>+#REF!</f>
        <v>#REF!</v>
      </c>
      <c r="D445" s="298">
        <f>SUMIF('Water Crosswalk'!D$9:D$667,B445,'Water Crosswalk'!K$9:K$667)</f>
        <v>0.009451937923462743</v>
      </c>
      <c r="E445" s="295" t="s">
        <v>751</v>
      </c>
      <c r="F445" s="197">
        <f>SUMIF('Water Crosswalk'!D$9:D$667,'Direct Water Use'!B445,'Water Crosswalk'!L$9:L$667)</f>
        <v>90.62829994967552</v>
      </c>
      <c r="G445" s="32" t="s">
        <v>1066</v>
      </c>
    </row>
    <row r="446" spans="1:7" ht="12.75">
      <c r="A446" s="22">
        <v>730111</v>
      </c>
      <c r="B446" s="45" t="s">
        <v>1013</v>
      </c>
      <c r="C446" s="35" t="e">
        <f>+#REF!</f>
        <v>#REF!</v>
      </c>
      <c r="D446" s="298">
        <f>SUMIF('Water Crosswalk'!D$9:D$667,B446,'Water Crosswalk'!K$9:K$667)</f>
        <v>0.0059069956830378354</v>
      </c>
      <c r="E446" s="295" t="s">
        <v>751</v>
      </c>
      <c r="F446" s="197">
        <f>SUMIF('Water Crosswalk'!D$9:D$667,'Direct Water Use'!B446,'Water Crosswalk'!L$9:L$667)</f>
        <v>56.63822391754217</v>
      </c>
      <c r="G446" s="32" t="s">
        <v>1066</v>
      </c>
    </row>
    <row r="447" spans="1:7" ht="12.75">
      <c r="A447" s="22">
        <v>730112</v>
      </c>
      <c r="B447" s="45" t="s">
        <v>1014</v>
      </c>
      <c r="C447" s="35" t="e">
        <f>+#REF!</f>
        <v>#REF!</v>
      </c>
      <c r="D447" s="298">
        <f>SUMIF('Water Crosswalk'!D$9:D$667,B447,'Water Crosswalk'!K$9:K$667)</f>
        <v>0.002150171001152457</v>
      </c>
      <c r="E447" s="295" t="s">
        <v>751</v>
      </c>
      <c r="F447" s="197">
        <f>SUMIF('Water Crosswalk'!D$9:D$667,'Direct Water Use'!B447,'Water Crosswalk'!L$9:L$667)</f>
        <v>20.616549115480137</v>
      </c>
      <c r="G447" s="32" t="s">
        <v>1066</v>
      </c>
    </row>
    <row r="448" spans="1:7" ht="12.75">
      <c r="A448" s="22">
        <v>730200</v>
      </c>
      <c r="B448" s="45" t="s">
        <v>1015</v>
      </c>
      <c r="C448" s="35" t="e">
        <f>+#REF!</f>
        <v>#REF!</v>
      </c>
      <c r="D448" s="298">
        <f>SUMIF('Water Crosswalk'!D$9:D$667,B448,'Water Crosswalk'!K$9:K$667)</f>
        <v>0.018380832171055277</v>
      </c>
      <c r="E448" s="295" t="s">
        <v>751</v>
      </c>
      <c r="F448" s="197">
        <f>SUMIF('Water Crosswalk'!D$9:D$667,'Direct Water Use'!B448,'Water Crosswalk'!L$9:L$667)</f>
        <v>176.24148453069444</v>
      </c>
      <c r="G448" s="32" t="s">
        <v>1066</v>
      </c>
    </row>
    <row r="449" spans="1:7" ht="12.75">
      <c r="A449" s="22">
        <v>730301</v>
      </c>
      <c r="B449" s="45" t="s">
        <v>1016</v>
      </c>
      <c r="C449" s="35" t="e">
        <f>+#REF!</f>
        <v>#REF!</v>
      </c>
      <c r="D449" s="298">
        <f>SUMIF('Water Crosswalk'!D$9:D$667,B449,'Water Crosswalk'!K$9:K$667)</f>
        <v>0.004179591312799396</v>
      </c>
      <c r="E449" s="295" t="s">
        <v>751</v>
      </c>
      <c r="F449" s="197">
        <f>SUMIF('Water Crosswalk'!D$9:D$667,'Direct Water Use'!B449,'Water Crosswalk'!L$9:L$667)</f>
        <v>40.075300772253826</v>
      </c>
      <c r="G449" s="32" t="s">
        <v>1066</v>
      </c>
    </row>
    <row r="450" spans="1:7" ht="12.75">
      <c r="A450" s="22">
        <v>730302</v>
      </c>
      <c r="B450" s="45" t="s">
        <v>1017</v>
      </c>
      <c r="C450" s="35" t="e">
        <f>+#REF!</f>
        <v>#REF!</v>
      </c>
      <c r="D450" s="298">
        <f>SUMIF('Water Crosswalk'!D$9:D$667,B450,'Water Crosswalk'!K$9:K$667)</f>
        <v>0.0062607501678098604</v>
      </c>
      <c r="E450" s="295" t="s">
        <v>751</v>
      </c>
      <c r="F450" s="197">
        <f>SUMIF('Water Crosswalk'!D$9:D$667,'Direct Water Use'!B450,'Water Crosswalk'!L$9:L$667)</f>
        <v>60.03013865651632</v>
      </c>
      <c r="G450" s="32" t="s">
        <v>1066</v>
      </c>
    </row>
    <row r="451" spans="1:7" ht="12.75">
      <c r="A451" s="22">
        <v>730303</v>
      </c>
      <c r="B451" s="45" t="s">
        <v>1018</v>
      </c>
      <c r="C451" s="35" t="e">
        <f>+#REF!</f>
        <v>#REF!</v>
      </c>
      <c r="D451" s="298">
        <f>SUMIF('Water Crosswalk'!D$9:D$667,B451,'Water Crosswalk'!K$9:K$667)</f>
        <v>0.00394291662177816</v>
      </c>
      <c r="E451" s="295" t="s">
        <v>751</v>
      </c>
      <c r="F451" s="197">
        <f>SUMIF('Water Crosswalk'!D$9:D$667,'Direct Water Use'!B451,'Water Crosswalk'!L$9:L$667)</f>
        <v>37.80598573209418</v>
      </c>
      <c r="G451" s="32" t="s">
        <v>1066</v>
      </c>
    </row>
    <row r="452" spans="1:7" ht="12.75">
      <c r="A452" s="22">
        <v>740000</v>
      </c>
      <c r="B452" s="45" t="s">
        <v>1019</v>
      </c>
      <c r="C452" s="35" t="e">
        <f>+#REF!</f>
        <v>#REF!</v>
      </c>
      <c r="D452" s="298">
        <f>SUMIF('Water Crosswalk'!D$9:D$667,B452,'Water Crosswalk'!K$9:K$667)</f>
        <v>0.0811039742840835</v>
      </c>
      <c r="E452" s="295" t="s">
        <v>751</v>
      </c>
      <c r="F452" s="197">
        <f>SUMIF('Water Crosswalk'!D$9:D$667,'Direct Water Use'!B452,'Water Crosswalk'!L$9:L$667)</f>
        <v>777.6516697473064</v>
      </c>
      <c r="G452" s="32" t="s">
        <v>1066</v>
      </c>
    </row>
    <row r="453" spans="1:7" ht="12.75">
      <c r="A453" s="22">
        <v>750001</v>
      </c>
      <c r="B453" s="45" t="s">
        <v>1020</v>
      </c>
      <c r="C453" s="35" t="e">
        <f>+#REF!</f>
        <v>#REF!</v>
      </c>
      <c r="D453" s="298">
        <f>SUMIF('Water Crosswalk'!D$9:D$667,B453,'Water Crosswalk'!K$9:K$667)</f>
        <v>0.0025335223738358684</v>
      </c>
      <c r="E453" s="295" t="s">
        <v>751</v>
      </c>
      <c r="F453" s="197">
        <f>SUMIF('Water Crosswalk'!D$9:D$667,'Direct Water Use'!B453,'Water Crosswalk'!L$9:L$667)</f>
        <v>24.292248582721673</v>
      </c>
      <c r="G453" s="32" t="s">
        <v>1066</v>
      </c>
    </row>
    <row r="454" spans="1:7" ht="12.75">
      <c r="A454" s="22">
        <v>750002</v>
      </c>
      <c r="B454" s="45" t="s">
        <v>1021</v>
      </c>
      <c r="C454" s="35" t="e">
        <f>+#REF!</f>
        <v>#REF!</v>
      </c>
      <c r="D454" s="298">
        <f>SUMIF('Water Crosswalk'!D$9:D$667,B454,'Water Crosswalk'!K$9:K$667)</f>
        <v>0.005694494462594431</v>
      </c>
      <c r="E454" s="295" t="s">
        <v>751</v>
      </c>
      <c r="F454" s="197">
        <f>SUMIF('Water Crosswalk'!D$9:D$667,'Direct Water Use'!B454,'Water Crosswalk'!L$9:L$667)</f>
        <v>54.600692090528064</v>
      </c>
      <c r="G454" s="32" t="s">
        <v>1066</v>
      </c>
    </row>
    <row r="455" spans="1:7" ht="12.75">
      <c r="A455" s="22">
        <v>750003</v>
      </c>
      <c r="B455" s="45" t="s">
        <v>1022</v>
      </c>
      <c r="C455" s="35" t="e">
        <f>+#REF!</f>
        <v>#REF!</v>
      </c>
      <c r="D455" s="298">
        <f>SUMIF('Water Crosswalk'!D$9:D$667,B455,'Water Crosswalk'!K$9:K$667)</f>
        <v>0.0018820381934827688</v>
      </c>
      <c r="E455" s="295" t="s">
        <v>751</v>
      </c>
      <c r="F455" s="197">
        <f>SUMIF('Water Crosswalk'!D$9:D$667,'Direct Water Use'!B455,'Water Crosswalk'!L$9:L$667)</f>
        <v>18.045603271716637</v>
      </c>
      <c r="G455" s="32" t="s">
        <v>1066</v>
      </c>
    </row>
    <row r="456" spans="1:7" ht="12.75">
      <c r="A456" s="22">
        <v>760101</v>
      </c>
      <c r="B456" s="45" t="s">
        <v>1023</v>
      </c>
      <c r="C456" s="35" t="e">
        <f>+#REF!</f>
        <v>#REF!</v>
      </c>
      <c r="D456" s="298">
        <f>SUMIF('Water Crosswalk'!D$9:D$667,B456,'Water Crosswalk'!K$9:K$667)</f>
        <v>0.003333908652052548</v>
      </c>
      <c r="E456" s="295" t="s">
        <v>751</v>
      </c>
      <c r="F456" s="197">
        <f>SUMIF('Water Crosswalk'!D$9:D$667,'Direct Water Use'!B456,'Water Crosswalk'!L$9:L$667)</f>
        <v>31.966616345735005</v>
      </c>
      <c r="G456" s="32" t="s">
        <v>1066</v>
      </c>
    </row>
    <row r="457" spans="1:7" ht="12.75">
      <c r="A457" s="22">
        <v>760102</v>
      </c>
      <c r="B457" s="45" t="s">
        <v>1024</v>
      </c>
      <c r="C457" s="35" t="e">
        <f>+#REF!</f>
        <v>#REF!</v>
      </c>
      <c r="D457" s="298">
        <f>SUMIF('Water Crosswalk'!D$9:D$667,B457,'Water Crosswalk'!K$9:K$667)</f>
        <v>0.00016778108946470202</v>
      </c>
      <c r="E457" s="295" t="s">
        <v>751</v>
      </c>
      <c r="F457" s="197">
        <f>SUMIF('Water Crosswalk'!D$9:D$667,'Direct Water Use'!B457,'Water Crosswalk'!L$9:L$667)</f>
        <v>1.6087404535470862</v>
      </c>
      <c r="G457" s="32" t="s">
        <v>1066</v>
      </c>
    </row>
    <row r="458" spans="1:7" ht="12.75">
      <c r="A458" s="22">
        <v>760201</v>
      </c>
      <c r="B458" s="45" t="s">
        <v>1026</v>
      </c>
      <c r="C458" s="35" t="e">
        <f>+#REF!</f>
        <v>#REF!</v>
      </c>
      <c r="D458" s="298">
        <f>SUMIF('Water Crosswalk'!D$9:D$667,B458,'Water Crosswalk'!K$9:K$667)</f>
        <v>0.0010439810939941523</v>
      </c>
      <c r="E458" s="295" t="s">
        <v>751</v>
      </c>
      <c r="F458" s="197">
        <f>SUMIF('Water Crosswalk'!D$9:D$667,'Direct Water Use'!B458,'Water Crosswalk'!L$9:L$667)</f>
        <v>10.01003524297695</v>
      </c>
      <c r="G458" s="32" t="s">
        <v>1066</v>
      </c>
    </row>
    <row r="459" spans="1:7" ht="12.75">
      <c r="A459" s="22">
        <v>760202</v>
      </c>
      <c r="B459" s="45" t="s">
        <v>1027</v>
      </c>
      <c r="C459" s="35" t="e">
        <f>+#REF!</f>
        <v>#REF!</v>
      </c>
      <c r="D459" s="298">
        <f>SUMIF('Water Crosswalk'!D$9:D$667,B459,'Water Crosswalk'!K$9:K$667)</f>
        <v>0.00012684360697202404</v>
      </c>
      <c r="E459" s="295" t="s">
        <v>751</v>
      </c>
      <c r="F459" s="197">
        <f>SUMIF('Water Crosswalk'!D$9:D$667,'Direct Water Use'!B459,'Water Crosswalk'!L$9:L$667)</f>
        <v>1.2162183620380673</v>
      </c>
      <c r="G459" s="32" t="s">
        <v>1066</v>
      </c>
    </row>
    <row r="460" spans="1:7" ht="12.75">
      <c r="A460" s="22">
        <v>760203</v>
      </c>
      <c r="B460" s="45" t="s">
        <v>1028</v>
      </c>
      <c r="C460" s="35" t="e">
        <f>+#REF!</f>
        <v>#REF!</v>
      </c>
      <c r="D460" s="298">
        <f>SUMIF('Water Crosswalk'!D$9:D$667,B460,'Water Crosswalk'!K$9:K$667)</f>
        <v>0.00039524288829053783</v>
      </c>
      <c r="E460" s="295" t="s">
        <v>751</v>
      </c>
      <c r="F460" s="197">
        <f>SUMIF('Water Crosswalk'!D$9:D$667,'Direct Water Use'!B460,'Water Crosswalk'!L$9:L$667)</f>
        <v>3.7897192430828124</v>
      </c>
      <c r="G460" s="32" t="s">
        <v>1066</v>
      </c>
    </row>
    <row r="461" spans="1:7" ht="12.75">
      <c r="A461" s="22">
        <v>760204</v>
      </c>
      <c r="B461" s="23" t="s">
        <v>1029</v>
      </c>
      <c r="C461" s="35" t="e">
        <f>+#REF!</f>
        <v>#REF!</v>
      </c>
      <c r="D461" s="298">
        <f>SUMIF('Water Crosswalk'!D$9:D$667,B461,'Water Crosswalk'!K$9:K$667)</f>
        <v>0.00035449685821430007</v>
      </c>
      <c r="E461" s="295" t="s">
        <v>751</v>
      </c>
      <c r="F461" s="197">
        <f>SUMIF('Water Crosswalk'!D$9:D$667,'Direct Water Use'!B461,'Water Crosswalk'!L$9:L$667)</f>
        <v>3.3990328605219196</v>
      </c>
      <c r="G461" s="32" t="s">
        <v>1066</v>
      </c>
    </row>
    <row r="462" spans="1:7" ht="12.75">
      <c r="A462" s="22">
        <v>760205</v>
      </c>
      <c r="B462" s="23" t="s">
        <v>1030</v>
      </c>
      <c r="C462" s="35" t="e">
        <f>+#REF!</f>
        <v>#REF!</v>
      </c>
      <c r="D462" s="298">
        <f>SUMIF('Water Crosswalk'!D$9:D$667,B462,'Water Crosswalk'!K$9:K$667)</f>
        <v>0.0008061573266103979</v>
      </c>
      <c r="E462" s="295" t="s">
        <v>751</v>
      </c>
      <c r="F462" s="197">
        <f>SUMIF('Water Crosswalk'!D$9:D$667,'Direct Water Use'!B462,'Water Crosswalk'!L$9:L$667)</f>
        <v>7.729702479458276</v>
      </c>
      <c r="G462" s="32" t="s">
        <v>1066</v>
      </c>
    </row>
    <row r="463" spans="1:7" ht="12.75">
      <c r="A463" s="22">
        <v>760206</v>
      </c>
      <c r="B463" s="23" t="s">
        <v>1031</v>
      </c>
      <c r="C463" s="35" t="e">
        <f>+#REF!</f>
        <v>#REF!</v>
      </c>
      <c r="D463" s="298">
        <f>SUMIF('Water Crosswalk'!D$9:D$667,B463,'Water Crosswalk'!K$9:K$667)</f>
        <v>0.17245022916261477</v>
      </c>
      <c r="E463" s="295" t="s">
        <v>751</v>
      </c>
      <c r="F463" s="197">
        <f>SUMIF('Water Crosswalk'!D$9:D$667,'Direct Water Use'!B463,'Water Crosswalk'!L$9:L$667)</f>
        <v>1653.509705786774</v>
      </c>
      <c r="G463" s="32" t="s">
        <v>1066</v>
      </c>
    </row>
    <row r="464" spans="1:7" ht="12.75">
      <c r="A464" s="22">
        <v>770100</v>
      </c>
      <c r="B464" s="23" t="s">
        <v>1032</v>
      </c>
      <c r="C464" s="35" t="e">
        <f>+#REF!</f>
        <v>#REF!</v>
      </c>
      <c r="D464" s="298">
        <f>SUMIF('Water Crosswalk'!D$9:D$667,B464,'Water Crosswalk'!K$9:K$667)</f>
        <v>0.005016778437619422</v>
      </c>
      <c r="E464" s="295" t="s">
        <v>751</v>
      </c>
      <c r="F464" s="197">
        <f>SUMIF('Water Crosswalk'!D$9:D$667,'Direct Water Use'!B464,'Water Crosswalk'!L$9:L$667)</f>
        <v>48.102527196779434</v>
      </c>
      <c r="G464" s="32" t="s">
        <v>1066</v>
      </c>
    </row>
    <row r="465" spans="1:7" ht="12.75">
      <c r="A465" s="22">
        <v>770200</v>
      </c>
      <c r="B465" s="23" t="s">
        <v>1033</v>
      </c>
      <c r="C465" s="35" t="e">
        <f>+#REF!</f>
        <v>#REF!</v>
      </c>
      <c r="D465" s="298">
        <f>SUMIF('Water Crosswalk'!D$9:D$667,B465,'Water Crosswalk'!K$9:K$667)</f>
        <v>0.018260833473778312</v>
      </c>
      <c r="E465" s="295" t="s">
        <v>751</v>
      </c>
      <c r="F465" s="197">
        <f>SUMIF('Water Crosswalk'!D$9:D$667,'Direct Water Use'!B465,'Water Crosswalk'!L$9:L$667)</f>
        <v>175.0908974216328</v>
      </c>
      <c r="G465" s="32" t="s">
        <v>1066</v>
      </c>
    </row>
    <row r="466" spans="1:7" ht="12.75">
      <c r="A466" s="22">
        <v>770301</v>
      </c>
      <c r="B466" s="23" t="s">
        <v>1034</v>
      </c>
      <c r="C466" s="35" t="e">
        <f>+#REF!</f>
        <v>#REF!</v>
      </c>
      <c r="D466" s="298">
        <f>SUMIF('Water Crosswalk'!D$9:D$667,B466,'Water Crosswalk'!K$9:K$667)</f>
        <v>0.0011713500154265097</v>
      </c>
      <c r="E466" s="295" t="s">
        <v>751</v>
      </c>
      <c r="F466" s="197">
        <f>SUMIF('Water Crosswalk'!D$9:D$667,'Direct Water Use'!B466,'Water Crosswalk'!L$9:L$667)</f>
        <v>11.231290493414466</v>
      </c>
      <c r="G466" s="32" t="s">
        <v>1066</v>
      </c>
    </row>
    <row r="467" spans="1:7" ht="12.75">
      <c r="A467" s="22">
        <v>770303</v>
      </c>
      <c r="B467" s="23" t="s">
        <v>591</v>
      </c>
      <c r="C467" s="35" t="e">
        <f>+#REF!</f>
        <v>#REF!</v>
      </c>
      <c r="D467" s="298">
        <f>SUMIF('Water Crosswalk'!D$9:D$667,B467,'Water Crosswalk'!K$9:K$667)</f>
        <v>0.000440390834987937</v>
      </c>
      <c r="E467" s="295" t="s">
        <v>751</v>
      </c>
      <c r="F467" s="197">
        <f>SUMIF('Water Crosswalk'!D$9:D$667,'Direct Water Use'!B467,'Water Crosswalk'!L$9:L$667)</f>
        <v>4.222612654839886</v>
      </c>
      <c r="G467" s="32" t="s">
        <v>1066</v>
      </c>
    </row>
    <row r="468" spans="1:7" ht="12.75">
      <c r="A468" s="22">
        <v>770304</v>
      </c>
      <c r="B468" s="23" t="s">
        <v>1036</v>
      </c>
      <c r="C468" s="35" t="e">
        <f>+#REF!</f>
        <v>#REF!</v>
      </c>
      <c r="D468" s="298">
        <f>SUMIF('Water Crosswalk'!D$9:D$667,B468,'Water Crosswalk'!K$9:K$667)</f>
        <v>0.0005325582988437238</v>
      </c>
      <c r="E468" s="295" t="s">
        <v>751</v>
      </c>
      <c r="F468" s="197">
        <f>SUMIF('Water Crosswalk'!D$9:D$667,'Direct Water Use'!B468,'Water Crosswalk'!L$9:L$667)</f>
        <v>5.106344713552242</v>
      </c>
      <c r="G468" s="32" t="s">
        <v>1066</v>
      </c>
    </row>
    <row r="469" spans="1:7" ht="12.75">
      <c r="A469" s="22">
        <v>770305</v>
      </c>
      <c r="B469" s="23" t="s">
        <v>1035</v>
      </c>
      <c r="C469" s="35" t="e">
        <f>+#REF!</f>
        <v>#REF!</v>
      </c>
      <c r="D469" s="298">
        <f>SUMIF('Water Crosswalk'!D$9:D$667,B469,'Water Crosswalk'!K$9:K$667)</f>
        <v>0.005692429564984296</v>
      </c>
      <c r="E469" s="295" t="s">
        <v>751</v>
      </c>
      <c r="F469" s="197">
        <f>SUMIF('Water Crosswalk'!D$9:D$667,'Direct Water Use'!B469,'Water Crosswalk'!L$9:L$667)</f>
        <v>54.580893170825874</v>
      </c>
      <c r="G469" s="32" t="s">
        <v>1066</v>
      </c>
    </row>
    <row r="470" spans="1:7" ht="12.75">
      <c r="A470" s="22">
        <v>770401</v>
      </c>
      <c r="B470" s="23" t="s">
        <v>1037</v>
      </c>
      <c r="C470" s="35" t="e">
        <f>+#REF!</f>
        <v>#REF!</v>
      </c>
      <c r="D470" s="298">
        <f>SUMIF('Water Crosswalk'!D$9:D$667,B470,'Water Crosswalk'!K$9:K$667)</f>
        <v>0.030135693685668527</v>
      </c>
      <c r="E470" s="295" t="s">
        <v>751</v>
      </c>
      <c r="F470" s="197">
        <f>SUMIF('Water Crosswalk'!D$9:D$667,'Direct Water Use'!B470,'Water Crosswalk'!L$9:L$667)</f>
        <v>288.9509758371061</v>
      </c>
      <c r="G470" s="32" t="s">
        <v>1066</v>
      </c>
    </row>
    <row r="471" spans="1:7" ht="12.75">
      <c r="A471" s="22">
        <v>770402</v>
      </c>
      <c r="B471" s="23" t="s">
        <v>1038</v>
      </c>
      <c r="C471" s="35" t="e">
        <f>+#REF!</f>
        <v>#REF!</v>
      </c>
      <c r="D471" s="298">
        <f>SUMIF('Water Crosswalk'!D$9:D$667,B471,'Water Crosswalk'!K$9:K$667)</f>
        <v>0.07316539952438517</v>
      </c>
      <c r="E471" s="295" t="s">
        <v>751</v>
      </c>
      <c r="F471" s="197">
        <f>SUMIF('Water Crosswalk'!D$9:D$667,'Direct Water Use'!B471,'Water Crosswalk'!L$9:L$667)</f>
        <v>701.5339952216481</v>
      </c>
      <c r="G471" s="32" t="s">
        <v>1066</v>
      </c>
    </row>
    <row r="472" spans="1:7" ht="12.75">
      <c r="A472" s="22">
        <v>770403</v>
      </c>
      <c r="B472" s="23" t="s">
        <v>1039</v>
      </c>
      <c r="C472" s="35" t="e">
        <f>+#REF!</f>
        <v>#REF!</v>
      </c>
      <c r="D472" s="298">
        <f>SUMIF('Water Crosswalk'!D$9:D$667,B472,'Water Crosswalk'!K$9:K$667)</f>
        <v>0.021738346897861555</v>
      </c>
      <c r="E472" s="295" t="s">
        <v>751</v>
      </c>
      <c r="F472" s="197">
        <f>SUMIF('Water Crosswalk'!D$9:D$667,'Direct Water Use'!B472,'Water Crosswalk'!L$9:L$667)</f>
        <v>208.4344437111729</v>
      </c>
      <c r="G472" s="32" t="s">
        <v>1066</v>
      </c>
    </row>
    <row r="473" spans="1:7" ht="12.75">
      <c r="A473" s="22">
        <v>770501</v>
      </c>
      <c r="B473" s="23" t="s">
        <v>1040</v>
      </c>
      <c r="C473" s="35" t="e">
        <f>+#REF!</f>
        <v>#REF!</v>
      </c>
      <c r="D473" s="298">
        <f>SUMIF('Water Crosswalk'!D$9:D$667,B473,'Water Crosswalk'!K$9:K$667)</f>
        <v>0.0008868810869702309</v>
      </c>
      <c r="E473" s="295" t="s">
        <v>751</v>
      </c>
      <c r="F473" s="197">
        <f>SUMIF('Water Crosswalk'!D$9:D$667,'Direct Water Use'!B473,'Water Crosswalk'!L$9:L$667)</f>
        <v>8.503708532629274</v>
      </c>
      <c r="G473" s="32" t="s">
        <v>1066</v>
      </c>
    </row>
    <row r="474" spans="1:7" ht="12.75">
      <c r="A474" s="22">
        <v>770502</v>
      </c>
      <c r="B474" s="23" t="s">
        <v>1041</v>
      </c>
      <c r="C474" s="35" t="e">
        <f>+#REF!</f>
        <v>#REF!</v>
      </c>
      <c r="D474" s="298">
        <f>SUMIF('Water Crosswalk'!D$9:D$667,B474,'Water Crosswalk'!K$9:K$667)</f>
        <v>0.0012118446313849544</v>
      </c>
      <c r="E474" s="295" t="s">
        <v>751</v>
      </c>
      <c r="F474" s="197">
        <f>SUMIF('Water Crosswalk'!D$9:D$667,'Direct Water Use'!B474,'Water Crosswalk'!L$9:L$667)</f>
        <v>11.6195662344473</v>
      </c>
      <c r="G474" s="32" t="s">
        <v>1066</v>
      </c>
    </row>
    <row r="475" spans="1:7" ht="12.75">
      <c r="A475" s="22">
        <v>770503</v>
      </c>
      <c r="B475" s="23" t="s">
        <v>1042</v>
      </c>
      <c r="C475" s="35" t="e">
        <f>+#REF!</f>
        <v>#REF!</v>
      </c>
      <c r="D475" s="298">
        <f>SUMIF('Water Crosswalk'!D$9:D$667,B475,'Water Crosswalk'!K$9:K$667)</f>
        <v>0.0020767402958472773</v>
      </c>
      <c r="E475" s="295" t="s">
        <v>751</v>
      </c>
      <c r="F475" s="197">
        <f>SUMIF('Water Crosswalk'!D$9:D$667,'Direct Water Use'!B475,'Water Crosswalk'!L$9:L$667)</f>
        <v>19.912471280881324</v>
      </c>
      <c r="G475" s="32" t="s">
        <v>1066</v>
      </c>
    </row>
    <row r="476" spans="1:7" ht="12.75">
      <c r="A476" s="22">
        <v>770504</v>
      </c>
      <c r="B476" s="23" t="s">
        <v>1043</v>
      </c>
      <c r="C476" s="35" t="e">
        <f>+#REF!</f>
        <v>#REF!</v>
      </c>
      <c r="D476" s="298">
        <f>SUMIF('Water Crosswalk'!D$9:D$667,B476,'Water Crosswalk'!K$9:K$667)</f>
        <v>0.0014612163218681677</v>
      </c>
      <c r="E476" s="295" t="s">
        <v>751</v>
      </c>
      <c r="F476" s="197">
        <f>SUMIF('Water Crosswalk'!D$9:D$667,'Direct Water Use'!B476,'Water Crosswalk'!L$9:L$667)</f>
        <v>14.010624295458209</v>
      </c>
      <c r="G476" s="32" t="s">
        <v>1066</v>
      </c>
    </row>
    <row r="477" spans="1:7" ht="12.75">
      <c r="A477" s="22">
        <v>770600</v>
      </c>
      <c r="B477" s="23" t="s">
        <v>1044</v>
      </c>
      <c r="C477" s="35" t="e">
        <f>+#REF!</f>
        <v>#REF!</v>
      </c>
      <c r="D477" s="298">
        <f>SUMIF('Water Crosswalk'!D$9:D$667,B477,'Water Crosswalk'!K$9:K$667)</f>
        <v>0.0002663847624703568</v>
      </c>
      <c r="E477" s="295" t="s">
        <v>751</v>
      </c>
      <c r="F477" s="197">
        <f>SUMIF('Water Crosswalk'!D$9:D$667,'Direct Water Use'!B477,'Water Crosswalk'!L$9:L$667)</f>
        <v>2.554185009537396</v>
      </c>
      <c r="G477" s="32" t="s">
        <v>1066</v>
      </c>
    </row>
    <row r="478" spans="1:7" ht="12.75">
      <c r="A478" s="22">
        <v>770700</v>
      </c>
      <c r="B478" s="23" t="s">
        <v>1045</v>
      </c>
      <c r="C478" s="35" t="e">
        <f>+#REF!</f>
        <v>#REF!</v>
      </c>
      <c r="D478" s="298">
        <f>SUMIF('Water Crosswalk'!D$9:D$667,B478,'Water Crosswalk'!K$9:K$667)</f>
        <v>0.000683011930747962</v>
      </c>
      <c r="E478" s="295" t="s">
        <v>751</v>
      </c>
      <c r="F478" s="197">
        <f>SUMIF('Water Crosswalk'!D$9:D$667,'Direct Water Use'!B478,'Water Crosswalk'!L$9:L$667)</f>
        <v>6.548943785948606</v>
      </c>
      <c r="G478" s="32" t="s">
        <v>1066</v>
      </c>
    </row>
    <row r="479" spans="1:7" ht="12.75">
      <c r="A479" s="22">
        <v>770800</v>
      </c>
      <c r="B479" s="23" t="s">
        <v>1046</v>
      </c>
      <c r="C479" s="35" t="e">
        <f>+#REF!</f>
        <v>#REF!</v>
      </c>
      <c r="D479" s="298">
        <f>SUMIF('Water Crosswalk'!D$9:D$667,B479,'Water Crosswalk'!K$9:K$667)</f>
        <v>0.0005977812491927113</v>
      </c>
      <c r="E479" s="295" t="s">
        <v>751</v>
      </c>
      <c r="F479" s="197">
        <f>SUMIF('Water Crosswalk'!D$9:D$667,'Direct Water Use'!B479,'Water Crosswalk'!L$9:L$667)</f>
        <v>5.73172388507195</v>
      </c>
      <c r="G479" s="32" t="s">
        <v>1066</v>
      </c>
    </row>
    <row r="480" spans="1:7" ht="12.75">
      <c r="A480" s="22">
        <v>770900</v>
      </c>
      <c r="B480" s="23" t="s">
        <v>1047</v>
      </c>
      <c r="C480" s="35" t="e">
        <f>+#REF!</f>
        <v>#REF!</v>
      </c>
      <c r="D480" s="298">
        <f>SUMIF('Water Crosswalk'!D$9:D$667,B480,'Water Crosswalk'!K$9:K$667)</f>
        <v>0.0011696666799931796</v>
      </c>
      <c r="E480" s="295" t="s">
        <v>751</v>
      </c>
      <c r="F480" s="197">
        <f>SUMIF('Water Crosswalk'!D$9:D$667,'Direct Water Use'!B480,'Water Crosswalk'!L$9:L$667)</f>
        <v>11.215150117779004</v>
      </c>
      <c r="G480" s="32" t="s">
        <v>1066</v>
      </c>
    </row>
    <row r="481" spans="1:7" ht="12.75">
      <c r="A481" s="22">
        <v>780100</v>
      </c>
      <c r="B481" s="23" t="s">
        <v>1048</v>
      </c>
      <c r="C481" s="35" t="e">
        <f>+#REF!</f>
        <v>#REF!</v>
      </c>
      <c r="D481" s="298">
        <f>SUMIF('Water Crosswalk'!D$9:D$667,B481,'Water Crosswalk'!K$9:K$667)</f>
        <v>0.00014405417553807994</v>
      </c>
      <c r="E481" s="295" t="s">
        <v>751</v>
      </c>
      <c r="F481" s="197">
        <f>SUMIF('Water Crosswalk'!D$9:D$667,'Direct Water Use'!B481,'Water Crosswalk'!L$9:L$667)</f>
        <v>1.381238972937038</v>
      </c>
      <c r="G481" s="32" t="s">
        <v>1066</v>
      </c>
    </row>
    <row r="482" spans="1:7" ht="12.75">
      <c r="A482" s="22">
        <v>780500</v>
      </c>
      <c r="B482" s="23" t="s">
        <v>1049</v>
      </c>
      <c r="C482" s="35" t="e">
        <f>+#REF!</f>
        <v>#REF!</v>
      </c>
      <c r="D482" s="298">
        <f>SUMIF('Water Crosswalk'!D$9:D$667,B482,'Water Crosswalk'!K$9:K$667)</f>
        <v>0.006620655851252284</v>
      </c>
      <c r="E482" s="295" t="s">
        <v>751</v>
      </c>
      <c r="F482" s="197">
        <f>SUMIF('Water Crosswalk'!D$9:D$667,'Direct Water Use'!B482,'Water Crosswalk'!L$9:L$667)</f>
        <v>63.48103311823782</v>
      </c>
      <c r="G482" s="32" t="s">
        <v>1066</v>
      </c>
    </row>
    <row r="483" spans="1:7" ht="12.75">
      <c r="A483" s="22">
        <v>790300</v>
      </c>
      <c r="B483" s="23" t="s">
        <v>1050</v>
      </c>
      <c r="C483" s="35" t="e">
        <f>+#REF!</f>
        <v>#REF!</v>
      </c>
      <c r="D483" s="298">
        <f>SUMIF('Water Crosswalk'!D$9:D$667,B483,'Water Crosswalk'!K$9:K$667)</f>
        <v>0.05323706259276763</v>
      </c>
      <c r="E483" s="295" t="s">
        <v>751</v>
      </c>
      <c r="F483" s="197">
        <f>SUMIF('Water Crosswalk'!D$9:D$667,'Direct Water Use'!B483,'Water Crosswalk'!L$9:L$667)</f>
        <v>510.45452437011164</v>
      </c>
      <c r="G483" s="32" t="s">
        <v>1066</v>
      </c>
    </row>
    <row r="484" spans="1:7" ht="12.75">
      <c r="A484" s="22">
        <v>810001</v>
      </c>
      <c r="B484" s="23" t="s">
        <v>1051</v>
      </c>
      <c r="C484" s="35" t="e">
        <f>+#REF!</f>
        <v>#REF!</v>
      </c>
      <c r="D484" s="298">
        <f>SUMIF('Water Crosswalk'!D$9:D$667,B484,'Water Crosswalk'!K$9:K$667)</f>
        <v>0</v>
      </c>
      <c r="E484" s="295" t="s">
        <v>1190</v>
      </c>
      <c r="F484" s="197">
        <f>SUMIF('Water Crosswalk'!D$9:D$667,'Direct Water Use'!B484,'Water Crosswalk'!L$9:L$667)</f>
        <v>0</v>
      </c>
      <c r="G484" s="32" t="s">
        <v>1190</v>
      </c>
    </row>
    <row r="485" spans="1:7" ht="12.75">
      <c r="A485" s="22">
        <v>820000</v>
      </c>
      <c r="B485" s="23" t="s">
        <v>1052</v>
      </c>
      <c r="C485" s="35" t="e">
        <f>+#REF!</f>
        <v>#REF!</v>
      </c>
      <c r="D485" s="298">
        <f>SUMIF('Water Crosswalk'!D$9:D$667,B485,'Water Crosswalk'!K$9:K$667)</f>
        <v>0</v>
      </c>
      <c r="E485" s="295" t="s">
        <v>1190</v>
      </c>
      <c r="F485" s="197">
        <f>SUMIF('Water Crosswalk'!D$9:D$667,'Direct Water Use'!B485,'Water Crosswalk'!L$9:L$667)</f>
        <v>0</v>
      </c>
      <c r="G485" s="32" t="s">
        <v>1190</v>
      </c>
    </row>
  </sheetData>
  <autoFilter ref="A5:G48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brewerc</dc:creator>
  <cp:keywords/>
  <dc:description/>
  <cp:lastModifiedBy>Bill Michaud</cp:lastModifiedBy>
  <cp:lastPrinted>2008-10-02T13:47:17Z</cp:lastPrinted>
  <dcterms:created xsi:type="dcterms:W3CDTF">2008-09-02T23:23:36Z</dcterms:created>
  <dcterms:modified xsi:type="dcterms:W3CDTF">2009-05-29T17:05:49Z</dcterms:modified>
  <cp:category/>
  <cp:version/>
  <cp:contentType/>
  <cp:contentStatus/>
</cp:coreProperties>
</file>