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356" windowWidth="19320" windowHeight="13080" activeTab="1"/>
  </bookViews>
  <sheets>
    <sheet name="Description" sheetId="1" r:id="rId1"/>
    <sheet name="TerrPlant v1.2.2" sheetId="2" r:id="rId2"/>
  </sheets>
  <definedNames/>
  <calcPr fullCalcOnLoad="1"/>
</workbook>
</file>

<file path=xl/comments2.xml><?xml version="1.0" encoding="utf-8"?>
<comments xmlns="http://schemas.openxmlformats.org/spreadsheetml/2006/main">
  <authors>
    <author>kgarber</author>
  </authors>
  <commentList>
    <comment ref="C17" authorId="0">
      <text>
        <r>
          <rPr>
            <sz val="8"/>
            <rFont val="Tahoma"/>
            <family val="0"/>
          </rPr>
          <t>This applies to ground applications.
The default value is 1.
If incorporation depth is ≤1inch, enter 1.                                              If incorporation depth is &gt;1inch, enter number.
If incorporation depth is &gt;6 inches, enter 6.                                                                         For aerial applications, enter 1.</t>
        </r>
      </text>
    </comment>
    <comment ref="C16" authorId="0">
      <text>
        <r>
          <rPr>
            <sz val="8"/>
            <rFont val="Tahoma"/>
            <family val="0"/>
          </rPr>
          <t>The maximum single application rate according to the label.</t>
        </r>
      </text>
    </comment>
    <comment ref="C18" authorId="0">
      <text>
        <r>
          <rPr>
            <b/>
            <sz val="8"/>
            <rFont val="Tahoma"/>
            <family val="2"/>
          </rPr>
          <t xml:space="preserve">Based on solubility: </t>
        </r>
        <r>
          <rPr>
            <sz val="8"/>
            <rFont val="Tahoma"/>
            <family val="0"/>
          </rPr>
          <t xml:space="preserve">                                                                                for solubility &lt;10 ppm,      enter 0.01
for solubility 10-100 ppm, enter 0.02
for solubility &gt;100 ppm,    enter 0.05</t>
        </r>
      </text>
    </comment>
    <comment ref="C19" authorId="0">
      <text>
        <r>
          <rPr>
            <b/>
            <sz val="8"/>
            <rFont val="Tahoma"/>
            <family val="2"/>
          </rPr>
          <t>Based on application method and form:</t>
        </r>
        <r>
          <rPr>
            <sz val="8"/>
            <rFont val="Tahoma"/>
            <family val="0"/>
          </rPr>
          <t xml:space="preserve">
Liquid application form by Ground: 0.01                                                                               Liquid application form by Aerial, Airblast or Spray Chemigation: 0.05                                                       Granular application form: 0</t>
        </r>
      </text>
    </comment>
    <comment ref="B31" authorId="0">
      <text>
        <r>
          <rPr>
            <sz val="8"/>
            <rFont val="Tahoma"/>
            <family val="0"/>
          </rPr>
          <t>Enter lowest monocot and dicot EC25 value for seedling emergence.</t>
        </r>
      </text>
    </comment>
    <comment ref="C31" authorId="0">
      <text>
        <r>
          <rPr>
            <sz val="8"/>
            <rFont val="Tahoma"/>
            <family val="0"/>
          </rPr>
          <t>Enter the NOAEC value corresponding to the monocot and dicot species used for the EC25 value for seedling emergence.
If no suitable NOAEC is available (e.g. when the NOAEC exceeds the EC25), use the EC05.</t>
        </r>
      </text>
    </comment>
    <comment ref="E31" authorId="0">
      <text>
        <r>
          <rPr>
            <sz val="8"/>
            <rFont val="Tahoma"/>
            <family val="0"/>
          </rPr>
          <t>Enter the NOAEC value corresponding to the monocot and dicot species used for the EC25 value for vegetative vigor.
If no suitable NOAEC is available (e.g. when the NOAEC exceeds the EC25), use the EC05.</t>
        </r>
      </text>
    </comment>
    <comment ref="D31" authorId="0">
      <text>
        <r>
          <rPr>
            <sz val="8"/>
            <rFont val="Tahoma"/>
            <family val="0"/>
          </rPr>
          <t>Enter lowest monocot and dicot EC25 value for vegetative vigor.</t>
        </r>
      </text>
    </comment>
    <comment ref="A11" authorId="0">
      <text>
        <r>
          <rPr>
            <sz val="8"/>
            <rFont val="Tahoma"/>
            <family val="0"/>
          </rPr>
          <t>liquid 
OR
granule</t>
        </r>
      </text>
    </comment>
    <comment ref="A21" authorId="0">
      <text>
        <r>
          <rPr>
            <sz val="8"/>
            <rFont val="Tahoma"/>
            <family val="0"/>
          </rPr>
          <t>Total EECs for dry and semi-aquatic areas combine runoff and drift exposures. These EECs are used for RQ derivation. Drift EECs are also used for RQ derivation. 
EEC units are consistent with application rate units (Table 2) and plant survival and growth data (Table 4).</t>
        </r>
      </text>
    </comment>
    <comment ref="D16" authorId="0">
      <text>
        <r>
          <rPr>
            <sz val="8"/>
            <rFont val="Tahoma"/>
            <family val="2"/>
          </rPr>
          <t>Units must be consistent with plant survival and growth data (Table 4).</t>
        </r>
        <r>
          <rPr>
            <sz val="8"/>
            <rFont val="Tahoma"/>
            <family val="0"/>
          </rPr>
          <t xml:space="preserve">
</t>
        </r>
      </text>
    </comment>
  </commentList>
</comments>
</file>

<file path=xl/sharedStrings.xml><?xml version="1.0" encoding="utf-8"?>
<sst xmlns="http://schemas.openxmlformats.org/spreadsheetml/2006/main" count="103" uniqueCount="82">
  <si>
    <t>Application Rate</t>
  </si>
  <si>
    <t>A</t>
  </si>
  <si>
    <t>Symbol</t>
  </si>
  <si>
    <t>Units</t>
  </si>
  <si>
    <t>I</t>
  </si>
  <si>
    <t>Runoff Fraction</t>
  </si>
  <si>
    <t>R</t>
  </si>
  <si>
    <t>EEC</t>
  </si>
  <si>
    <t>Drift Fraction</t>
  </si>
  <si>
    <t>D</t>
  </si>
  <si>
    <t>A*D</t>
  </si>
  <si>
    <t>Equation</t>
  </si>
  <si>
    <t>Input Parameter</t>
  </si>
  <si>
    <t>Table 2. Input parameters used to derive EECs.</t>
  </si>
  <si>
    <t>Plant Type</t>
  </si>
  <si>
    <t>Listed Status</t>
  </si>
  <si>
    <t>non-listed</t>
  </si>
  <si>
    <t xml:space="preserve">listed </t>
  </si>
  <si>
    <t>Monocot</t>
  </si>
  <si>
    <t>Dicot</t>
  </si>
  <si>
    <t>listed</t>
  </si>
  <si>
    <t>Plant type</t>
  </si>
  <si>
    <t xml:space="preserve"> </t>
  </si>
  <si>
    <t>(A/I)*R*10</t>
  </si>
  <si>
    <t>Total for semi-aquatic areas</t>
  </si>
  <si>
    <t>Total for dry areas</t>
  </si>
  <si>
    <t xml:space="preserve">NOAEC </t>
  </si>
  <si>
    <t>Incorporation</t>
  </si>
  <si>
    <t>((A/I)*R)+(A*D)</t>
  </si>
  <si>
    <t>((A/I)*R*10)+(A*D)</t>
  </si>
  <si>
    <t>Table 1. Chemical Identity.</t>
  </si>
  <si>
    <t>none</t>
  </si>
  <si>
    <t xml:space="preserve">Dry </t>
  </si>
  <si>
    <t>Semi-Aquatic</t>
  </si>
  <si>
    <t>Description</t>
  </si>
  <si>
    <t>(A/I)*R</t>
  </si>
  <si>
    <t>Runoff to dry areas</t>
  </si>
  <si>
    <t>Runoff to semi-aquatic areas</t>
  </si>
  <si>
    <t>Application Form</t>
  </si>
  <si>
    <t xml:space="preserve">Version: </t>
  </si>
  <si>
    <t xml:space="preserve">Model: </t>
  </si>
  <si>
    <t xml:space="preserve">TerrPlant </t>
  </si>
  <si>
    <t>1.2.2</t>
  </si>
  <si>
    <t>Date:</t>
  </si>
  <si>
    <t>Description:</t>
  </si>
  <si>
    <t>(date)</t>
  </si>
  <si>
    <t>1.0 (October 16, 2002)</t>
  </si>
  <si>
    <t>1.2.1 (November 9, 2005)</t>
  </si>
  <si>
    <t>Version Update Notes:</t>
  </si>
  <si>
    <t xml:space="preserve">Green values signify user inputs (Tables 1, 2 and 4). </t>
  </si>
  <si>
    <t>Input and output guidance is in popups indicated by red arrows.</t>
  </si>
  <si>
    <t>Contact:</t>
  </si>
  <si>
    <t xml:space="preserve">Past Versions: </t>
  </si>
  <si>
    <t>This spreadsheet was developed by the Plant Technical Team (PTT) of the Environmental Fate and Effects Division (EFED). For more information or assistance, please contact the PTT Co-Chairs.</t>
  </si>
  <si>
    <t>Documentation:</t>
  </si>
  <si>
    <r>
      <t>EC</t>
    </r>
    <r>
      <rPr>
        <b/>
        <sz val="8"/>
        <rFont val="Arial"/>
        <family val="2"/>
      </rPr>
      <t>25</t>
    </r>
  </si>
  <si>
    <t>Application Method</t>
  </si>
  <si>
    <t>2) v1.2.2 represents a cosmetic update of v1.2.1. The EECs and RQs are the same when comparing outputs of the two versions. No model assumptions or equations were altered from v1.2.1.</t>
  </si>
  <si>
    <t>Solubility in Water (ppm)</t>
  </si>
  <si>
    <t>Spray drift</t>
  </si>
  <si>
    <t>Spray Drift</t>
  </si>
  <si>
    <t>Vegetative Vigor</t>
  </si>
  <si>
    <t>Seedling Emergence</t>
  </si>
  <si>
    <t>TerrPlant v. 1.2.2</t>
  </si>
  <si>
    <t>Notes to User:</t>
  </si>
  <si>
    <t>Use</t>
  </si>
  <si>
    <r>
      <t>5) Current guidance indicates that drift EECs should be compared to the more sensitive measure of effect: either seedling emergence or vegetative vigor. v1.2.2 derives RQs for non-listed species exposed to drift by automating the selection of the lowest EC</t>
    </r>
    <r>
      <rPr>
        <sz val="8"/>
        <rFont val="Arial"/>
        <family val="2"/>
      </rPr>
      <t>25</t>
    </r>
    <r>
      <rPr>
        <sz val="10"/>
        <rFont val="Arial"/>
        <family val="2"/>
      </rPr>
      <t xml:space="preserve"> value for both monocots and dicots when comparing the two endpoints. It then selects the corresponding NOAEC value for monocots and dicots for derivation of RQs for listed species exposed to drift.</t>
    </r>
  </si>
  <si>
    <t>*If RQ &gt; 1.0, the LOC is exceeded, resulting in potential for risk to that plant group.</t>
  </si>
  <si>
    <t xml:space="preserve">TerrPlant is used by EFED as a Tier 1 model for screening level assessments of pesticides. The purpose of this model is to provide estimates of exposure to terrestrial plants from single pesticide applications.  The model does not consider exposures to plants from multiple pesticide applications. TerrPlant derives pesticide EECs in runoff and in drift.  RQs are developed for non-listed and listed species of monocots and dicots inhabiting dry and semi-aquatic areas. </t>
  </si>
  <si>
    <t>1) In 2005, TerrPlant was modified to v1.2.1 in order to remove an assumption that aerial applications result in 60% application efficiency. TerrPlant v1.2.1 and v1.2.2 assume 100% efficiency in ground and aerial applications (USEPA 2005). Note that application efficiency is considered separately from spray drift; where the sum of the two does not necessarily equal 100%.</t>
  </si>
  <si>
    <t>2) In cases where a pesticide label allows for multiple applications, the single highest application rate should be modeled. If the single highest application rate is lower than the maximum annual application rate, the maximum annual rate should not be modeled.</t>
  </si>
  <si>
    <t>x</t>
  </si>
  <si>
    <t>3) v1.2.2 automates the derivation of EECs by allowing the user to indicate the drift assumption. This results in direct calculation of EECs relevant to the application method and form. The previous version did not allow the user to select drift assumptions. This resulted in calculation of EECs which were not relevant to the pesticide being modeled. For example, if a user was modeling a liquid pesticide applied by ground, v1.2.1 automatically calculated EECs and RQs for pesticides applied by aerial methods. The model also calculated EECs and RQs for the pesticide assuming it was a granular form. For v1.2.2, the default assumptions for spray drift are 1% for ground and 5% for aerial methods.</t>
  </si>
  <si>
    <t>4) v1.2.1 incorrectly indicated that the user should input the incorporation depth in terms of units of cm. v1.2.2 corrects the units reference to inches.</t>
  </si>
  <si>
    <t>1) In cases where multiple application methods (ground and aerial/airblast/spray chemigation) and/or application forms (liquid and granule) are possible for a pesticide, multiple drift fractions are possible for a pesticide. This impacts the calculation of EECs of that pesticide. To calculate the different EECs and resulting RQs for the different possible drift fractions, the user should complete the following steps: A) input all relevant data for the pesticide according to one relevant type of application method and form (Tables 1, 2 and 4); B) copy the worksheet within the Excel file; C) alter the relevant application method and/or form to represent another application scenario; and D) repeat as necessary.</t>
  </si>
  <si>
    <t>PC code</t>
  </si>
  <si>
    <t>Chemical Name</t>
  </si>
  <si>
    <t xml:space="preserve">  </t>
  </si>
  <si>
    <t xml:space="preserve">Equations for EEC calculations are located in table 3 of the model spreadsheet. Please see user manual for model description, including conceptual model, input parameter guidance, assumptions, uncertainties and references. </t>
  </si>
  <si>
    <t>Value (user inputs)</t>
  </si>
  <si>
    <t>Parameter</t>
  </si>
  <si>
    <t>User Inputs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</si>
</sst>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0.0000000000"/>
  </numFmts>
  <fonts count="9">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10"/>
      <name val="Arial"/>
      <family val="2"/>
    </font>
    <font>
      <b/>
      <sz val="10"/>
      <color indexed="17"/>
      <name val="Arial"/>
      <family val="2"/>
    </font>
    <font>
      <b/>
      <sz val="8"/>
      <name val="Arial"/>
      <family val="2"/>
    </font>
    <font>
      <b/>
      <sz val="8"/>
      <name val="Tahoma"/>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36">
    <border>
      <left/>
      <right/>
      <top/>
      <bottom/>
      <diagonal/>
    </border>
    <border>
      <left style="double"/>
      <right style="hair"/>
      <top style="double"/>
      <bottom style="double"/>
    </border>
    <border>
      <left style="hair"/>
      <right style="hair"/>
      <top style="double"/>
      <bottom style="double"/>
    </border>
    <border>
      <left style="hair"/>
      <right style="double"/>
      <top style="double"/>
      <bottom style="double"/>
    </border>
    <border>
      <left style="double"/>
      <right style="hair"/>
      <top style="double"/>
      <bottom style="hair"/>
    </border>
    <border>
      <left style="hair"/>
      <right style="hair"/>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color indexed="63"/>
      </top>
      <bottom style="hair"/>
    </border>
    <border>
      <left style="double"/>
      <right style="hair"/>
      <top style="double"/>
      <bottom>
        <color indexed="63"/>
      </bottom>
    </border>
    <border>
      <left style="double"/>
      <right style="hair"/>
      <top>
        <color indexed="63"/>
      </top>
      <bottom style="double"/>
    </border>
    <border>
      <left style="hair"/>
      <right style="hair"/>
      <top>
        <color indexed="63"/>
      </top>
      <bottom style="double"/>
    </border>
    <border>
      <left style="hair"/>
      <right>
        <color indexed="63"/>
      </right>
      <top>
        <color indexed="63"/>
      </top>
      <bottom style="double"/>
    </border>
    <border>
      <left style="hair"/>
      <right style="double"/>
      <top>
        <color indexed="63"/>
      </top>
      <bottom style="double"/>
    </border>
    <border>
      <left style="hair"/>
      <right style="double"/>
      <top style="double"/>
      <bottom style="hair"/>
    </border>
    <border>
      <left style="hair"/>
      <right style="hair"/>
      <top>
        <color indexed="63"/>
      </top>
      <bottom style="hair"/>
    </border>
    <border>
      <left style="hair"/>
      <right>
        <color indexed="63"/>
      </right>
      <top>
        <color indexed="63"/>
      </top>
      <bottom style="hair"/>
    </border>
    <border>
      <left style="hair"/>
      <right style="double"/>
      <top>
        <color indexed="63"/>
      </top>
      <bottom style="hair"/>
    </border>
    <border>
      <left style="hair"/>
      <right>
        <color indexed="63"/>
      </right>
      <top style="hair"/>
      <bottom style="double"/>
    </border>
    <border>
      <left style="hair"/>
      <right style="hair"/>
      <top style="double"/>
      <bottom>
        <color indexed="63"/>
      </bottom>
    </border>
    <border>
      <left style="hair"/>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hair"/>
      <right>
        <color indexed="63"/>
      </right>
      <top style="double"/>
      <bottom>
        <color indexed="63"/>
      </bottom>
    </border>
    <border>
      <left>
        <color indexed="63"/>
      </left>
      <right style="double"/>
      <top style="double"/>
      <bottom>
        <color indexed="63"/>
      </bottom>
    </border>
    <border>
      <left>
        <color indexed="63"/>
      </left>
      <right style="hair"/>
      <top style="double"/>
      <bottom>
        <color indexed="63"/>
      </bottom>
    </border>
    <border>
      <left style="double"/>
      <right>
        <color indexed="63"/>
      </right>
      <top>
        <color indexed="63"/>
      </top>
      <bottom>
        <color indexed="63"/>
      </bottom>
    </border>
    <border>
      <left style="hair"/>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5" fillId="2" borderId="0" xfId="0" applyFont="1" applyFill="1" applyAlignment="1">
      <alignment vertical="justify" wrapText="1"/>
    </xf>
    <xf numFmtId="0" fontId="5" fillId="2" borderId="0" xfId="0" applyFont="1" applyFill="1" applyAlignment="1">
      <alignment horizontal="left" wrapText="1"/>
    </xf>
    <xf numFmtId="0" fontId="0" fillId="2" borderId="0" xfId="0" applyFont="1" applyFill="1" applyAlignment="1">
      <alignment/>
    </xf>
    <xf numFmtId="0" fontId="0" fillId="2" borderId="0" xfId="0" applyFont="1" applyFill="1" applyAlignment="1">
      <alignment horizontal="left" wrapText="1"/>
    </xf>
    <xf numFmtId="17" fontId="0" fillId="2" borderId="0" xfId="0" applyNumberFormat="1" applyFont="1" applyFill="1" applyAlignment="1">
      <alignment horizontal="left" wrapText="1"/>
    </xf>
    <xf numFmtId="0" fontId="5" fillId="2" borderId="0" xfId="0" applyFont="1" applyFill="1" applyAlignment="1" applyProtection="1">
      <alignment/>
      <protection/>
    </xf>
    <xf numFmtId="0" fontId="0" fillId="2" borderId="0" xfId="0" applyFont="1" applyFill="1" applyAlignment="1" applyProtection="1">
      <alignment/>
      <protection/>
    </xf>
    <xf numFmtId="0" fontId="6" fillId="2" borderId="0" xfId="0" applyFont="1" applyFill="1" applyAlignment="1" applyProtection="1">
      <alignment/>
      <protection/>
    </xf>
    <xf numFmtId="0" fontId="0" fillId="2" borderId="0" xfId="0" applyFont="1" applyFill="1" applyBorder="1" applyAlignment="1" applyProtection="1">
      <alignment/>
      <protection/>
    </xf>
    <xf numFmtId="0" fontId="5" fillId="2" borderId="1" xfId="0" applyFont="1" applyFill="1" applyBorder="1" applyAlignment="1" applyProtection="1">
      <alignment horizontal="center"/>
      <protection/>
    </xf>
    <xf numFmtId="0" fontId="5" fillId="2" borderId="2" xfId="0" applyFont="1" applyFill="1" applyBorder="1" applyAlignment="1" applyProtection="1">
      <alignment horizontal="center"/>
      <protection/>
    </xf>
    <xf numFmtId="0" fontId="5" fillId="2" borderId="3"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0" fillId="2" borderId="5" xfId="0" applyFont="1" applyFill="1" applyBorder="1" applyAlignment="1" applyProtection="1">
      <alignment horizontal="center"/>
      <protection/>
    </xf>
    <xf numFmtId="0" fontId="6" fillId="2" borderId="5" xfId="0" applyFont="1" applyFill="1" applyBorder="1" applyAlignment="1" applyProtection="1">
      <alignment horizontal="center"/>
      <protection locked="0"/>
    </xf>
    <xf numFmtId="0" fontId="0" fillId="2" borderId="0"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0" fillId="2" borderId="7" xfId="0" applyFont="1" applyFill="1" applyBorder="1" applyAlignment="1" applyProtection="1">
      <alignment horizontal="center"/>
      <protection/>
    </xf>
    <xf numFmtId="0" fontId="6"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xf>
    <xf numFmtId="0" fontId="0" fillId="2" borderId="9" xfId="0" applyFont="1" applyFill="1" applyBorder="1" applyAlignment="1" applyProtection="1">
      <alignment horizontal="center"/>
      <protection/>
    </xf>
    <xf numFmtId="0" fontId="0" fillId="2" borderId="10" xfId="0" applyFont="1" applyFill="1" applyBorder="1" applyAlignment="1" applyProtection="1">
      <alignment horizontal="center"/>
      <protection/>
    </xf>
    <xf numFmtId="0" fontId="6" fillId="2" borderId="10" xfId="0" applyFont="1" applyFill="1" applyBorder="1" applyAlignment="1" applyProtection="1">
      <alignment horizontal="center"/>
      <protection locked="0"/>
    </xf>
    <xf numFmtId="0" fontId="0" fillId="2" borderId="11" xfId="0" applyFont="1" applyFill="1" applyBorder="1" applyAlignment="1" applyProtection="1">
      <alignment horizontal="center"/>
      <protection/>
    </xf>
    <xf numFmtId="0" fontId="5" fillId="2" borderId="0" xfId="0" applyFont="1" applyFill="1" applyBorder="1" applyAlignment="1" applyProtection="1">
      <alignment/>
      <protection/>
    </xf>
    <xf numFmtId="0" fontId="0" fillId="2" borderId="12" xfId="0" applyFont="1" applyFill="1" applyBorder="1" applyAlignment="1" applyProtection="1">
      <alignment horizontal="center"/>
      <protection/>
    </xf>
    <xf numFmtId="0" fontId="5" fillId="2" borderId="10" xfId="0" applyFont="1" applyFill="1" applyBorder="1" applyAlignment="1" applyProtection="1">
      <alignment horizontal="center"/>
      <protection/>
    </xf>
    <xf numFmtId="0" fontId="0" fillId="2" borderId="13" xfId="0" applyFont="1" applyFill="1" applyBorder="1" applyAlignment="1" applyProtection="1">
      <alignment/>
      <protection/>
    </xf>
    <xf numFmtId="0" fontId="5" fillId="2" borderId="14" xfId="0" applyFont="1" applyFill="1" applyBorder="1" applyAlignment="1" applyProtection="1">
      <alignment horizontal="center"/>
      <protection/>
    </xf>
    <xf numFmtId="0" fontId="5" fillId="2" borderId="15" xfId="0" applyFont="1" applyFill="1" applyBorder="1" applyAlignment="1" applyProtection="1">
      <alignment horizontal="center"/>
      <protection/>
    </xf>
    <xf numFmtId="0" fontId="5" fillId="2" borderId="16" xfId="0" applyFont="1" applyFill="1" applyBorder="1" applyAlignment="1" applyProtection="1">
      <alignment horizontal="center"/>
      <protection/>
    </xf>
    <xf numFmtId="0" fontId="5" fillId="2" borderId="17"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5" fillId="0" borderId="1" xfId="0" applyFont="1" applyBorder="1" applyAlignment="1" applyProtection="1">
      <alignment horizontal="center"/>
      <protection/>
    </xf>
    <xf numFmtId="0" fontId="5" fillId="0" borderId="2"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5"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9" xfId="0" applyFont="1" applyBorder="1" applyAlignment="1" applyProtection="1">
      <alignment horizontal="center"/>
      <protection/>
    </xf>
    <xf numFmtId="0" fontId="0" fillId="0" borderId="10" xfId="0" applyFont="1" applyBorder="1" applyAlignment="1" applyProtection="1">
      <alignment horizontal="center"/>
      <protection/>
    </xf>
    <xf numFmtId="0" fontId="6" fillId="2" borderId="18" xfId="0" applyFont="1" applyFill="1" applyBorder="1" applyAlignment="1" applyProtection="1">
      <alignment horizontal="center"/>
      <protection locked="0"/>
    </xf>
    <xf numFmtId="0" fontId="2" fillId="2" borderId="0" xfId="20" applyFill="1" applyAlignment="1">
      <alignment horizontal="left" wrapText="1"/>
    </xf>
    <xf numFmtId="2" fontId="0" fillId="0" borderId="5" xfId="0" applyNumberFormat="1" applyFont="1" applyBorder="1" applyAlignment="1" applyProtection="1">
      <alignment horizontal="center"/>
      <protection/>
    </xf>
    <xf numFmtId="2" fontId="0" fillId="0" borderId="18" xfId="0" applyNumberFormat="1" applyFont="1" applyBorder="1" applyAlignment="1" applyProtection="1">
      <alignment horizontal="center"/>
      <protection/>
    </xf>
    <xf numFmtId="2" fontId="0" fillId="0" borderId="7" xfId="0" applyNumberFormat="1" applyFont="1" applyBorder="1" applyAlignment="1" applyProtection="1">
      <alignment horizontal="center"/>
      <protection/>
    </xf>
    <xf numFmtId="2" fontId="0" fillId="0" borderId="8" xfId="0" applyNumberFormat="1" applyFont="1" applyBorder="1" applyAlignment="1" applyProtection="1">
      <alignment horizontal="center"/>
      <protection/>
    </xf>
    <xf numFmtId="2" fontId="0" fillId="0" borderId="10" xfId="0" applyNumberFormat="1" applyFont="1" applyBorder="1" applyAlignment="1" applyProtection="1">
      <alignment horizontal="center"/>
      <protection/>
    </xf>
    <xf numFmtId="2" fontId="0" fillId="0" borderId="11" xfId="0" applyNumberFormat="1" applyFont="1" applyBorder="1" applyAlignment="1" applyProtection="1">
      <alignment horizontal="center"/>
      <protection/>
    </xf>
    <xf numFmtId="0" fontId="0" fillId="0" borderId="0" xfId="0" applyFont="1" applyAlignment="1">
      <alignment wrapText="1"/>
    </xf>
    <xf numFmtId="2" fontId="0" fillId="2" borderId="0" xfId="0" applyNumberFormat="1" applyFont="1" applyFill="1" applyBorder="1" applyAlignment="1" applyProtection="1">
      <alignment horizontal="center"/>
      <protection/>
    </xf>
    <xf numFmtId="0" fontId="0" fillId="2" borderId="0" xfId="0" applyNumberFormat="1" applyFont="1" applyFill="1" applyAlignment="1">
      <alignment horizontal="left" wrapText="1"/>
    </xf>
    <xf numFmtId="0" fontId="6" fillId="2" borderId="19" xfId="0" applyNumberFormat="1" applyFont="1" applyFill="1" applyBorder="1" applyAlignment="1" applyProtection="1">
      <alignment horizontal="center" wrapText="1"/>
      <protection locked="0"/>
    </xf>
    <xf numFmtId="0" fontId="6" fillId="2" borderId="19" xfId="0" applyNumberFormat="1" applyFont="1" applyFill="1" applyBorder="1" applyAlignment="1" applyProtection="1">
      <alignment horizontal="center"/>
      <protection locked="0"/>
    </xf>
    <xf numFmtId="0" fontId="6" fillId="2" borderId="20" xfId="0" applyNumberFormat="1" applyFont="1" applyFill="1" applyBorder="1" applyAlignment="1" applyProtection="1">
      <alignment horizontal="center" wrapText="1"/>
      <protection locked="0"/>
    </xf>
    <xf numFmtId="0" fontId="6" fillId="2" borderId="21" xfId="0" applyNumberFormat="1" applyFont="1" applyFill="1" applyBorder="1" applyAlignment="1" applyProtection="1">
      <alignment horizontal="center"/>
      <protection locked="0"/>
    </xf>
    <xf numFmtId="0" fontId="6" fillId="2" borderId="10" xfId="0" applyNumberFormat="1" applyFont="1" applyFill="1" applyBorder="1" applyAlignment="1" applyProtection="1">
      <alignment horizontal="center"/>
      <protection locked="0"/>
    </xf>
    <xf numFmtId="0" fontId="6" fillId="2" borderId="22"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5" fillId="2" borderId="11" xfId="0" applyNumberFormat="1" applyFont="1" applyFill="1" applyBorder="1" applyAlignment="1" applyProtection="1">
      <alignment horizontal="center"/>
      <protection/>
    </xf>
    <xf numFmtId="0" fontId="5" fillId="2" borderId="0" xfId="0" applyFont="1" applyFill="1" applyAlignment="1">
      <alignment horizontal="left" vertical="top" wrapText="1"/>
    </xf>
    <xf numFmtId="0" fontId="5" fillId="2" borderId="6" xfId="0" applyFont="1" applyFill="1" applyBorder="1" applyAlignment="1" applyProtection="1">
      <alignment horizontal="center" wrapText="1"/>
      <protection/>
    </xf>
    <xf numFmtId="0" fontId="5" fillId="2" borderId="9" xfId="0" applyFont="1" applyFill="1" applyBorder="1" applyAlignment="1" applyProtection="1">
      <alignment horizontal="center" wrapText="1"/>
      <protection/>
    </xf>
    <xf numFmtId="0" fontId="5" fillId="2" borderId="4" xfId="0" applyFont="1" applyFill="1" applyBorder="1" applyAlignment="1" applyProtection="1">
      <alignment horizontal="center" wrapText="1"/>
      <protection/>
    </xf>
    <xf numFmtId="0" fontId="0" fillId="2" borderId="18" xfId="0" applyNumberFormat="1" applyFont="1" applyFill="1" applyBorder="1" applyAlignment="1" applyProtection="1">
      <alignment horizontal="center"/>
      <protection/>
    </xf>
    <xf numFmtId="0" fontId="0" fillId="2" borderId="8" xfId="0" applyNumberFormat="1" applyFont="1" applyFill="1" applyBorder="1" applyAlignment="1" applyProtection="1">
      <alignment horizontal="center"/>
      <protection/>
    </xf>
    <xf numFmtId="0" fontId="5" fillId="2" borderId="7" xfId="0" applyFont="1" applyFill="1" applyBorder="1" applyAlignment="1" applyProtection="1">
      <alignment horizontal="center"/>
      <protection/>
    </xf>
    <xf numFmtId="0" fontId="5" fillId="2" borderId="8" xfId="0" applyNumberFormat="1" applyFont="1" applyFill="1" applyBorder="1" applyAlignment="1" applyProtection="1">
      <alignment horizontal="center"/>
      <protection/>
    </xf>
    <xf numFmtId="0" fontId="6" fillId="2" borderId="0" xfId="0" applyFont="1" applyFill="1" applyBorder="1" applyAlignment="1" applyProtection="1">
      <alignment horizontal="center" wrapText="1"/>
      <protection/>
    </xf>
    <xf numFmtId="0" fontId="5" fillId="2" borderId="12" xfId="0" applyFont="1" applyFill="1" applyBorder="1" applyAlignment="1" applyProtection="1">
      <alignment horizontal="center" wrapText="1"/>
      <protection/>
    </xf>
    <xf numFmtId="14" fontId="0" fillId="2" borderId="0" xfId="0" applyNumberFormat="1" applyFont="1" applyFill="1" applyAlignment="1">
      <alignment horizontal="left" wrapText="1"/>
    </xf>
    <xf numFmtId="0" fontId="0" fillId="2" borderId="6" xfId="0" applyFont="1" applyFill="1" applyBorder="1" applyAlignment="1" applyProtection="1">
      <alignment horizontal="center" wrapText="1"/>
      <protection/>
    </xf>
    <xf numFmtId="0" fontId="0" fillId="0" borderId="7" xfId="0" applyBorder="1" applyAlignment="1" applyProtection="1">
      <alignment/>
      <protection/>
    </xf>
    <xf numFmtId="0" fontId="5" fillId="3" borderId="13" xfId="0"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6" fillId="2"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8" xfId="0" applyBorder="1" applyAlignment="1" applyProtection="1">
      <alignment horizontal="left" wrapText="1"/>
      <protection locked="0"/>
    </xf>
    <xf numFmtId="0" fontId="6" fillId="2" borderId="7" xfId="0" applyFont="1" applyFill="1" applyBorder="1" applyAlignment="1" applyProtection="1">
      <alignment horizontal="left" wrapText="1"/>
      <protection locked="0"/>
    </xf>
    <xf numFmtId="0" fontId="6" fillId="2" borderId="8" xfId="0" applyFont="1" applyFill="1" applyBorder="1" applyAlignment="1" applyProtection="1">
      <alignment horizontal="left" wrapText="1"/>
      <protection locked="0"/>
    </xf>
    <xf numFmtId="0" fontId="5" fillId="3" borderId="25" xfId="0" applyFont="1" applyFill="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6" fillId="2" borderId="10" xfId="0" applyFont="1" applyFill="1" applyBorder="1" applyAlignment="1" applyProtection="1">
      <alignment horizontal="left" wrapText="1"/>
      <protection locked="0"/>
    </xf>
    <xf numFmtId="0" fontId="6" fillId="2" borderId="11" xfId="0" applyFont="1" applyFill="1" applyBorder="1" applyAlignment="1" applyProtection="1">
      <alignment horizontal="left" wrapText="1"/>
      <protection locked="0"/>
    </xf>
    <xf numFmtId="0" fontId="6" fillId="2" borderId="28" xfId="0" applyFont="1" applyFill="1" applyBorder="1" applyAlignment="1" applyProtection="1">
      <alignment horizontal="left" wrapText="1"/>
      <protection locked="0"/>
    </xf>
    <xf numFmtId="0" fontId="0" fillId="0" borderId="29" xfId="0" applyBorder="1" applyAlignment="1">
      <alignment horizontal="left" wrapText="1"/>
    </xf>
    <xf numFmtId="0" fontId="0" fillId="0" borderId="30" xfId="0" applyBorder="1" applyAlignment="1">
      <alignment horizontal="left" wrapText="1"/>
    </xf>
    <xf numFmtId="0" fontId="0" fillId="0" borderId="25" xfId="0" applyFont="1" applyBorder="1" applyAlignment="1" applyProtection="1">
      <alignment horizontal="left"/>
      <protection/>
    </xf>
    <xf numFmtId="0" fontId="0" fillId="0" borderId="26" xfId="0" applyBorder="1" applyAlignment="1" applyProtection="1">
      <alignment horizontal="left"/>
      <protection/>
    </xf>
    <xf numFmtId="0" fontId="0" fillId="0" borderId="27" xfId="0" applyBorder="1" applyAlignment="1" applyProtection="1">
      <alignment horizontal="left"/>
      <protection/>
    </xf>
    <xf numFmtId="0" fontId="5" fillId="2" borderId="31" xfId="0" applyFont="1" applyFill="1"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5" fillId="3" borderId="25" xfId="0" applyFont="1" applyFill="1"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5" fillId="2" borderId="1" xfId="0" applyFont="1" applyFill="1" applyBorder="1" applyAlignment="1" applyProtection="1">
      <alignment horizontal="center"/>
      <protection/>
    </xf>
    <xf numFmtId="0" fontId="0" fillId="0" borderId="2" xfId="0" applyBorder="1" applyAlignment="1" applyProtection="1">
      <alignment/>
      <protection/>
    </xf>
    <xf numFmtId="0" fontId="5" fillId="2" borderId="9" xfId="0" applyFont="1" applyFill="1" applyBorder="1" applyAlignment="1" applyProtection="1">
      <alignment horizontal="center" wrapText="1"/>
      <protection/>
    </xf>
    <xf numFmtId="0" fontId="0" fillId="0" borderId="10" xfId="0" applyBorder="1" applyAlignment="1" applyProtection="1">
      <alignment/>
      <protection/>
    </xf>
    <xf numFmtId="0" fontId="0" fillId="2" borderId="4" xfId="0" applyFont="1" applyFill="1" applyBorder="1" applyAlignment="1" applyProtection="1">
      <alignment horizontal="center" wrapText="1"/>
      <protection/>
    </xf>
    <xf numFmtId="0" fontId="0" fillId="0" borderId="5" xfId="0" applyBorder="1" applyAlignment="1" applyProtection="1">
      <alignment/>
      <protection/>
    </xf>
    <xf numFmtId="0" fontId="5" fillId="2" borderId="6" xfId="0" applyFont="1" applyFill="1" applyBorder="1" applyAlignment="1" applyProtection="1">
      <alignment horizontal="center" wrapText="1"/>
      <protection/>
    </xf>
    <xf numFmtId="0" fontId="0" fillId="2" borderId="34" xfId="0" applyFill="1" applyBorder="1" applyAlignment="1" applyProtection="1">
      <alignment/>
      <protection/>
    </xf>
    <xf numFmtId="0" fontId="0" fillId="2" borderId="0" xfId="0" applyFill="1" applyBorder="1" applyAlignment="1" applyProtection="1">
      <alignment/>
      <protection/>
    </xf>
    <xf numFmtId="0" fontId="5" fillId="3" borderId="13"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26" xfId="0" applyFont="1" applyFill="1" applyBorder="1" applyAlignment="1">
      <alignment horizontal="center"/>
    </xf>
    <xf numFmtId="0" fontId="5" fillId="3" borderId="2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workbookViewId="0" topLeftCell="A1">
      <selection activeCell="B8" sqref="B8"/>
    </sheetView>
  </sheetViews>
  <sheetFormatPr defaultColWidth="9.140625" defaultRowHeight="12.75"/>
  <cols>
    <col min="1" max="1" width="15.421875" style="1" customWidth="1"/>
    <col min="2" max="2" width="75.57421875" style="4" customWidth="1"/>
    <col min="3" max="3" width="8.421875" style="3" customWidth="1"/>
    <col min="4" max="16384" width="9.140625" style="3" customWidth="1"/>
  </cols>
  <sheetData>
    <row r="1" spans="1:2" ht="12.75">
      <c r="A1" s="1" t="s">
        <v>40</v>
      </c>
      <c r="B1" s="2" t="s">
        <v>41</v>
      </c>
    </row>
    <row r="3" spans="1:2" ht="12.75">
      <c r="A3" s="1" t="s">
        <v>39</v>
      </c>
      <c r="B3" s="4" t="s">
        <v>42</v>
      </c>
    </row>
    <row r="5" spans="1:2" ht="12.75">
      <c r="A5" s="1" t="s">
        <v>43</v>
      </c>
      <c r="B5" s="72">
        <v>40115</v>
      </c>
    </row>
    <row r="6" ht="12.75">
      <c r="B6" s="5"/>
    </row>
    <row r="7" spans="1:2" ht="38.25">
      <c r="A7" s="1" t="s">
        <v>51</v>
      </c>
      <c r="B7" s="5" t="s">
        <v>53</v>
      </c>
    </row>
    <row r="9" spans="1:2" ht="75.75" customHeight="1">
      <c r="A9" s="1" t="s">
        <v>44</v>
      </c>
      <c r="B9" s="4" t="s">
        <v>68</v>
      </c>
    </row>
    <row r="11" spans="1:2" ht="39.75" customHeight="1">
      <c r="A11" s="1" t="s">
        <v>54</v>
      </c>
      <c r="B11" s="4" t="s">
        <v>78</v>
      </c>
    </row>
    <row r="12" spans="2:6" ht="12.75" customHeight="1">
      <c r="B12" s="44"/>
      <c r="F12" s="3" t="s">
        <v>22</v>
      </c>
    </row>
    <row r="13" spans="1:2" ht="12.75" customHeight="1">
      <c r="A13" s="1" t="s">
        <v>52</v>
      </c>
      <c r="B13" s="4" t="s">
        <v>46</v>
      </c>
    </row>
    <row r="14" spans="1:2" ht="12.75">
      <c r="A14" s="1" t="s">
        <v>45</v>
      </c>
      <c r="B14" s="4" t="s">
        <v>47</v>
      </c>
    </row>
    <row r="16" spans="1:2" ht="63.75">
      <c r="A16" s="62" t="s">
        <v>48</v>
      </c>
      <c r="B16" s="51" t="s">
        <v>69</v>
      </c>
    </row>
    <row r="17" spans="1:2" ht="38.25">
      <c r="A17" s="3"/>
      <c r="B17" s="4" t="s">
        <v>57</v>
      </c>
    </row>
    <row r="18" ht="104.25" customHeight="1">
      <c r="B18" s="4" t="s">
        <v>72</v>
      </c>
    </row>
    <row r="19" ht="28.5" customHeight="1">
      <c r="B19" s="4" t="s">
        <v>73</v>
      </c>
    </row>
    <row r="20" ht="76.5">
      <c r="B20" s="4" t="s">
        <v>66</v>
      </c>
    </row>
    <row r="21" ht="14.25" customHeight="1"/>
    <row r="22" spans="1:2" ht="103.5" customHeight="1">
      <c r="A22" s="1" t="s">
        <v>64</v>
      </c>
      <c r="B22" s="51" t="s">
        <v>74</v>
      </c>
    </row>
    <row r="23" ht="41.25" customHeight="1">
      <c r="B23" s="53" t="s">
        <v>70</v>
      </c>
    </row>
  </sheetData>
  <sheetProtection password="C4B0" sheet="1" objects="1" scenarios="1"/>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2"/>
  <sheetViews>
    <sheetView tabSelected="1" workbookViewId="0" topLeftCell="A1">
      <selection activeCell="F21" sqref="F21"/>
    </sheetView>
  </sheetViews>
  <sheetFormatPr defaultColWidth="9.140625" defaultRowHeight="12.75"/>
  <cols>
    <col min="1" max="1" width="23.7109375" style="7" customWidth="1"/>
    <col min="2" max="2" width="17.140625" style="7" customWidth="1"/>
    <col min="3" max="3" width="17.8515625" style="7" customWidth="1"/>
    <col min="4" max="5" width="17.140625" style="7" customWidth="1"/>
    <col min="6" max="16384" width="9.140625" style="7" customWidth="1"/>
  </cols>
  <sheetData>
    <row r="1" ht="12.75">
      <c r="A1" s="6" t="s">
        <v>63</v>
      </c>
    </row>
    <row r="2" spans="1:4" ht="12.75">
      <c r="A2" s="8" t="s">
        <v>49</v>
      </c>
      <c r="D2" s="8"/>
    </row>
    <row r="3" spans="1:4" ht="12.75">
      <c r="A3" s="6" t="s">
        <v>50</v>
      </c>
      <c r="D3" s="8"/>
    </row>
    <row r="4" ht="13.5" customHeight="1" thickBot="1">
      <c r="A4" s="7" t="s">
        <v>22</v>
      </c>
    </row>
    <row r="5" spans="1:5" ht="14.25" thickBot="1" thickTop="1">
      <c r="A5" s="75" t="s">
        <v>30</v>
      </c>
      <c r="B5" s="76"/>
      <c r="C5" s="76"/>
      <c r="D5" s="77"/>
      <c r="E5" s="107"/>
    </row>
    <row r="6" spans="1:5" ht="14.25" thickBot="1" thickTop="1">
      <c r="A6" s="109" t="s">
        <v>80</v>
      </c>
      <c r="B6" s="110" t="s">
        <v>81</v>
      </c>
      <c r="C6" s="111"/>
      <c r="D6" s="112"/>
      <c r="E6" s="108"/>
    </row>
    <row r="7" spans="1:4" ht="13.5" thickTop="1">
      <c r="A7" s="65" t="s">
        <v>76</v>
      </c>
      <c r="B7" s="78"/>
      <c r="C7" s="79"/>
      <c r="D7" s="80"/>
    </row>
    <row r="8" spans="1:4" ht="12.75">
      <c r="A8" s="71" t="s">
        <v>75</v>
      </c>
      <c r="B8" s="88"/>
      <c r="C8" s="89"/>
      <c r="D8" s="90"/>
    </row>
    <row r="9" spans="1:5" ht="12.75">
      <c r="A9" s="63" t="s">
        <v>65</v>
      </c>
      <c r="B9" s="81"/>
      <c r="C9" s="81"/>
      <c r="D9" s="82"/>
      <c r="E9" s="70"/>
    </row>
    <row r="10" spans="1:5" ht="12.75">
      <c r="A10" s="63" t="s">
        <v>56</v>
      </c>
      <c r="B10" s="81"/>
      <c r="C10" s="81"/>
      <c r="D10" s="82"/>
      <c r="E10" s="70"/>
    </row>
    <row r="11" spans="1:5" ht="12.75">
      <c r="A11" s="63" t="s">
        <v>38</v>
      </c>
      <c r="B11" s="81"/>
      <c r="C11" s="81"/>
      <c r="D11" s="82"/>
      <c r="E11" s="70" t="s">
        <v>77</v>
      </c>
    </row>
    <row r="12" spans="1:5" ht="12.75" customHeight="1" thickBot="1">
      <c r="A12" s="64" t="s">
        <v>58</v>
      </c>
      <c r="B12" s="86"/>
      <c r="C12" s="86"/>
      <c r="D12" s="87"/>
      <c r="E12" s="70"/>
    </row>
    <row r="13" spans="1:5" ht="14.25" thickBot="1" thickTop="1">
      <c r="A13" s="70"/>
      <c r="B13" s="70"/>
      <c r="C13" s="70"/>
      <c r="D13" s="70"/>
      <c r="E13" s="70"/>
    </row>
    <row r="14" spans="1:5" ht="14.25" thickBot="1" thickTop="1">
      <c r="A14" s="83" t="s">
        <v>13</v>
      </c>
      <c r="B14" s="84"/>
      <c r="C14" s="84"/>
      <c r="D14" s="85"/>
      <c r="E14" s="9"/>
    </row>
    <row r="15" spans="1:5" ht="14.25" thickBot="1" thickTop="1">
      <c r="A15" s="10" t="s">
        <v>12</v>
      </c>
      <c r="B15" s="11" t="s">
        <v>2</v>
      </c>
      <c r="C15" s="11" t="s">
        <v>79</v>
      </c>
      <c r="D15" s="12" t="s">
        <v>3</v>
      </c>
      <c r="E15" s="13"/>
    </row>
    <row r="16" spans="1:5" ht="13.5" thickTop="1">
      <c r="A16" s="14" t="s">
        <v>0</v>
      </c>
      <c r="B16" s="15" t="s">
        <v>1</v>
      </c>
      <c r="C16" s="16"/>
      <c r="D16" s="43"/>
      <c r="E16" s="17"/>
    </row>
    <row r="17" spans="1:6" ht="12.75">
      <c r="A17" s="18" t="s">
        <v>27</v>
      </c>
      <c r="B17" s="19" t="s">
        <v>4</v>
      </c>
      <c r="C17" s="20" t="s">
        <v>71</v>
      </c>
      <c r="D17" s="21" t="s">
        <v>31</v>
      </c>
      <c r="E17" s="17"/>
      <c r="F17" s="7" t="s">
        <v>22</v>
      </c>
    </row>
    <row r="18" spans="1:5" ht="12.75">
      <c r="A18" s="18" t="s">
        <v>5</v>
      </c>
      <c r="B18" s="19" t="s">
        <v>6</v>
      </c>
      <c r="C18" s="20" t="s">
        <v>71</v>
      </c>
      <c r="D18" s="21" t="s">
        <v>31</v>
      </c>
      <c r="E18" s="17"/>
    </row>
    <row r="19" spans="1:5" ht="13.5" thickBot="1">
      <c r="A19" s="22" t="s">
        <v>8</v>
      </c>
      <c r="B19" s="23" t="s">
        <v>9</v>
      </c>
      <c r="C19" s="24" t="s">
        <v>71</v>
      </c>
      <c r="D19" s="25" t="s">
        <v>31</v>
      </c>
      <c r="E19" s="17"/>
    </row>
    <row r="20" ht="13.5" customHeight="1" thickBot="1" thickTop="1">
      <c r="E20" s="9"/>
    </row>
    <row r="21" spans="1:5" ht="14.25" thickBot="1" thickTop="1">
      <c r="A21" s="83" t="str">
        <f>CONCATENATE("Table 3. EECs for ",B7,".  Units in ",D16,".")</f>
        <v>Table 3. EECs for .  Units in .</v>
      </c>
      <c r="B21" s="84"/>
      <c r="C21" s="84"/>
      <c r="D21" s="85"/>
      <c r="E21" s="26"/>
    </row>
    <row r="22" spans="1:5" ht="14.25" thickBot="1" thickTop="1">
      <c r="A22" s="100" t="s">
        <v>34</v>
      </c>
      <c r="B22" s="101"/>
      <c r="C22" s="11" t="s">
        <v>11</v>
      </c>
      <c r="D22" s="12" t="s">
        <v>7</v>
      </c>
      <c r="E22" s="13"/>
    </row>
    <row r="23" spans="1:5" ht="13.5" thickTop="1">
      <c r="A23" s="104" t="s">
        <v>36</v>
      </c>
      <c r="B23" s="105"/>
      <c r="C23" s="15" t="s">
        <v>35</v>
      </c>
      <c r="D23" s="66" t="e">
        <f>((C16/C17)*C18)</f>
        <v>#VALUE!</v>
      </c>
      <c r="E23" s="17"/>
    </row>
    <row r="24" spans="1:5" ht="12.75">
      <c r="A24" s="73" t="s">
        <v>37</v>
      </c>
      <c r="B24" s="74"/>
      <c r="C24" s="19" t="s">
        <v>23</v>
      </c>
      <c r="D24" s="67" t="e">
        <f>((C16/C17)*C18*10)</f>
        <v>#VALUE!</v>
      </c>
      <c r="E24" s="17"/>
    </row>
    <row r="25" spans="1:5" ht="12.75">
      <c r="A25" s="106" t="s">
        <v>59</v>
      </c>
      <c r="B25" s="74"/>
      <c r="C25" s="68" t="s">
        <v>10</v>
      </c>
      <c r="D25" s="69" t="e">
        <f>C16*C19</f>
        <v>#VALUE!</v>
      </c>
      <c r="E25" s="17"/>
    </row>
    <row r="26" spans="1:5" ht="12.75">
      <c r="A26" s="106" t="s">
        <v>25</v>
      </c>
      <c r="B26" s="74"/>
      <c r="C26" s="68" t="s">
        <v>28</v>
      </c>
      <c r="D26" s="69" t="e">
        <f>D23+D25</f>
        <v>#VALUE!</v>
      </c>
      <c r="E26" s="17"/>
    </row>
    <row r="27" spans="1:5" ht="13.5" thickBot="1">
      <c r="A27" s="102" t="s">
        <v>24</v>
      </c>
      <c r="B27" s="103"/>
      <c r="C27" s="28" t="s">
        <v>29</v>
      </c>
      <c r="D27" s="61" t="e">
        <f>D24+D25</f>
        <v>#VALUE!</v>
      </c>
      <c r="E27" s="17"/>
    </row>
    <row r="28" ht="13.5" customHeight="1" thickBot="1" thickTop="1"/>
    <row r="29" spans="1:5" ht="29.25" customHeight="1" thickBot="1" thickTop="1">
      <c r="A29" s="97" t="str">
        <f>CONCATENATE("Table 4. Plant survival and growth data used for RQ derivation. Units are in ",D16,". All values are user inputs")</f>
        <v>Table 4. Plant survival and growth data used for RQ derivation. Units are in . All values are user inputs</v>
      </c>
      <c r="B29" s="98"/>
      <c r="C29" s="98"/>
      <c r="D29" s="98"/>
      <c r="E29" s="99"/>
    </row>
    <row r="30" spans="1:5" ht="13.5" thickTop="1">
      <c r="A30" s="29"/>
      <c r="B30" s="94" t="s">
        <v>62</v>
      </c>
      <c r="C30" s="96"/>
      <c r="D30" s="94" t="s">
        <v>61</v>
      </c>
      <c r="E30" s="95"/>
    </row>
    <row r="31" spans="1:5" ht="13.5" thickBot="1">
      <c r="A31" s="30" t="s">
        <v>21</v>
      </c>
      <c r="B31" s="31" t="s">
        <v>55</v>
      </c>
      <c r="C31" s="31" t="s">
        <v>26</v>
      </c>
      <c r="D31" s="32" t="s">
        <v>55</v>
      </c>
      <c r="E31" s="33" t="s">
        <v>26</v>
      </c>
    </row>
    <row r="32" spans="1:5" ht="13.5" thickTop="1">
      <c r="A32" s="27" t="s">
        <v>18</v>
      </c>
      <c r="B32" s="54" t="s">
        <v>71</v>
      </c>
      <c r="C32" s="55" t="s">
        <v>71</v>
      </c>
      <c r="D32" s="56" t="s">
        <v>71</v>
      </c>
      <c r="E32" s="57" t="s">
        <v>71</v>
      </c>
    </row>
    <row r="33" spans="1:5" ht="13.5" thickBot="1">
      <c r="A33" s="22" t="s">
        <v>19</v>
      </c>
      <c r="B33" s="58" t="s">
        <v>71</v>
      </c>
      <c r="C33" s="58" t="s">
        <v>71</v>
      </c>
      <c r="D33" s="59" t="s">
        <v>71</v>
      </c>
      <c r="E33" s="60" t="s">
        <v>71</v>
      </c>
    </row>
    <row r="34" spans="1:5" ht="14.25" thickBot="1" thickTop="1">
      <c r="A34" s="9"/>
      <c r="B34" s="34"/>
      <c r="C34" s="34"/>
      <c r="D34" s="34"/>
      <c r="E34" s="34"/>
    </row>
    <row r="35" spans="1:5" ht="28.5" customHeight="1" thickBot="1" thickTop="1">
      <c r="A35" s="97" t="str">
        <f>CONCATENATE("Table 5. RQ values for plants in dry and semi-aquatic areas exposed to ",B7," through runoff and/or spray drift.*")</f>
        <v>Table 5. RQ values for plants in dry and semi-aquatic areas exposed to  through runoff and/or spray drift.*</v>
      </c>
      <c r="B35" s="98"/>
      <c r="C35" s="98"/>
      <c r="D35" s="98"/>
      <c r="E35" s="99"/>
    </row>
    <row r="36" spans="1:6" ht="14.25" thickBot="1" thickTop="1">
      <c r="A36" s="35" t="s">
        <v>14</v>
      </c>
      <c r="B36" s="36" t="s">
        <v>15</v>
      </c>
      <c r="C36" s="36" t="s">
        <v>32</v>
      </c>
      <c r="D36" s="36" t="s">
        <v>33</v>
      </c>
      <c r="E36" s="12" t="s">
        <v>60</v>
      </c>
      <c r="F36" s="9"/>
    </row>
    <row r="37" spans="1:6" ht="13.5" thickTop="1">
      <c r="A37" s="37" t="s">
        <v>18</v>
      </c>
      <c r="B37" s="38" t="s">
        <v>16</v>
      </c>
      <c r="C37" s="45" t="e">
        <f>IF(D26/B32&lt;0.1,"&lt;0.1",D26/B32)</f>
        <v>#VALUE!</v>
      </c>
      <c r="D37" s="45" t="e">
        <f>IF(D27/B32&lt;0.1,"&lt;0.1",D27/B32)</f>
        <v>#VALUE!</v>
      </c>
      <c r="E37" s="46" t="e">
        <f>IF((D25/(MIN(D32,B32)))&lt;0.1,"&lt;0.1",(D25/(MIN(D32,B32))))</f>
        <v>#VALUE!</v>
      </c>
      <c r="F37" s="9"/>
    </row>
    <row r="38" spans="1:6" ht="12.75">
      <c r="A38" s="39" t="s">
        <v>18</v>
      </c>
      <c r="B38" s="40" t="s">
        <v>20</v>
      </c>
      <c r="C38" s="47" t="e">
        <f>IF(D26/C32&lt;0.1,"&lt;0.1",D26/C32)</f>
        <v>#VALUE!</v>
      </c>
      <c r="D38" s="47" t="e">
        <f>IF(D27/C32&lt;0.1,"&lt;0.1",D27/C32)</f>
        <v>#VALUE!</v>
      </c>
      <c r="E38" s="48" t="e">
        <f>IF((D25/(IF(B32&gt;D32,E32,IF(B32&lt;D32,C32,IF(B32=D32,MIN(C32,E32))))))&lt;0.1,"&lt;0.1",(D25/(IF(B32&gt;D32,E32,IF(B32&lt;D32,C32,IF(B32=D32,MIN(C32,E32)))))))</f>
        <v>#VALUE!</v>
      </c>
      <c r="F38" s="52"/>
    </row>
    <row r="39" spans="1:6" ht="12.75">
      <c r="A39" s="39" t="s">
        <v>19</v>
      </c>
      <c r="B39" s="40" t="s">
        <v>16</v>
      </c>
      <c r="C39" s="47" t="e">
        <f>IF(D26/B33&lt;0.1,"&lt;0.1",D26/B33)</f>
        <v>#VALUE!</v>
      </c>
      <c r="D39" s="47" t="e">
        <f>IF(D27/B33&lt;0.1,"&lt;0.1",D27/B33)</f>
        <v>#VALUE!</v>
      </c>
      <c r="E39" s="48" t="e">
        <f>IF((D25/(MIN(D33,B33)))&lt;0.1,"&lt;0.1",(D25/(MIN(D33,B33))))</f>
        <v>#VALUE!</v>
      </c>
      <c r="F39" s="9"/>
    </row>
    <row r="40" spans="1:6" ht="13.5" thickBot="1">
      <c r="A40" s="41" t="s">
        <v>19</v>
      </c>
      <c r="B40" s="42" t="s">
        <v>17</v>
      </c>
      <c r="C40" s="49" t="e">
        <f>IF(D26/C33&lt;0.1,"&lt;0.1",D26/C33)</f>
        <v>#VALUE!</v>
      </c>
      <c r="D40" s="49" t="e">
        <f>IF(D27/C33&lt;0.1,"&lt;0.1",D27/C33)</f>
        <v>#VALUE!</v>
      </c>
      <c r="E40" s="50" t="e">
        <f>IF((D25/(IF(B33&gt;D33,E33,IF(B33&lt;D33,C33,IF(B33=D33,MIN(C33,E33))))))&lt;0.1,"&lt;0.1",(D25/(IF(B33&gt;D33,E33,IF(B33&lt;D33,C33,IF(B33=D33,MIN(C33,E33)))))))</f>
        <v>#VALUE!</v>
      </c>
      <c r="F40" s="9"/>
    </row>
    <row r="41" spans="1:6" ht="14.25" thickBot="1" thickTop="1">
      <c r="A41" s="91" t="s">
        <v>67</v>
      </c>
      <c r="B41" s="92"/>
      <c r="C41" s="92"/>
      <c r="D41" s="92"/>
      <c r="E41" s="93"/>
      <c r="F41" s="9"/>
    </row>
    <row r="42" spans="1:5" ht="13.5" thickTop="1">
      <c r="A42" s="9"/>
      <c r="B42" s="34"/>
      <c r="C42" s="34"/>
      <c r="D42" s="34"/>
      <c r="E42" s="34"/>
    </row>
    <row r="49" ht="13.5" customHeight="1"/>
  </sheetData>
  <sheetProtection password="C4B0" sheet="1" objects="1" scenarios="1" formatCells="0" formatColumns="0" formatRows="0"/>
  <mergeCells count="21">
    <mergeCell ref="A29:E29"/>
    <mergeCell ref="A22:B22"/>
    <mergeCell ref="A27:B27"/>
    <mergeCell ref="A21:D21"/>
    <mergeCell ref="A23:B23"/>
    <mergeCell ref="A24:B24"/>
    <mergeCell ref="A25:B25"/>
    <mergeCell ref="A26:B26"/>
    <mergeCell ref="A41:E41"/>
    <mergeCell ref="D30:E30"/>
    <mergeCell ref="B30:C30"/>
    <mergeCell ref="A35:E35"/>
    <mergeCell ref="A5:D5"/>
    <mergeCell ref="B7:D7"/>
    <mergeCell ref="B9:D9"/>
    <mergeCell ref="A14:D14"/>
    <mergeCell ref="B10:D10"/>
    <mergeCell ref="B11:D11"/>
    <mergeCell ref="B12:D12"/>
    <mergeCell ref="B8:D8"/>
    <mergeCell ref="B6:D6"/>
  </mergeCells>
  <conditionalFormatting sqref="F38">
    <cfRule type="cellIs" priority="1" dxfId="0" operator="greaterThan" stopIfTrue="1">
      <formula>1</formula>
    </cfRule>
  </conditionalFormatting>
  <printOptions/>
  <pageMargins left="0.7" right="0.7" top="0.75" bottom="0.75"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PTT cochairs</Manager>
  <Company>EPA OPP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TerrPlant version 1.2.2</dc:title>
  <dc:subject/>
  <dc:creator>Plant Tech Team (PTT)</dc:creator>
  <cp:keywords/>
  <dc:description/>
  <cp:lastModifiedBy>kgarber</cp:lastModifiedBy>
  <cp:lastPrinted>2006-12-26T20:56:25Z</cp:lastPrinted>
  <dcterms:created xsi:type="dcterms:W3CDTF">2006-09-29T12:42:48Z</dcterms:created>
  <dcterms:modified xsi:type="dcterms:W3CDTF">2009-10-29T18:26:54Z</dcterms:modified>
  <cp:category/>
  <cp:version/>
  <cp:contentType/>
  <cp:contentStatus/>
</cp:coreProperties>
</file>