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merilis\Documents\PERC\"/>
    </mc:Choice>
  </mc:AlternateContent>
  <xr:revisionPtr revIDLastSave="0" documentId="13_ncr:1_{9E4C0606-5BC6-47A9-8F5B-9347D4F54209}" xr6:coauthVersionLast="45" xr6:coauthVersionMax="45" xr10:uidLastSave="{00000000-0000-0000-0000-000000000000}"/>
  <bookViews>
    <workbookView xWindow="-120" yWindow="-120" windowWidth="20730" windowHeight="11160" tabRatio="920" xr2:uid="{00000000-000D-0000-FFFF-FFFF00000000}"/>
  </bookViews>
  <sheets>
    <sheet name="Cover Page" sheetId="18" r:id="rId1"/>
    <sheet name="Table of Contents" sheetId="17" r:id="rId2"/>
    <sheet name="Aerosol Degreaser Inh" sheetId="7" r:id="rId3"/>
    <sheet name="Aerosol Degreaser Derm" sheetId="25" r:id="rId4"/>
    <sheet name="Aerosol Brake Cleaner Inh" sheetId="9" r:id="rId5"/>
    <sheet name="Aerosol Brake Cleaner Derm" sheetId="27" r:id="rId6"/>
    <sheet name="Parts Cleaner Inh" sheetId="6" r:id="rId7"/>
    <sheet name="Parts Cleaner Derm" sheetId="24" r:id="rId8"/>
    <sheet name="Mold Cleaner Inh" sheetId="3" r:id="rId9"/>
    <sheet name="Mold Cleaner Derm" sheetId="21" r:id="rId10"/>
    <sheet name="Vandalism Remover Inh" sheetId="37" r:id="rId11"/>
    <sheet name="Vandalism Remover Derm" sheetId="38" r:id="rId12"/>
    <sheet name="Liquid Marble Polish Inh" sheetId="2" r:id="rId13"/>
    <sheet name="Liquid Marble Polish Derm" sheetId="20" r:id="rId14"/>
    <sheet name="Cutting Fluid Inh" sheetId="12" r:id="rId15"/>
    <sheet name="Cutting Fluid Derm" sheetId="30" r:id="rId16"/>
    <sheet name="Aerosol Lubricant Inh" sheetId="13" r:id="rId17"/>
    <sheet name="Aerosol Lubricant Derm" sheetId="34" r:id="rId18"/>
    <sheet name="Adhesives Inh" sheetId="10" r:id="rId19"/>
    <sheet name="Adhesives Derm" sheetId="28" r:id="rId20"/>
    <sheet name="Livestock Groom Adhesive Inh" sheetId="16" r:id="rId21"/>
    <sheet name="Livestock Groom Adhesive Derm" sheetId="33" r:id="rId22"/>
    <sheet name="Caulk Sealant Inh" sheetId="5" r:id="rId23"/>
    <sheet name="Caulk Sealant Derm" sheetId="23" r:id="rId24"/>
    <sheet name="Coatings and Primers Inh" sheetId="1" r:id="rId25"/>
    <sheet name="Coatings and Primers Derm" sheetId="19" r:id="rId26"/>
    <sheet name="Rust Primer Inh" sheetId="14" r:id="rId27"/>
    <sheet name="Rust Primer Derm" sheetId="31" r:id="rId28"/>
    <sheet name="Outdoor Water Shield Inh" sheetId="15" r:id="rId29"/>
    <sheet name="Outdoor Water Shield Derm" sheetId="32" r:id="rId30"/>
    <sheet name="Metallic Overglaze Inh" sheetId="11" r:id="rId31"/>
    <sheet name="Metallic Overglaze Derm" sheetId="29" r:id="rId32"/>
    <sheet name="Wax Marble Polish Inh" sheetId="4" r:id="rId33"/>
    <sheet name="Wax Marble Polish Derm" sheetId="22" r:id="rId34"/>
    <sheet name="Dry Clean Articles Inh" sheetId="40" r:id="rId35"/>
    <sheet name="Dry Clean Articles Derm" sheetId="41" r:id="rId36"/>
    <sheet name="Frasch Equation" sheetId="43" r:id="rId3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41" l="1"/>
  <c r="J61" i="41"/>
  <c r="I61" i="41"/>
  <c r="I56" i="41" s="1"/>
  <c r="H61" i="41"/>
  <c r="H56" i="41" s="1"/>
  <c r="G61" i="41"/>
  <c r="F61" i="41"/>
  <c r="F56" i="41" s="1"/>
  <c r="E61" i="41"/>
  <c r="E56" i="41" s="1"/>
  <c r="D61" i="41"/>
  <c r="D56" i="41" s="1"/>
  <c r="C61" i="41"/>
  <c r="K56" i="41"/>
  <c r="J56" i="41"/>
  <c r="G56" i="41"/>
  <c r="C56" i="41"/>
  <c r="K46" i="41"/>
  <c r="K66" i="41" s="1"/>
  <c r="J46" i="41"/>
  <c r="J66" i="41" s="1"/>
  <c r="I46" i="41"/>
  <c r="H46" i="41"/>
  <c r="G46" i="41"/>
  <c r="F46" i="41"/>
  <c r="E46" i="41"/>
  <c r="D46" i="41"/>
  <c r="C46" i="41"/>
  <c r="C66" i="41" s="1"/>
  <c r="K45" i="41"/>
  <c r="K65" i="41" s="1"/>
  <c r="J45" i="41"/>
  <c r="I45" i="41"/>
  <c r="H45" i="41"/>
  <c r="G45" i="41"/>
  <c r="G65" i="41" s="1"/>
  <c r="F45" i="41"/>
  <c r="E45" i="41"/>
  <c r="D45" i="41"/>
  <c r="C45" i="41"/>
  <c r="C65" i="41" s="1"/>
  <c r="B37" i="41"/>
  <c r="B32" i="41"/>
  <c r="B27" i="41"/>
  <c r="B25" i="41" s="1"/>
  <c r="F66" i="41" l="1"/>
  <c r="G66" i="41"/>
  <c r="F65" i="41"/>
  <c r="J65" i="41"/>
  <c r="D65" i="41"/>
  <c r="H65" i="41"/>
  <c r="I65" i="41"/>
  <c r="H66" i="41"/>
  <c r="E65" i="41"/>
  <c r="D66" i="41"/>
  <c r="E66" i="41"/>
  <c r="I66" i="41"/>
</calcChain>
</file>

<file path=xl/sharedStrings.xml><?xml version="1.0" encoding="utf-8"?>
<sst xmlns="http://schemas.openxmlformats.org/spreadsheetml/2006/main" count="6885" uniqueCount="471">
  <si>
    <t>Scenario:</t>
  </si>
  <si>
    <t>Data Type:</t>
  </si>
  <si>
    <t>CEM Inputs</t>
  </si>
  <si>
    <t>Parameter</t>
  </si>
  <si>
    <t>Units</t>
  </si>
  <si>
    <t>Vary</t>
  </si>
  <si>
    <t>Approach Description</t>
  </si>
  <si>
    <t>Low Duration Cases</t>
  </si>
  <si>
    <t>Medium Duration Cases</t>
  </si>
  <si>
    <t>High Duration Cases</t>
  </si>
  <si>
    <t>Base Case</t>
  </si>
  <si>
    <t>Weight Fraction 1 (low)</t>
  </si>
  <si>
    <t>Weight Fraction 2 (Mid)</t>
  </si>
  <si>
    <t>Weight Fraction 3 (High)</t>
  </si>
  <si>
    <t>Scaling Case 1</t>
  </si>
  <si>
    <t>Scaling Case 2</t>
  </si>
  <si>
    <t>Scaling Case 3</t>
  </si>
  <si>
    <t>Scaling Case 4</t>
  </si>
  <si>
    <t>Scaling Case 5</t>
  </si>
  <si>
    <t>Scaling Case 6</t>
  </si>
  <si>
    <t>Scaling Case 7</t>
  </si>
  <si>
    <t>Scaling Case 8</t>
  </si>
  <si>
    <t>Scaling Case 9</t>
  </si>
  <si>
    <t>Chemical of Interest</t>
  </si>
  <si>
    <t>n/a</t>
  </si>
  <si>
    <t>N</t>
  </si>
  <si>
    <t>CAS Number</t>
  </si>
  <si>
    <t xml:space="preserve">CEM Model Scenario </t>
  </si>
  <si>
    <t>CEM Model Scenario - Dermal</t>
  </si>
  <si>
    <t>Absorption Fraction</t>
  </si>
  <si>
    <r>
      <t>Product User</t>
    </r>
    <r>
      <rPr>
        <sz val="10"/>
        <rFont val="Calibri"/>
        <family val="2"/>
        <scheme val="minor"/>
      </rPr>
      <t> </t>
    </r>
    <r>
      <rPr>
        <sz val="10"/>
        <rFont val="Times New Roman"/>
        <family val="1"/>
      </rPr>
      <t>(s)</t>
    </r>
  </si>
  <si>
    <t>Adult (≥21 years) and Youth (Age 11-20 years)</t>
  </si>
  <si>
    <t>Activity Pattern</t>
  </si>
  <si>
    <t>User stays at home entire day</t>
  </si>
  <si>
    <t>Product/Article Environment of Use</t>
  </si>
  <si>
    <t xml:space="preserve">Chemical Weight Fraction </t>
  </si>
  <si>
    <t>fraction</t>
  </si>
  <si>
    <t>Y</t>
  </si>
  <si>
    <t>Background Concentration</t>
  </si>
  <si>
    <r>
      <t>mg/m</t>
    </r>
    <r>
      <rPr>
        <vertAlign val="superscript"/>
        <sz val="10"/>
        <rFont val="Times New Roman"/>
        <family val="1"/>
      </rPr>
      <t>3</t>
    </r>
  </si>
  <si>
    <t>Select Pathways</t>
  </si>
  <si>
    <t>Inhalation and Dermal</t>
  </si>
  <si>
    <t>Modeling Options (User-Defined Emission Rates, Near-field Zone, Dermal Absorption or Permeability)</t>
  </si>
  <si>
    <t>Vapor Pressure</t>
  </si>
  <si>
    <t>torr</t>
  </si>
  <si>
    <t>Molecular Weight</t>
  </si>
  <si>
    <t>g/mol</t>
  </si>
  <si>
    <t>Chemical Saturation Concentration in Air</t>
  </si>
  <si>
    <t>Log Octanol-Water Partition Coefficient</t>
  </si>
  <si>
    <t>Water Solubility</t>
  </si>
  <si>
    <t>mg/mL</t>
  </si>
  <si>
    <t>Henry’s Law Coefficient</t>
  </si>
  <si>
    <t>atm/M</t>
  </si>
  <si>
    <t>Gas Phase Mass Transfer Coefficient</t>
  </si>
  <si>
    <t>m/hr</t>
  </si>
  <si>
    <t>Emission Factor</t>
  </si>
  <si>
    <r>
      <t>ug/m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/hr</t>
    </r>
  </si>
  <si>
    <t>Product Density</t>
  </si>
  <si>
    <r>
      <t>g/cm</t>
    </r>
    <r>
      <rPr>
        <vertAlign val="superscript"/>
        <sz val="10"/>
        <rFont val="Times New Roman"/>
        <family val="1"/>
      </rPr>
      <t>3</t>
    </r>
  </si>
  <si>
    <t>Product Dilution Factor</t>
  </si>
  <si>
    <t>unitless</t>
  </si>
  <si>
    <t>Frequency of Use (Acute)</t>
  </si>
  <si>
    <t>events/day</t>
  </si>
  <si>
    <t>Fixed at 1 event/day (CEM default)</t>
  </si>
  <si>
    <t>Duration of Use</t>
  </si>
  <si>
    <t>min/events</t>
  </si>
  <si>
    <t xml:space="preserve">Mass of Product Used Per Event </t>
  </si>
  <si>
    <t>g/event</t>
  </si>
  <si>
    <t>Aerosol Fraction</t>
  </si>
  <si>
    <t>-</t>
  </si>
  <si>
    <t>CEM default (0.06)</t>
  </si>
  <si>
    <t xml:space="preserve">Fraction Product Ingested </t>
  </si>
  <si>
    <t>Film Thickness on Skin</t>
  </si>
  <si>
    <t>Amount Retained on Skin</t>
  </si>
  <si>
    <t>g/cm2</t>
  </si>
  <si>
    <t>Skin Permeability Coefficient</t>
  </si>
  <si>
    <t>cm/hr</t>
  </si>
  <si>
    <t>Building Volume (Residence)</t>
  </si>
  <si>
    <r>
      <t>m</t>
    </r>
    <r>
      <rPr>
        <vertAlign val="superscript"/>
        <sz val="10"/>
        <rFont val="Times New Roman"/>
        <family val="1"/>
      </rPr>
      <t>3</t>
    </r>
  </si>
  <si>
    <t>Use Environment Volume</t>
  </si>
  <si>
    <t>Air Exchange Rate, Zone 1 (Residence)</t>
  </si>
  <si>
    <r>
      <t>hr</t>
    </r>
    <r>
      <rPr>
        <vertAlign val="superscript"/>
        <sz val="10"/>
        <rFont val="Times New Roman"/>
        <family val="1"/>
      </rPr>
      <t>-1</t>
    </r>
  </si>
  <si>
    <t>CEM default (0.45)</t>
  </si>
  <si>
    <t>Air Exchange Rate, Zone 2 (Residence)</t>
  </si>
  <si>
    <t>Interzone Ventilation Rate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</si>
  <si>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/hr</t>
    </r>
  </si>
  <si>
    <t>Air Exchange Rate, Near-Field Boundary</t>
  </si>
  <si>
    <t>CEM default (402)</t>
  </si>
  <si>
    <t>Near Field-Far Field Volume</t>
  </si>
  <si>
    <t>Use Start Time</t>
  </si>
  <si>
    <t>Perchloroethylene</t>
  </si>
  <si>
    <t>127-18-4</t>
  </si>
  <si>
    <t>10th% (1.20), 50th% (9.98), 95th% (172.45)</t>
  </si>
  <si>
    <t>0.10, 0.85 and 1</t>
  </si>
  <si>
    <t>Utility Room</t>
  </si>
  <si>
    <t>CEM estimate (2.42)</t>
  </si>
  <si>
    <t>10th% (2), 50th% (15), 95th% (120)</t>
  </si>
  <si>
    <t>10th% (5.00), 50th% (20.00), 95th% (120.00)</t>
  </si>
  <si>
    <t>cm</t>
  </si>
  <si>
    <r>
      <t>m</t>
    </r>
    <r>
      <rPr>
        <vertAlign val="superscript"/>
        <sz val="10"/>
        <color theme="1"/>
        <rFont val="Times New Roman"/>
        <family val="1"/>
      </rPr>
      <t>3</t>
    </r>
  </si>
  <si>
    <t>Outside</t>
  </si>
  <si>
    <t>10th% (61.88), 50th% (330.05), 95th% (1608.99)</t>
  </si>
  <si>
    <t>CEM default (107.01)</t>
  </si>
  <si>
    <t>Fixed at 10 events/year (parameter evaluated at 1 event/year, and scaled outside CEM)</t>
  </si>
  <si>
    <t>10th% (5), 50th% (30), 95th% (360)</t>
  </si>
  <si>
    <t>10th% (45.39), 50th% (387.07), 95th% (8121.46)</t>
  </si>
  <si>
    <t>0.05, 0.48, and 0.75</t>
  </si>
  <si>
    <r>
      <t>Adult (</t>
    </r>
    <r>
      <rPr>
        <sz val="10"/>
        <rFont val="Calibri"/>
        <family val="2"/>
      </rPr>
      <t>≥</t>
    </r>
    <r>
      <rPr>
        <sz val="10"/>
        <rFont val="Times New Roman"/>
        <family val="1"/>
      </rPr>
      <t>21 years) and Youth (Age 11-20 years)</t>
    </r>
  </si>
  <si>
    <t>0.50 and 0.60</t>
  </si>
  <si>
    <t>0.206 (206 mg/L)</t>
  </si>
  <si>
    <r>
      <t>Fixed at 1 (i.e., no dilution)</t>
    </r>
    <r>
      <rPr>
        <sz val="8"/>
        <rFont val="Calibri"/>
        <family val="2"/>
        <scheme val="minor"/>
      </rPr>
      <t> </t>
    </r>
  </si>
  <si>
    <t>10th% (0.25), 50th% (5), 95th% (30)</t>
  </si>
  <si>
    <t>10th% (9.91), 50th% (52.70), 95th% (441.01)</t>
  </si>
  <si>
    <t>1-19</t>
  </si>
  <si>
    <t>10th% (1), 50th% (15), 95th% (120)</t>
  </si>
  <si>
    <t>10th% (39.03), 50th% (156.13), 95th% (624.52)</t>
  </si>
  <si>
    <t>0.4, 0.91, and 1</t>
  </si>
  <si>
    <t>1-491</t>
  </si>
  <si>
    <t>Utility room</t>
  </si>
  <si>
    <t>10th% (0.33), 50th% (4.25), 95th% (60)</t>
  </si>
  <si>
    <t>10th% (1.16), 50th% (9.68), 95th% (167.34)</t>
  </si>
  <si>
    <t>0.3, 0.89, and 1</t>
  </si>
  <si>
    <t>0.2 and 0.3</t>
  </si>
  <si>
    <t>2.42 (CEM estimate)</t>
  </si>
  <si>
    <t>10th% (0.89), 50th% (7.39), 95th% (127.74)</t>
  </si>
  <si>
    <t>10th% (0.08), 50th% (2), 95th% (30)</t>
  </si>
  <si>
    <t>0.09, 0.10, and 0.11</t>
  </si>
  <si>
    <t>10th% (53.22), 50th% (453.82), 95th% (9521.90)</t>
  </si>
  <si>
    <t>10th% (15), 50th% (60), 95th% (300)</t>
  </si>
  <si>
    <t>Garage</t>
  </si>
  <si>
    <t>10th% (302.8), 50th% (2422.37), 95th% (24223.74)</t>
  </si>
  <si>
    <t>Inhalation</t>
  </si>
  <si>
    <t>Generic Product E5 + vapor to skin</t>
  </si>
  <si>
    <r>
      <t>Adult (</t>
    </r>
    <r>
      <rPr>
        <sz val="10"/>
        <color theme="1"/>
        <rFont val="Calibri"/>
        <family val="2"/>
      </rPr>
      <t>≥</t>
    </r>
    <r>
      <rPr>
        <sz val="10"/>
        <color theme="1"/>
        <rFont val="Times New Roman"/>
        <family val="1"/>
      </rPr>
      <t>21 years) and Youth (Age 11-20 years)</t>
    </r>
  </si>
  <si>
    <r>
      <t>Fixed at 1 (i.e., no dilution)</t>
    </r>
    <r>
      <rPr>
        <sz val="8"/>
        <color theme="1"/>
        <rFont val="Calibri"/>
        <family val="2"/>
        <scheme val="minor"/>
      </rPr>
      <t> </t>
    </r>
  </si>
  <si>
    <t>10th% (1.29), 50th% (10.72), 95th% (185.23)</t>
  </si>
  <si>
    <t>Single (0.15)</t>
  </si>
  <si>
    <t>0.09, 0.10, and 0.14</t>
  </si>
  <si>
    <t>0.05, 0.40, and 1</t>
  </si>
  <si>
    <t>10th% (26.83), 50th% (155.69), 95th% (1532.91)</t>
  </si>
  <si>
    <t>0.10, 0.80, and 1</t>
  </si>
  <si>
    <t>CEM default (1.09E+02)</t>
  </si>
  <si>
    <t>0.05, 0.54, and 1</t>
  </si>
  <si>
    <t>10th% (4.79), 50th% (26.35), 95th% (239.52)</t>
  </si>
  <si>
    <t>Table of Contents</t>
  </si>
  <si>
    <t>Worksheet</t>
  </si>
  <si>
    <t>Description</t>
  </si>
  <si>
    <t>*10th percentile is less than what CEM allows. Input is thus the lowest that CEM allows at 0.5</t>
  </si>
  <si>
    <t>Duration of Use*</t>
  </si>
  <si>
    <t>Permeability and Absorption Fraction</t>
  </si>
  <si>
    <t>E3, Let CEM Estimate Emission Rate, P_INH2, P_DER2b (permeability), P_DER2a (absorption fraction), P_DER1 (vapor to skin)</t>
  </si>
  <si>
    <t>Surface Area-Body Weight (SA-BW) Adult</t>
  </si>
  <si>
    <t>cm2/kg</t>
  </si>
  <si>
    <t>Surface Area-Body Weight (SA-BW) Youth 11-15</t>
  </si>
  <si>
    <t>Surface Area-Body Weight (SA-BW) Youth 16-20</t>
  </si>
  <si>
    <t>Generic Product E3 + vapor to skin</t>
  </si>
  <si>
    <t>Generic Product E1 + vapor to skin</t>
  </si>
  <si>
    <t>E1, Let CEM Estimate Emission Rate, P_INH2, P_DER2b (permeability), P_DER2a (absorption fraction), P_DER1 (vapor to skin)</t>
  </si>
  <si>
    <t>E2, Let CEM Estimate Emission Rate, P_INH2, P_DER2b (permeability), P_DER2a (absorption fraction), P_DER1 (vapor to skin)</t>
  </si>
  <si>
    <t>Generic Product E2 + vapor to skin</t>
  </si>
  <si>
    <t>Transdermal Permeability Coefficient</t>
  </si>
  <si>
    <t>CEM estimate, if applicable (2.42)</t>
  </si>
  <si>
    <t>CEM Estimate (2.42)</t>
  </si>
  <si>
    <t>Coatings and Primers</t>
  </si>
  <si>
    <t>Parts Cleaner</t>
  </si>
  <si>
    <t>Brake Cleaner</t>
  </si>
  <si>
    <t>Cutting Fluid</t>
  </si>
  <si>
    <t>Rust Primer - Sealant</t>
  </si>
  <si>
    <t>Livestock Grooming Adhesive</t>
  </si>
  <si>
    <t>Coatings and Primers Inh</t>
  </si>
  <si>
    <t>Coatings and Primers Derm</t>
  </si>
  <si>
    <t>Parts Cleaner Inh</t>
  </si>
  <si>
    <t>Metallic Overglaze Inh</t>
  </si>
  <si>
    <t>Metallic Overglaze Derm</t>
  </si>
  <si>
    <t>Cutting Fluid Inh</t>
  </si>
  <si>
    <t>Cutting Fluid Derm</t>
  </si>
  <si>
    <t>2.01E-5 (CEM estimate)</t>
  </si>
  <si>
    <t>1-89</t>
  </si>
  <si>
    <t>6.19 (CEM default, mean inside both hands)</t>
  </si>
  <si>
    <t>6.34 (CEM default, mean inside both hands)</t>
  </si>
  <si>
    <t>5.80 (CEM default, mean inside both hands</t>
  </si>
  <si>
    <t>12.39 (CEM default, mean both hands)</t>
  </si>
  <si>
    <t>12.68 (CEM default, mean both hands)</t>
  </si>
  <si>
    <t>11.59 (CEM default, mean both hands)</t>
  </si>
  <si>
    <t>3.10 (CEM default, mean inside one hand)</t>
  </si>
  <si>
    <t>2.90 (CEM default, mean inside one hand)</t>
  </si>
  <si>
    <t>3.17 (CEM default, mean inside one hand)</t>
  </si>
  <si>
    <t>3.17 (CEM default, mean inside one)</t>
  </si>
  <si>
    <t>5.80 (CEM default, mean inside both hands)</t>
  </si>
  <si>
    <t>15.75 (CEM default, mean face hand arms)</t>
  </si>
  <si>
    <t>16.37 (CEM default, mean face hand arms)</t>
  </si>
  <si>
    <t>14.91 (CEM default, mean face hand arms)</t>
  </si>
  <si>
    <t>Industrial adhesive; Adhesive; Arts and crafts adhesive; Gun ammunition sealant</t>
  </si>
  <si>
    <t>Coating and Primers</t>
  </si>
  <si>
    <t>Column Adhesive; Caulk; Sealant</t>
  </si>
  <si>
    <t>Marble Polish, Stone Cleaner (Liquid)</t>
  </si>
  <si>
    <t>Metallic Overglaze (for ceramics)</t>
  </si>
  <si>
    <t>Sealant (Water Shield)</t>
  </si>
  <si>
    <t>Solvent; Cleaner; Marine cleaner; Degreaser; Coil cleaner; Electric motor cleaner ; Parts cleaner; Cable cleaner; Stainless Steel Polish; Electrical/Energized Cleaner; Wire and ignition demoisturants; Electric motor cleaner</t>
  </si>
  <si>
    <t>Spray Lubricant, Penetrating Oil</t>
  </si>
  <si>
    <t>2.9 (CEM default, mean inside one hand)</t>
  </si>
  <si>
    <t>0.0162 (CEM Estimate)</t>
  </si>
  <si>
    <t>0.0134 (CEM Estimate)</t>
  </si>
  <si>
    <t>0.01 (CEM Estimate)</t>
  </si>
  <si>
    <t>0.0132 (CEM estimate)</t>
  </si>
  <si>
    <t>0.0145 (CEM Estimate)</t>
  </si>
  <si>
    <t>1.19E-2 (CEM Estimate)</t>
  </si>
  <si>
    <t>E1, Let CEM Estimate Emission Rate, P_INH2, P_DER2b (permeability), P_DER2a (absorption fraction), Emission Factor Method, P_DER1 (vapor to skin)</t>
  </si>
  <si>
    <t xml:space="preserve">CEM default (0.45) </t>
  </si>
  <si>
    <t>E5, Let CEM Estimate Emission Rate, P_INH1, P_DER2b (permeability), P_DER2a (absorption fraction), P_DER1 (vapor to skin)</t>
  </si>
  <si>
    <t>E2, Let CEM Estimate Emission Rate, P_INH1, P_DER2b (permeability), P_DER2a (absorption fraction), P_DER1 (vapor to skin)</t>
  </si>
  <si>
    <t>E1, Let CEM Estimate Emission Rate, P_INH1, P_DER2b (permeability), P_DER2a (absorption fraction), P_DER1 (vapor to skin)</t>
  </si>
  <si>
    <t>6.54E-3 (CEM Estimate)</t>
  </si>
  <si>
    <t>9.14E-3 (CEM estimate)</t>
  </si>
  <si>
    <t>6.34E-4 (CEM Estimate)</t>
  </si>
  <si>
    <t>3.47E-3 (CEM Estimate)</t>
  </si>
  <si>
    <t>1.37E-2 (CEM Estimate)</t>
  </si>
  <si>
    <t>1.26E-2 (CEM Estimate)</t>
  </si>
  <si>
    <t>2.58E-2 (CEM Estimate)</t>
  </si>
  <si>
    <t>165000 (CEM Estimate)</t>
  </si>
  <si>
    <t>0.0 (Chinn method)</t>
  </si>
  <si>
    <t>0.0 (Chinn Method)</t>
  </si>
  <si>
    <t>CEM estimate, if applicable</t>
  </si>
  <si>
    <t>0.00 (Chinn method), if applicable</t>
  </si>
  <si>
    <t xml:space="preserve">CEM Estimate, if applicable </t>
  </si>
  <si>
    <t>0.0 (Chinn Method), if applicable</t>
  </si>
  <si>
    <t>0.0 (Chinn method), if applicable</t>
  </si>
  <si>
    <t>Fixed at 1 event/day (CEM default) (scaled outside CEM at 10 events/year for chronic cases)</t>
  </si>
  <si>
    <t>0.000423 (Kezic et al. 2001)</t>
  </si>
  <si>
    <t>L: 5.98E-3, M: 4.75E-2, H: 2.95E-1 (CEM Estimate)</t>
  </si>
  <si>
    <t>L: 1.18E-2, M: 1.40E-1, H: 3.29E-1 (CEM Estimate)</t>
  </si>
  <si>
    <t>L: 5.52E-2, M: 1.72E-1, H: 3.29E-1 (CEM Estimate)</t>
  </si>
  <si>
    <t>L: 5.52E-2, M: 2.21E-1, H: 3.33E-1 (CEM Estimate)</t>
  </si>
  <si>
    <t>L: 5.98E-3, M: 2.33E-2, H: 2.21E-1 (CEM Estimate)</t>
  </si>
  <si>
    <t>L: 2.33E-2, M: 1.40E-1, H:3.29E-1 (CEM Estimate)</t>
  </si>
  <si>
    <t>L: 2.33E-2, M: 1.40E-1, H: 3.29E-1 (CEM Estimate)</t>
  </si>
  <si>
    <t>L: 5.98E-3, M:4.75E-2, H:2.95E-1 (CEM Estimate)</t>
  </si>
  <si>
    <t>L: 5.98E-3 M:5.52E-2 H: 2.21E-1 (CEM Estimate)</t>
  </si>
  <si>
    <t>L: 1.40E-1 M: 2.95E-1 H: 3.33E-1 (CEM Estimate)</t>
  </si>
  <si>
    <t>L: 2.33E-2 M: 1.40E-1 H: 3.29E-1 (CEM Estimate)</t>
  </si>
  <si>
    <t>L: 5.98E-3 M: 2.33E-2 H: 2.21E-1 (CEM Estimate)</t>
  </si>
  <si>
    <t>1.24 (CEM default mean, 10% hands)</t>
  </si>
  <si>
    <t>1.27 (CEM default mean, 10% hands)</t>
  </si>
  <si>
    <t>1.16 (CEM default mean, 10% hands)</t>
  </si>
  <si>
    <t>Mold Cleaner; Weld Splatter Protectant</t>
  </si>
  <si>
    <t>Vandalism Mark &amp; Stain Remover</t>
  </si>
  <si>
    <t>.1 and .2</t>
  </si>
  <si>
    <t>Mold Cleaner Inh</t>
  </si>
  <si>
    <t>Mold Cleaner Derm</t>
  </si>
  <si>
    <t>Vandalism Remover Inh</t>
  </si>
  <si>
    <t>Vandalism Remover Derm</t>
  </si>
  <si>
    <t>L: 2.34E-2, M: 1.40E-1, H: 3.29E-1 (CEM Estimate)</t>
  </si>
  <si>
    <t>0.012089 (CEM Estimate)</t>
  </si>
  <si>
    <t>Zone 4</t>
  </si>
  <si>
    <t>Zone 3</t>
  </si>
  <si>
    <t>Zone 2</t>
  </si>
  <si>
    <t>Zone 1</t>
  </si>
  <si>
    <t>Zone 0</t>
  </si>
  <si>
    <t>To
From</t>
  </si>
  <si>
    <t>ROH</t>
  </si>
  <si>
    <t>Closet (NF)</t>
  </si>
  <si>
    <t>Corner Bedroom (FF)</t>
  </si>
  <si>
    <t>Total-Flow-Out (m³/hr)</t>
  </si>
  <si>
    <t>Total-Flow-In (m³/hr)</t>
  </si>
  <si>
    <t>Volume (m³)</t>
  </si>
  <si>
    <t>Zone Number</t>
  </si>
  <si>
    <t>Zone Characteristics</t>
  </si>
  <si>
    <t>1/hr</t>
  </si>
  <si>
    <t>First-Order Rate Constant</t>
  </si>
  <si>
    <t>mg/hr</t>
  </si>
  <si>
    <t>Initial Emission Rate</t>
  </si>
  <si>
    <t>Single Exponential</t>
  </si>
  <si>
    <t>N/A</t>
  </si>
  <si>
    <t>Source Model</t>
  </si>
  <si>
    <t>Zone</t>
  </si>
  <si>
    <t>10/0/0</t>
  </si>
  <si>
    <t>day/hour/min</t>
  </si>
  <si>
    <t>End Time</t>
  </si>
  <si>
    <t>0/0/0</t>
  </si>
  <si>
    <t>Start Time</t>
  </si>
  <si>
    <t>Source 1</t>
  </si>
  <si>
    <t>Source Description</t>
  </si>
  <si>
    <t>Number of Zones</t>
  </si>
  <si>
    <t>Whole House ACH</t>
  </si>
  <si>
    <t>NA</t>
  </si>
  <si>
    <t>Season</t>
  </si>
  <si>
    <t>m³</t>
  </si>
  <si>
    <t>Volume</t>
  </si>
  <si>
    <t>Stories</t>
  </si>
  <si>
    <t>HY</t>
  </si>
  <si>
    <t>State</t>
  </si>
  <si>
    <t>HY110</t>
  </si>
  <si>
    <t>House Code</t>
  </si>
  <si>
    <t>0/0/1</t>
  </si>
  <si>
    <t>Reporting Interval</t>
  </si>
  <si>
    <t>Length of Model Run</t>
  </si>
  <si>
    <t>Model Start Time</t>
  </si>
  <si>
    <t>MCCEM Inputs</t>
  </si>
  <si>
    <t>Dry Cleaned Articles (inhalation)</t>
  </si>
  <si>
    <t>Dry Cleaned Articles (dermal)</t>
  </si>
  <si>
    <t>Dermal Model (Inputs and Outputs - scroll down for full calculations)</t>
  </si>
  <si>
    <t>Inputs</t>
  </si>
  <si>
    <t>A_DER2 Equation From CEM Guide (Pg 64-65)</t>
  </si>
  <si>
    <t>ADR =</t>
  </si>
  <si>
    <t>mg/kg-day</t>
  </si>
  <si>
    <t>Input</t>
  </si>
  <si>
    <t>Value</t>
  </si>
  <si>
    <t>Comment</t>
  </si>
  <si>
    <t>Source</t>
  </si>
  <si>
    <t xml:space="preserve">    where:</t>
  </si>
  <si>
    <t xml:space="preserve">    Residual Mass</t>
  </si>
  <si>
    <t>Calculated using chamber/test house data from Tichenor, 1990.</t>
  </si>
  <si>
    <t xml:space="preserve">    Article Thickness</t>
  </si>
  <si>
    <t>Value in CEM Guide is not described, but literature search on fabric thickness indcates that 0.1 cm is a reasonable estimate.</t>
  </si>
  <si>
    <t xml:space="preserve">CEM Model / Delmaar 2013 / various sources listed in PCE Consumer Supplemental </t>
  </si>
  <si>
    <t>SABW</t>
  </si>
  <si>
    <t>CEM default for adult (mean, full-body)</t>
  </si>
  <si>
    <t>CEM User Guide, Exposure Factors Handbook</t>
  </si>
  <si>
    <t>l</t>
  </si>
  <si>
    <t xml:space="preserve">Simplified diffusion model equation in CEM Model, originating from Delmaar et al. 2013. </t>
  </si>
  <si>
    <t xml:space="preserve">    D</t>
  </si>
  <si>
    <t>Average of experimentally determined Dm for clothing based on reference compounds</t>
  </si>
  <si>
    <t>Cao et al. 2017</t>
  </si>
  <si>
    <t xml:space="preserve">        where:</t>
  </si>
  <si>
    <t xml:space="preserve">        MW</t>
  </si>
  <si>
    <t xml:space="preserve">    DUR = </t>
  </si>
  <si>
    <t>min</t>
  </si>
  <si>
    <t>10 hours of contact during a standard 8-hr workday, including breaks and commute time. 
DUR = 10 hr * CF (60 min/hr)</t>
  </si>
  <si>
    <t>Professional judgment</t>
  </si>
  <si>
    <t>User wears one dry cleaned garment per day</t>
  </si>
  <si>
    <t>days</t>
  </si>
  <si>
    <t>Exposure duration, Acute</t>
  </si>
  <si>
    <t>Averaging time, Acute</t>
  </si>
  <si>
    <t>Calculator and Outputs</t>
  </si>
  <si>
    <t>Input Values</t>
  </si>
  <si>
    <t xml:space="preserve">Dry Cleaned Article Dermal Exposure Scenarios </t>
  </si>
  <si>
    <t>assumed 2nd/3rd generation technology, single cleaning event, 1 day after cleaning</t>
  </si>
  <si>
    <t>assumed 2nd/3rd generation technology, single cleaning event, 2 days after cleaning</t>
  </si>
  <si>
    <t>assumed 2nd/3rd generation technology, single cleaning event, 3 days after cleaning</t>
  </si>
  <si>
    <t>assumed 4th/5th generation technology, single cleaning event, 1 day after cleaning</t>
  </si>
  <si>
    <t>assumed 4th/5th generation technology, single cleaning event, 2 days after cleaning</t>
  </si>
  <si>
    <t>assumed 4th/5th generation technology, single cleaning event, 3 days after cleaning</t>
  </si>
  <si>
    <t>assumed 4th/5th generation technology, repeat cleaning events, 1 day after cleaning</t>
  </si>
  <si>
    <t>assumed 4th/5th generation technology, repeat cleaning events, 2 days after cleaning</t>
  </si>
  <si>
    <t>assumed 4th/5th generation technology, repeat cleaning events, 3 days after cleaning</t>
  </si>
  <si>
    <t xml:space="preserve">     Residual Mass (Tichenor et al 1990)
     1st-3rd generation machine estimate</t>
  </si>
  <si>
    <t xml:space="preserve">    Residual Mass (Sherlach et al 2011)
    4th and 5th generation machine estimate</t>
  </si>
  <si>
    <t xml:space="preserve">        Fabric Surface Area (half-body)</t>
  </si>
  <si>
    <t xml:space="preserve">        Fabric Surface Area (full-body)</t>
  </si>
  <si>
    <t>SABW (Adult, half-body)</t>
  </si>
  <si>
    <t>SABW (Adult, full-body)</t>
  </si>
  <si>
    <t>ADR (Half-Body)</t>
  </si>
  <si>
    <t>ADR (Full-Body)</t>
  </si>
  <si>
    <t>This tab provides the input parameters for consumer inhalation exposure from use of dry cleaned clothing articles containing PCE</t>
  </si>
  <si>
    <t>This tab provides the input parameters, model calucations and outputs for consumer dermal exposure from use of dry cleaned clothing articles containing PCE</t>
  </si>
  <si>
    <t>This tab provides the input parameters for consumer inhalation exposure from use of aerosol degreasing products containing PCE</t>
  </si>
  <si>
    <t>This tab provides the input parameters for consumer dermal exposure from use of aerosol degreasing products containing PCE</t>
  </si>
  <si>
    <t>This tab provides the input parameters for consumer inhalation exposure from use of aerosol brake cleaning products containing PCE</t>
  </si>
  <si>
    <t>This tab provides the input parameters for consumer dermal exposure from use of aerosol brake cleaning products containing PCE</t>
  </si>
  <si>
    <t>This tab provides the input parameters for consumer inhalation exposure from use of immersive parts cleaning products containing PCE</t>
  </si>
  <si>
    <t>This tab provides the input parameters for consumer dermal exposure from use of immersive parts cleaning products containing PCE</t>
  </si>
  <si>
    <t>This tab provides the input parameters for consumer inhalation exposure from use of mold cleaner, weld splatter protectant products containing PCE</t>
  </si>
  <si>
    <t>This tab provides the input parameters for consumer dermal exposure from use of mold cleaner, weld splatter protectant products containing PCE</t>
  </si>
  <si>
    <t>This tab provides the input parameters for consumer inhalation exposure from use of a vandalism mark remover product containing PCE</t>
  </si>
  <si>
    <t>This tab provides the input parameters for consumer dermal exposure from use of a vandalism mark remover product containing PCE</t>
  </si>
  <si>
    <t>This tab provides the input parameters for consumer inhalation exposure from use of marble polish liquid products containing PCE</t>
  </si>
  <si>
    <t>This tab provides the input parameters for consumer dermal exposure from use of marble polish liquid products containing PCE</t>
  </si>
  <si>
    <t>This tab provides the input parameters for consumer inhalation exposure from use of cutting fluid products containing PCE</t>
  </si>
  <si>
    <t>This tab provides the input parameters for consumer dermal exposure from use of cutting fluid products containing PCE</t>
  </si>
  <si>
    <t>This tab provides the input parameters for consumer inhalation exposure from use of aerosol lubricant products containing PCE</t>
  </si>
  <si>
    <t>This tab provides the input parameters for consumer dermal exposure from use of aerosol lubricant products containing PCE</t>
  </si>
  <si>
    <t>This tab provides the input parameters for consumer dermal exposure from use of industrial and craft adhesive products containing PCE</t>
  </si>
  <si>
    <t>This tab provides the input parameters for consumer inhalation exposure from use of livestock grooming products containing PCE</t>
  </si>
  <si>
    <t>This tab provides the input parameters for consumer inhalation exposure from use of industrial and craft adhesive products containing PCE</t>
  </si>
  <si>
    <t>This tab provides the input parameters for consumer dermal exposure from use of livestock grooming products containing PCE</t>
  </si>
  <si>
    <t>This tab provides the input parameters for consumer inhalation exposure from use of caulk and sealant products containing PCE</t>
  </si>
  <si>
    <t>This tab provides the input parameters for consumer dermal exposure from use of caulk and sealant products containing PCE</t>
  </si>
  <si>
    <t>This tab provides the input parameters for consumer inhalation exposure from use of aerosol coating and primer products containing PCE</t>
  </si>
  <si>
    <t>This tab provides the input parameters for consumer dermal exposure from use of aerosol coating and primer products containing PCE</t>
  </si>
  <si>
    <t>This tab provides the input parameters for consumer inhalation exposure from use of liquid rust primer and sealant products containing PCE</t>
  </si>
  <si>
    <t>This tab provides the input parameters for consumer dermal exposure from use of liquid rust primer and sealant products containing PCE</t>
  </si>
  <si>
    <t>This tab provides the input parameters for consumer inhalation exposure from use of an outdoor water shield sealant product containing PCE</t>
  </si>
  <si>
    <t>This tab provides the input parameters for consumer dermal exposure from use of an outdoor water shield sealant product containing PCE</t>
  </si>
  <si>
    <t>This tab provides the input parameters for consumer inhalation exposure from use of a metallic overglaze product containing PCE</t>
  </si>
  <si>
    <t>This tab provides the input parameters for consumer dermal exposure from use of a metallic overglaze product containing PCE</t>
  </si>
  <si>
    <t>This tab provides the input parameters for consumer inhalation exposure from use of a wax stone and marble polish product containing PCE</t>
  </si>
  <si>
    <t>This tab provides the input parameters for consumer dermal exposure from use of a wax stone and marble polish product containing PCE</t>
  </si>
  <si>
    <t>Aerosol Degreaser - Derm</t>
  </si>
  <si>
    <t>Aerosol Brake Cleaner Inh</t>
  </si>
  <si>
    <t>Aerosol Brake Cleaner Derm</t>
  </si>
  <si>
    <t>Parts Cleaner Derm</t>
  </si>
  <si>
    <t>Liquid Marble Polish Inh</t>
  </si>
  <si>
    <t>Liquid Marble Polish Derm</t>
  </si>
  <si>
    <t>Aerosol Lubricant Inh</t>
  </si>
  <si>
    <t>Aerosol Lubricant Derm</t>
  </si>
  <si>
    <t>Livestock Groom Adhesive Inh</t>
  </si>
  <si>
    <t>Livestock Groom Adhesive Derm</t>
  </si>
  <si>
    <t>Aerosol Degreaser-Inh</t>
  </si>
  <si>
    <t>Caulk Sealant Inh</t>
  </si>
  <si>
    <t>Caulk Sealant Derm</t>
  </si>
  <si>
    <t>Rust Primer Inh</t>
  </si>
  <si>
    <t>Rust Primer Derm</t>
  </si>
  <si>
    <t>Outdoor Water Shield Inh</t>
  </si>
  <si>
    <t>Outdoor Water Shield Derm</t>
  </si>
  <si>
    <t>Wax Marble Polish Inh</t>
  </si>
  <si>
    <t>Wax Marble Polish Derm</t>
  </si>
  <si>
    <t>Dry Clean Articles Inh</t>
  </si>
  <si>
    <t>Dry Clean Articles Derm</t>
  </si>
  <si>
    <t>United States Environmental Protection Agency</t>
  </si>
  <si>
    <t>Office of Chemical Safety and Pollution Prevention</t>
  </si>
  <si>
    <t>December 2020</t>
  </si>
  <si>
    <r>
      <t xml:space="preserve">Model Source: </t>
    </r>
    <r>
      <rPr>
        <sz val="11"/>
        <color theme="1"/>
        <rFont val="Times New Roman"/>
        <family val="1"/>
      </rPr>
      <t>A_DER2 Equation From Page 64-65 of User Guide</t>
    </r>
  </si>
  <si>
    <r>
      <t xml:space="preserve">Example Calculation: </t>
    </r>
    <r>
      <rPr>
        <sz val="11"/>
        <color theme="1"/>
        <rFont val="Times New Roman"/>
        <family val="1"/>
      </rPr>
      <t>Potential Acute Dose Rate</t>
    </r>
  </si>
  <si>
    <r>
      <t>ADR = (C</t>
    </r>
    <r>
      <rPr>
        <b/>
        <i/>
        <vertAlign val="subscript"/>
        <sz val="11"/>
        <color theme="1"/>
        <rFont val="Times New Roman"/>
        <family val="1"/>
      </rPr>
      <t>art</t>
    </r>
    <r>
      <rPr>
        <b/>
        <sz val="11"/>
        <color theme="1"/>
        <rFont val="Times New Roman"/>
        <family val="1"/>
      </rPr>
      <t xml:space="preserve"> * SABW * L * N * ED</t>
    </r>
    <r>
      <rPr>
        <b/>
        <i/>
        <vertAlign val="subscript"/>
        <sz val="11"/>
        <color theme="1"/>
        <rFont val="Times New Roman"/>
        <family val="1"/>
      </rPr>
      <t>ac</t>
    </r>
    <r>
      <rPr>
        <b/>
        <sz val="11"/>
        <color theme="1"/>
        <rFont val="Times New Roman"/>
        <family val="1"/>
      </rPr>
      <t>) / AT</t>
    </r>
    <r>
      <rPr>
        <b/>
        <i/>
        <vertAlign val="subscript"/>
        <sz val="11"/>
        <color theme="1"/>
        <rFont val="Times New Roman"/>
        <family val="1"/>
      </rPr>
      <t>ac</t>
    </r>
  </si>
  <si>
    <r>
      <t>C</t>
    </r>
    <r>
      <rPr>
        <i/>
        <vertAlign val="subscript"/>
        <sz val="10"/>
        <color theme="1"/>
        <rFont val="Times New Roman"/>
        <family val="1"/>
      </rPr>
      <t>art</t>
    </r>
  </si>
  <si>
    <r>
      <t>mg/cm</t>
    </r>
    <r>
      <rPr>
        <vertAlign val="superscript"/>
        <sz val="10"/>
        <color theme="1"/>
        <rFont val="Times New Roman"/>
        <family val="1"/>
      </rPr>
      <t>3</t>
    </r>
  </si>
  <si>
    <r>
      <t>C</t>
    </r>
    <r>
      <rPr>
        <b/>
        <vertAlign val="subscript"/>
        <sz val="10"/>
        <color theme="1"/>
        <rFont val="Times New Roman"/>
        <family val="1"/>
      </rPr>
      <t>art</t>
    </r>
    <r>
      <rPr>
        <b/>
        <sz val="10"/>
        <color theme="1"/>
        <rFont val="Times New Roman"/>
        <family val="1"/>
      </rPr>
      <t xml:space="preserve"> = Residual Mass (mg/m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)* CF (m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/10,000 cm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) / Article thickness (cm)</t>
    </r>
  </si>
  <si>
    <r>
      <t>mg/m</t>
    </r>
    <r>
      <rPr>
        <vertAlign val="superscript"/>
        <sz val="10"/>
        <color theme="1"/>
        <rFont val="Times New Roman"/>
        <family val="1"/>
      </rPr>
      <t>2</t>
    </r>
  </si>
  <si>
    <r>
      <t>Residual PERC released from dry-cleaned garment (1 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 during 10 hours of garment wear, starting 1 day after dry-cleaning event, based on presumed 2nd and 3rd generation dry cleaning technology</t>
    </r>
  </si>
  <si>
    <r>
      <t>cm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/kg</t>
    </r>
  </si>
  <si>
    <r>
      <t>l = SQRT(2*D (m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/h) /60*DUR (min))*CF (100 cm/m)</t>
    </r>
  </si>
  <si>
    <r>
      <t>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/h</t>
    </r>
  </si>
  <si>
    <r>
      <t>day</t>
    </r>
    <r>
      <rPr>
        <vertAlign val="superscript"/>
        <sz val="10"/>
        <color theme="1"/>
        <rFont val="Times New Roman"/>
        <family val="1"/>
      </rPr>
      <t>-1</t>
    </r>
  </si>
  <si>
    <r>
      <t>ED</t>
    </r>
    <r>
      <rPr>
        <i/>
        <vertAlign val="subscript"/>
        <sz val="10"/>
        <color theme="1"/>
        <rFont val="Times New Roman"/>
        <family val="1"/>
      </rPr>
      <t>ac</t>
    </r>
  </si>
  <si>
    <r>
      <t>AT</t>
    </r>
    <r>
      <rPr>
        <i/>
        <vertAlign val="subscript"/>
        <sz val="10"/>
        <color theme="1"/>
        <rFont val="Times New Roman"/>
        <family val="1"/>
      </rPr>
      <t>ac</t>
    </r>
  </si>
  <si>
    <r>
      <t>C</t>
    </r>
    <r>
      <rPr>
        <i/>
        <vertAlign val="subscript"/>
        <sz val="10"/>
        <color theme="1"/>
        <rFont val="Times New Roman"/>
        <family val="1"/>
      </rPr>
      <t>art</t>
    </r>
    <r>
      <rPr>
        <sz val="10"/>
        <color theme="1"/>
        <rFont val="Times New Roman"/>
        <family val="1"/>
      </rPr>
      <t xml:space="preserve"> Half-Body</t>
    </r>
  </si>
  <si>
    <r>
      <t>C</t>
    </r>
    <r>
      <rPr>
        <i/>
        <vertAlign val="subscript"/>
        <sz val="10"/>
        <color theme="1"/>
        <rFont val="Times New Roman"/>
        <family val="1"/>
      </rPr>
      <t>art</t>
    </r>
    <r>
      <rPr>
        <sz val="10"/>
        <color theme="1"/>
        <rFont val="Times New Roman"/>
        <family val="1"/>
      </rPr>
      <t xml:space="preserve"> Full-Body</t>
    </r>
  </si>
  <si>
    <r>
      <t>mg/m</t>
    </r>
    <r>
      <rPr>
        <vertAlign val="superscript"/>
        <sz val="10"/>
        <color theme="1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</si>
  <si>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</si>
  <si>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r>
      <t>m</t>
    </r>
    <r>
      <rPr>
        <vertAlign val="superscript"/>
        <sz val="10"/>
        <color theme="1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</si>
  <si>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t>Interzonal Air Flow Rate (m³/hr)</t>
  </si>
  <si>
    <t>Product User (s)</t>
  </si>
  <si>
    <r>
      <t>Fixed at 1 (i.e., no dilution)</t>
    </r>
    <r>
      <rPr>
        <sz val="8"/>
        <rFont val="Times New Roman"/>
        <family val="1"/>
      </rPr>
      <t> </t>
    </r>
  </si>
  <si>
    <t>All Dermal Scenarios</t>
  </si>
  <si>
    <t>Frasch Equation Inputs</t>
  </si>
  <si>
    <t>Chemical Parameters</t>
  </si>
  <si>
    <t>Molecular Weight (mg/mmol)</t>
  </si>
  <si>
    <t>Log (Kow) (unitless)</t>
  </si>
  <si>
    <t>Vapor Pressure (Torr)</t>
  </si>
  <si>
    <t>Water Solubility (mg/mL)</t>
  </si>
  <si>
    <t>Scenario Specific</t>
  </si>
  <si>
    <t>Adhesives</t>
  </si>
  <si>
    <t>Column Adhesive</t>
  </si>
  <si>
    <t>Marble Polish, Stone Cleaner (liquid)</t>
  </si>
  <si>
    <t>Marble Polish, Stone Cleaner (wax)</t>
  </si>
  <si>
    <t>Solvent - Cleaner</t>
  </si>
  <si>
    <t>Spray Lubricant</t>
  </si>
  <si>
    <t>Mold Cleaner and Weld Spatter Protectant</t>
  </si>
  <si>
    <t>Vandalism Remover</t>
  </si>
  <si>
    <t>Time Exposed (min)</t>
  </si>
  <si>
    <t>0.5* (0.33)</t>
  </si>
  <si>
    <t>0.5* (0.08)</t>
  </si>
  <si>
    <t>0.5*( 0.33)</t>
  </si>
  <si>
    <t>0.5* (0.25)</t>
  </si>
  <si>
    <t>BW: Body Weight Adult (kg)</t>
  </si>
  <si>
    <t>BW: Body Weight Youth 16-20 (kg)</t>
  </si>
  <si>
    <t>BW: Body Weight Youth 11-15 (kg)</t>
  </si>
  <si>
    <t>FQ (events/day)</t>
  </si>
  <si>
    <t>ED (day)</t>
  </si>
  <si>
    <t>AT (day)</t>
  </si>
  <si>
    <t>SA/BW, Adult (cm2/kg) (from CEM)</t>
  </si>
  <si>
    <t>SA/BW, Youth (16-20) (cm2/kg) (from CEM)</t>
  </si>
  <si>
    <t>SA/BW, Youth (11-15) (cm2/kg) (from CEM)</t>
  </si>
  <si>
    <t>Film Thickness (cm)</t>
  </si>
  <si>
    <t>Product Density (g/cm3)</t>
  </si>
  <si>
    <t>Weight Fraction</t>
  </si>
  <si>
    <t>Product Mass (g/cm3)</t>
  </si>
  <si>
    <t>*10th percentile is less than what CEM allows. For consistency, input is thus the lowest that CEM allows at 0.5.</t>
  </si>
  <si>
    <t>Frasch Equation</t>
  </si>
  <si>
    <t>This tab provides the input parameters for consumer dermal exposure for all products modeled using the Frasch Equation.</t>
  </si>
  <si>
    <t>Risk Evaluation for Perchloroethylene
Supplemental File: 
Companion Consumer Exposure Assessment Model Input Parameter Spreadsheets
CASRN: 127-18-4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</si>
</sst>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[$-409]mmmm\ d\,\ yyyy;@"/>
    <numFmt numFmtId="166" formatCode="0.0000"/>
    <numFmt numFmtId="167" formatCode="0.000"/>
  </numFmts>
  <fonts count="41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20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sz val="10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A6A6A6"/>
      </left>
      <right style="medium">
        <color indexed="64"/>
      </right>
      <top style="medium">
        <color rgb="FFA6A6A6"/>
      </top>
      <bottom/>
      <diagonal/>
    </border>
    <border>
      <left style="medium">
        <color rgb="FFA6A6A6"/>
      </left>
      <right style="medium">
        <color indexed="64"/>
      </right>
      <top style="medium">
        <color theme="2" tint="-0.249977111117893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indexed="64"/>
      </right>
      <top style="medium">
        <color rgb="FFA6A6A6"/>
      </top>
      <bottom style="medium">
        <color rgb="FFA6A6A6"/>
      </bottom>
      <diagonal/>
    </border>
    <border>
      <left style="medium">
        <color indexed="64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indexed="64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medium">
        <color indexed="64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indexed="64"/>
      </right>
      <top style="medium">
        <color theme="2" tint="-0.249977111117893"/>
      </top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/>
      <right style="medium">
        <color rgb="FFA6A6A6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2" tint="-0.249977111117893"/>
      </top>
      <bottom style="medium">
        <color indexed="64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theme="2" tint="-0.249977111117893"/>
      </right>
      <top style="medium">
        <color theme="2" tint="-0.249977111117893"/>
      </top>
      <bottom style="medium">
        <color rgb="FFA6A6A6"/>
      </bottom>
      <diagonal/>
    </border>
    <border>
      <left/>
      <right style="medium">
        <color indexed="64"/>
      </right>
      <top style="medium">
        <color theme="2" tint="-0.249977111117893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indexed="64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indexed="64"/>
      </right>
      <top/>
      <bottom style="medium">
        <color rgb="FFA6A6A6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87">
    <xf numFmtId="0" fontId="0" fillId="0" borderId="0" xfId="0"/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" borderId="25" xfId="0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1" fontId="4" fillId="0" borderId="19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11" fontId="4" fillId="0" borderId="27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8" fontId="3" fillId="0" borderId="12" xfId="0" applyNumberFormat="1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0" borderId="0" xfId="0" applyFont="1"/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1" fontId="7" fillId="0" borderId="19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11" fontId="4" fillId="0" borderId="19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11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7" fillId="0" borderId="26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top" wrapText="1"/>
    </xf>
    <xf numFmtId="164" fontId="7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8" fontId="3" fillId="0" borderId="12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11" fontId="4" fillId="0" borderId="27" xfId="0" applyNumberFormat="1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/>
    <xf numFmtId="18" fontId="7" fillId="0" borderId="12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wrapText="1"/>
    </xf>
    <xf numFmtId="165" fontId="16" fillId="4" borderId="0" xfId="0" applyNumberFormat="1" applyFont="1" applyFill="1"/>
    <xf numFmtId="165" fontId="16" fillId="4" borderId="0" xfId="0" applyNumberFormat="1" applyFont="1" applyFill="1" applyAlignment="1">
      <alignment horizontal="left" wrapText="1"/>
    </xf>
    <xf numFmtId="0" fontId="14" fillId="0" borderId="0" xfId="0" applyFont="1"/>
    <xf numFmtId="0" fontId="14" fillId="5" borderId="0" xfId="0" applyFont="1" applyFill="1"/>
    <xf numFmtId="0" fontId="18" fillId="0" borderId="0" xfId="1" applyFont="1"/>
    <xf numFmtId="0" fontId="13" fillId="0" borderId="0" xfId="0" applyFont="1" applyFill="1"/>
    <xf numFmtId="0" fontId="4" fillId="0" borderId="0" xfId="0" applyFont="1" applyAlignment="1">
      <alignment vertical="center" wrapText="1"/>
    </xf>
    <xf numFmtId="0" fontId="19" fillId="0" borderId="0" xfId="0" applyFont="1"/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11" fontId="4" fillId="0" borderId="35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11" fontId="7" fillId="0" borderId="35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3" fillId="0" borderId="1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4" fillId="2" borderId="25" xfId="0" applyFont="1" applyFill="1" applyBorder="1"/>
    <xf numFmtId="0" fontId="4" fillId="0" borderId="26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center" wrapText="1"/>
    </xf>
    <xf numFmtId="18" fontId="4" fillId="0" borderId="12" xfId="0" applyNumberFormat="1" applyFont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0" xfId="0" applyFont="1" applyFill="1"/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18" fontId="4" fillId="0" borderId="12" xfId="0" applyNumberFormat="1" applyFont="1" applyFill="1" applyBorder="1" applyAlignment="1">
      <alignment horizontal="left" vertical="center" wrapText="1"/>
    </xf>
    <xf numFmtId="18" fontId="4" fillId="0" borderId="43" xfId="0" applyNumberFormat="1" applyFont="1" applyBorder="1" applyAlignment="1">
      <alignment horizontal="left" vertical="center" wrapText="1"/>
    </xf>
    <xf numFmtId="0" fontId="24" fillId="0" borderId="11" xfId="0" applyFont="1" applyBorder="1"/>
    <xf numFmtId="1" fontId="4" fillId="0" borderId="19" xfId="0" applyNumberFormat="1" applyFont="1" applyFill="1" applyBorder="1" applyAlignment="1">
      <alignment horizontal="left" vertical="center" wrapText="1"/>
    </xf>
    <xf numFmtId="0" fontId="24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33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11" fontId="4" fillId="0" borderId="35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left" vertical="center" wrapText="1"/>
    </xf>
    <xf numFmtId="11" fontId="7" fillId="0" borderId="19" xfId="0" applyNumberFormat="1" applyFont="1" applyBorder="1" applyAlignment="1">
      <alignment horizontal="left" vertical="center" wrapText="1"/>
    </xf>
    <xf numFmtId="18" fontId="7" fillId="0" borderId="12" xfId="0" applyNumberFormat="1" applyFont="1" applyBorder="1" applyAlignment="1">
      <alignment horizontal="left" vertical="center" wrapText="1"/>
    </xf>
    <xf numFmtId="0" fontId="25" fillId="0" borderId="0" xfId="0" applyFont="1" applyFill="1"/>
    <xf numFmtId="166" fontId="7" fillId="0" borderId="19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/>
    <xf numFmtId="0" fontId="2" fillId="0" borderId="0" xfId="0" applyFont="1"/>
    <xf numFmtId="0" fontId="4" fillId="3" borderId="29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 vertical="top" wrapText="1"/>
    </xf>
    <xf numFmtId="0" fontId="13" fillId="4" borderId="0" xfId="0" applyFont="1" applyFill="1"/>
    <xf numFmtId="0" fontId="13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14" fillId="4" borderId="1" xfId="0" applyFont="1" applyFill="1" applyBorder="1"/>
    <xf numFmtId="0" fontId="13" fillId="4" borderId="2" xfId="0" applyFont="1" applyFill="1" applyBorder="1"/>
    <xf numFmtId="0" fontId="13" fillId="4" borderId="3" xfId="0" applyFont="1" applyFill="1" applyBorder="1"/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10" xfId="0" applyFont="1" applyFill="1" applyBorder="1"/>
    <xf numFmtId="0" fontId="13" fillId="4" borderId="11" xfId="0" applyFont="1" applyFill="1" applyBorder="1"/>
    <xf numFmtId="0" fontId="13" fillId="4" borderId="12" xfId="0" applyFont="1" applyFill="1" applyBorder="1"/>
    <xf numFmtId="0" fontId="14" fillId="4" borderId="7" xfId="0" applyFont="1" applyFill="1" applyBorder="1"/>
    <xf numFmtId="0" fontId="14" fillId="4" borderId="0" xfId="0" applyFont="1" applyFill="1"/>
    <xf numFmtId="0" fontId="20" fillId="4" borderId="8" xfId="0" applyFont="1" applyFill="1" applyBorder="1"/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left"/>
    </xf>
    <xf numFmtId="0" fontId="2" fillId="2" borderId="44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2" fontId="7" fillId="4" borderId="0" xfId="0" applyNumberFormat="1" applyFont="1" applyFill="1" applyAlignment="1">
      <alignment horizontal="left" vertical="top"/>
    </xf>
    <xf numFmtId="0" fontId="2" fillId="4" borderId="0" xfId="0" applyFont="1" applyFill="1" applyAlignment="1">
      <alignment vertical="top" wrapText="1"/>
    </xf>
    <xf numFmtId="0" fontId="7" fillId="4" borderId="44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7" fillId="4" borderId="0" xfId="0" applyFont="1" applyFill="1" applyAlignment="1">
      <alignment vertical="top" wrapText="1"/>
    </xf>
    <xf numFmtId="0" fontId="4" fillId="4" borderId="44" xfId="0" applyFont="1" applyFill="1" applyBorder="1" applyAlignment="1">
      <alignment vertical="top" wrapText="1"/>
    </xf>
    <xf numFmtId="0" fontId="7" fillId="4" borderId="45" xfId="0" applyFont="1" applyFill="1" applyBorder="1" applyAlignment="1">
      <alignment vertical="top"/>
    </xf>
    <xf numFmtId="167" fontId="7" fillId="4" borderId="46" xfId="0" applyNumberFormat="1" applyFont="1" applyFill="1" applyBorder="1" applyAlignment="1">
      <alignment horizontal="left" vertical="top"/>
    </xf>
    <xf numFmtId="0" fontId="7" fillId="4" borderId="46" xfId="0" applyFont="1" applyFill="1" applyBorder="1" applyAlignment="1">
      <alignment vertical="top"/>
    </xf>
    <xf numFmtId="0" fontId="7" fillId="4" borderId="46" xfId="0" applyFont="1" applyFill="1" applyBorder="1" applyAlignment="1">
      <alignment vertical="top" wrapText="1"/>
    </xf>
    <xf numFmtId="0" fontId="7" fillId="4" borderId="47" xfId="0" applyFont="1" applyFill="1" applyBorder="1" applyAlignment="1">
      <alignment vertical="top" wrapText="1"/>
    </xf>
    <xf numFmtId="0" fontId="7" fillId="4" borderId="46" xfId="0" applyFont="1" applyFill="1" applyBorder="1" applyAlignment="1">
      <alignment horizontal="left" vertical="top"/>
    </xf>
    <xf numFmtId="0" fontId="7" fillId="4" borderId="48" xfId="0" applyFont="1" applyFill="1" applyBorder="1" applyAlignment="1">
      <alignment vertical="top"/>
    </xf>
    <xf numFmtId="11" fontId="7" fillId="4" borderId="49" xfId="0" applyNumberFormat="1" applyFont="1" applyFill="1" applyBorder="1" applyAlignment="1">
      <alignment horizontal="left" vertical="top"/>
    </xf>
    <xf numFmtId="0" fontId="7" fillId="4" borderId="49" xfId="0" applyFont="1" applyFill="1" applyBorder="1" applyAlignment="1">
      <alignment vertical="top"/>
    </xf>
    <xf numFmtId="0" fontId="2" fillId="4" borderId="49" xfId="0" applyFont="1" applyFill="1" applyBorder="1" applyAlignment="1">
      <alignment vertical="top"/>
    </xf>
    <xf numFmtId="0" fontId="7" fillId="4" borderId="50" xfId="0" applyFont="1" applyFill="1" applyBorder="1" applyAlignment="1">
      <alignment vertical="top" wrapText="1"/>
    </xf>
    <xf numFmtId="11" fontId="7" fillId="4" borderId="0" xfId="0" applyNumberFormat="1" applyFont="1" applyFill="1" applyAlignment="1">
      <alignment horizontal="left" vertical="top"/>
    </xf>
    <xf numFmtId="0" fontId="7" fillId="4" borderId="44" xfId="0" applyFont="1" applyFill="1" applyBorder="1" applyAlignment="1">
      <alignment vertical="top" wrapText="1"/>
    </xf>
    <xf numFmtId="0" fontId="13" fillId="0" borderId="0" xfId="0" applyFont="1" applyBorder="1"/>
    <xf numFmtId="0" fontId="13" fillId="4" borderId="0" xfId="0" applyFont="1" applyFill="1" applyBorder="1"/>
    <xf numFmtId="0" fontId="13" fillId="4" borderId="0" xfId="0" applyFont="1" applyFill="1" applyAlignment="1">
      <alignment horizontal="left"/>
    </xf>
    <xf numFmtId="0" fontId="7" fillId="4" borderId="51" xfId="0" applyFont="1" applyFill="1" applyBorder="1" applyAlignment="1">
      <alignment vertical="top"/>
    </xf>
    <xf numFmtId="0" fontId="7" fillId="4" borderId="52" xfId="0" applyFont="1" applyFill="1" applyBorder="1" applyAlignment="1">
      <alignment horizontal="left" vertical="top"/>
    </xf>
    <xf numFmtId="0" fontId="7" fillId="4" borderId="52" xfId="0" applyFont="1" applyFill="1" applyBorder="1" applyAlignment="1">
      <alignment vertical="top"/>
    </xf>
    <xf numFmtId="0" fontId="7" fillId="4" borderId="53" xfId="0" applyFont="1" applyFill="1" applyBorder="1" applyAlignment="1">
      <alignment vertical="top"/>
    </xf>
    <xf numFmtId="1" fontId="7" fillId="4" borderId="0" xfId="0" applyNumberFormat="1" applyFont="1" applyFill="1" applyAlignment="1">
      <alignment horizontal="left" vertical="top"/>
    </xf>
    <xf numFmtId="0" fontId="35" fillId="4" borderId="0" xfId="0" applyFont="1" applyFill="1" applyAlignment="1">
      <alignment vertical="top"/>
    </xf>
    <xf numFmtId="0" fontId="7" fillId="0" borderId="0" xfId="0" applyFont="1" applyAlignment="1">
      <alignment horizontal="center"/>
    </xf>
    <xf numFmtId="0" fontId="36" fillId="6" borderId="54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left" vertical="top"/>
    </xf>
    <xf numFmtId="0" fontId="7" fillId="4" borderId="49" xfId="0" applyFont="1" applyFill="1" applyBorder="1" applyAlignment="1">
      <alignment horizontal="center" vertical="top"/>
    </xf>
    <xf numFmtId="2" fontId="7" fillId="0" borderId="56" xfId="0" applyNumberFormat="1" applyFont="1" applyBorder="1" applyAlignment="1">
      <alignment horizontal="center" vertical="top"/>
    </xf>
    <xf numFmtId="2" fontId="7" fillId="0" borderId="50" xfId="0" applyNumberFormat="1" applyFont="1" applyBorder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7" fillId="4" borderId="44" xfId="0" applyFont="1" applyFill="1" applyBorder="1" applyAlignment="1">
      <alignment horizontal="center" vertical="top"/>
    </xf>
    <xf numFmtId="2" fontId="7" fillId="0" borderId="44" xfId="0" applyNumberFormat="1" applyFont="1" applyBorder="1" applyAlignment="1">
      <alignment horizontal="center" vertical="top"/>
    </xf>
    <xf numFmtId="0" fontId="37" fillId="4" borderId="57" xfId="0" applyFont="1" applyFill="1" applyBorder="1" applyAlignment="1">
      <alignment horizontal="left" vertical="top"/>
    </xf>
    <xf numFmtId="0" fontId="7" fillId="4" borderId="0" xfId="0" applyFont="1" applyFill="1" applyAlignment="1">
      <alignment horizontal="center" vertical="top"/>
    </xf>
    <xf numFmtId="2" fontId="7" fillId="0" borderId="58" xfId="0" applyNumberFormat="1" applyFont="1" applyBorder="1" applyAlignment="1">
      <alignment horizontal="center" vertical="top"/>
    </xf>
    <xf numFmtId="0" fontId="7" fillId="4" borderId="57" xfId="0" applyFont="1" applyFill="1" applyBorder="1" applyAlignment="1">
      <alignment horizontal="left" vertical="top" wrapText="1"/>
    </xf>
    <xf numFmtId="0" fontId="7" fillId="0" borderId="58" xfId="0" applyFont="1" applyBorder="1" applyAlignment="1">
      <alignment horizontal="center"/>
    </xf>
    <xf numFmtId="0" fontId="7" fillId="4" borderId="57" xfId="0" applyFont="1" applyFill="1" applyBorder="1" applyAlignment="1">
      <alignment horizontal="left" vertical="top"/>
    </xf>
    <xf numFmtId="167" fontId="7" fillId="0" borderId="58" xfId="0" applyNumberFormat="1" applyFont="1" applyBorder="1" applyAlignment="1">
      <alignment horizontal="center" vertical="top"/>
    </xf>
    <xf numFmtId="167" fontId="7" fillId="0" borderId="44" xfId="0" applyNumberFormat="1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11" fontId="7" fillId="0" borderId="58" xfId="0" applyNumberFormat="1" applyFont="1" applyBorder="1" applyAlignment="1">
      <alignment horizontal="center" vertical="top"/>
    </xf>
    <xf numFmtId="11" fontId="7" fillId="0" borderId="44" xfId="0" applyNumberFormat="1" applyFont="1" applyBorder="1" applyAlignment="1">
      <alignment horizontal="center" vertical="top"/>
    </xf>
    <xf numFmtId="0" fontId="37" fillId="4" borderId="0" xfId="0" applyFont="1" applyFill="1" applyAlignment="1">
      <alignment horizontal="left" vertical="top"/>
    </xf>
    <xf numFmtId="2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" fontId="7" fillId="0" borderId="58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0" borderId="59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0" fontId="7" fillId="4" borderId="60" xfId="0" applyFont="1" applyFill="1" applyBorder="1" applyAlignment="1">
      <alignment horizontal="center" vertical="top"/>
    </xf>
    <xf numFmtId="11" fontId="2" fillId="0" borderId="61" xfId="0" applyNumberFormat="1" applyFont="1" applyBorder="1" applyAlignment="1">
      <alignment horizontal="center" vertical="top"/>
    </xf>
    <xf numFmtId="11" fontId="2" fillId="0" borderId="62" xfId="0" applyNumberFormat="1" applyFont="1" applyBorder="1" applyAlignment="1">
      <alignment horizontal="center" vertical="top"/>
    </xf>
    <xf numFmtId="11" fontId="2" fillId="0" borderId="2" xfId="0" applyNumberFormat="1" applyFont="1" applyBorder="1" applyAlignment="1">
      <alignment horizontal="center" vertical="top"/>
    </xf>
    <xf numFmtId="11" fontId="2" fillId="0" borderId="60" xfId="0" applyNumberFormat="1" applyFont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center" vertical="top"/>
    </xf>
    <xf numFmtId="11" fontId="2" fillId="0" borderId="59" xfId="0" applyNumberFormat="1" applyFont="1" applyBorder="1" applyAlignment="1">
      <alignment horizontal="center"/>
    </xf>
    <xf numFmtId="11" fontId="2" fillId="0" borderId="64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horizontal="center"/>
    </xf>
    <xf numFmtId="11" fontId="2" fillId="0" borderId="63" xfId="0" applyNumberFormat="1" applyFont="1" applyBorder="1" applyAlignment="1">
      <alignment horizontal="center"/>
    </xf>
    <xf numFmtId="0" fontId="13" fillId="2" borderId="25" xfId="0" applyFont="1" applyFill="1" applyBorder="1"/>
    <xf numFmtId="0" fontId="39" fillId="0" borderId="0" xfId="0" applyFont="1" applyAlignment="1">
      <alignment vertical="center"/>
    </xf>
    <xf numFmtId="0" fontId="18" fillId="0" borderId="0" xfId="1" quotePrefix="1" applyFont="1" applyFill="1"/>
    <xf numFmtId="0" fontId="18" fillId="0" borderId="0" xfId="1" quotePrefix="1" applyFont="1"/>
    <xf numFmtId="166" fontId="14" fillId="0" borderId="11" xfId="0" applyNumberFormat="1" applyFont="1" applyFill="1" applyBorder="1" applyAlignment="1">
      <alignment horizontal="center"/>
    </xf>
    <xf numFmtId="0" fontId="4" fillId="0" borderId="26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" fillId="0" borderId="4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4" borderId="0" xfId="0" applyFont="1" applyFill="1" applyAlignment="1">
      <alignment horizontal="center"/>
    </xf>
    <xf numFmtId="49" fontId="27" fillId="4" borderId="0" xfId="0" applyNumberFormat="1" applyFont="1" applyFill="1" applyAlignment="1">
      <alignment horizontal="center"/>
    </xf>
    <xf numFmtId="49" fontId="14" fillId="4" borderId="0" xfId="0" applyNumberFormat="1" applyFont="1" applyFill="1" applyAlignment="1">
      <alignment horizontal="center"/>
    </xf>
    <xf numFmtId="0" fontId="28" fillId="4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top"/>
    </xf>
    <xf numFmtId="0" fontId="3" fillId="0" borderId="4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920415</xdr:colOff>
      <xdr:row>13</xdr:row>
      <xdr:rowOff>130517</xdr:rowOff>
    </xdr:from>
    <xdr:to>
      <xdr:col>5</xdr:col>
      <xdr:colOff>1204642</xdr:colOff>
      <xdr:row>21</xdr:row>
      <xdr:rowOff>297781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803F01-BEE4-4AB1-9927-2BE503304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165" y="2635592"/>
          <a:ext cx="3713227" cy="2272289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228599</xdr:colOff>
      <xdr:row>14</xdr:row>
      <xdr:rowOff>226234</xdr:rowOff>
    </xdr:from>
    <xdr:to>
      <xdr:col>2</xdr:col>
      <xdr:colOff>1666875</xdr:colOff>
      <xdr:row>21</xdr:row>
      <xdr:rowOff>304989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EDA7D1-6EFC-4B9C-9295-D8682221E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599" y="2921809"/>
          <a:ext cx="4962526" cy="1993280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76200</xdr:colOff>
      <xdr:row>8</xdr:row>
      <xdr:rowOff>228528</xdr:rowOff>
    </xdr:from>
    <xdr:to>
      <xdr:col>3</xdr:col>
      <xdr:colOff>121298</xdr:colOff>
      <xdr:row>14</xdr:row>
      <xdr:rowOff>135857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B3F50A-3FD1-47DD-AB50-4D92D9F38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1743003"/>
          <a:ext cx="5283848" cy="1088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15"/>
  <sheetViews>
    <sheetView tabSelected="1" zoomScaleNormal="100" workbookViewId="0">
      <selection activeCell="P9" sqref="P9"/>
    </sheetView>
  </sheetViews>
  <sheetFormatPr defaultColWidth="8.85546875" defaultRowHeight="15" x14ac:dyDescent="0.25"/>
  <cols>
    <col min="1" max="1" width="17.42578125" style="204" customWidth="1"/>
    <col min="2" max="2" width="18.42578125" style="204" customWidth="1"/>
    <col min="3" max="16384" width="8.85546875" style="204"/>
  </cols>
  <sheetData>
    <row r="2" spans="1:10" ht="15.75" x14ac:dyDescent="0.25">
      <c r="A2" s="109"/>
      <c r="B2" s="306" t="s">
        <v>408</v>
      </c>
      <c r="C2" s="306"/>
      <c r="D2" s="306"/>
      <c r="E2" s="306"/>
      <c r="F2" s="306"/>
      <c r="G2" s="306"/>
      <c r="H2" s="306"/>
      <c r="I2" s="306"/>
      <c r="J2" s="306"/>
    </row>
    <row r="3" spans="1:10" ht="15.75" x14ac:dyDescent="0.25">
      <c r="A3" s="109"/>
      <c r="B3" s="306" t="s">
        <v>409</v>
      </c>
      <c r="C3" s="306"/>
      <c r="D3" s="306"/>
      <c r="E3" s="306"/>
      <c r="F3" s="306"/>
      <c r="G3" s="306"/>
      <c r="H3" s="306"/>
      <c r="I3" s="306"/>
      <c r="J3" s="306"/>
    </row>
    <row r="4" spans="1:10" ht="15.75" x14ac:dyDescent="0.25">
      <c r="A4" s="109"/>
      <c r="B4" s="202"/>
      <c r="C4" s="202"/>
      <c r="D4" s="202"/>
      <c r="E4" s="202"/>
      <c r="F4" s="202"/>
      <c r="G4" s="202"/>
      <c r="H4" s="202"/>
      <c r="I4" s="202"/>
      <c r="J4" s="202"/>
    </row>
    <row r="5" spans="1:10" ht="81.75" customHeight="1" x14ac:dyDescent="0.25">
      <c r="A5" s="109"/>
      <c r="B5" s="309" t="s">
        <v>470</v>
      </c>
      <c r="C5" s="309"/>
      <c r="D5" s="309"/>
      <c r="E5" s="309"/>
      <c r="F5" s="309"/>
      <c r="G5" s="309"/>
      <c r="H5" s="309"/>
      <c r="I5" s="309"/>
      <c r="J5" s="309"/>
    </row>
    <row r="6" spans="1:10" ht="15" customHeight="1" x14ac:dyDescent="0.25">
      <c r="A6" s="1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8.75" customHeight="1" x14ac:dyDescent="0.25">
      <c r="A7" s="1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8.75" x14ac:dyDescent="0.25">
      <c r="A8" s="109"/>
      <c r="B8" s="203"/>
      <c r="C8" s="203"/>
      <c r="D8" s="203"/>
      <c r="E8" s="203"/>
      <c r="F8" s="203"/>
      <c r="G8" s="203"/>
      <c r="H8" s="203"/>
      <c r="I8" s="203"/>
      <c r="J8" s="203"/>
    </row>
    <row r="9" spans="1:10" x14ac:dyDescent="0.25">
      <c r="A9" s="109"/>
      <c r="B9" s="110"/>
      <c r="C9" s="111"/>
    </row>
    <row r="10" spans="1:10" x14ac:dyDescent="0.25">
      <c r="A10" s="109"/>
      <c r="B10" s="307" t="s">
        <v>410</v>
      </c>
      <c r="C10" s="308"/>
      <c r="D10" s="308"/>
      <c r="E10" s="308"/>
      <c r="F10" s="308"/>
      <c r="G10" s="308"/>
      <c r="H10" s="308"/>
      <c r="I10" s="308"/>
      <c r="J10" s="308"/>
    </row>
    <row r="11" spans="1:10" x14ac:dyDescent="0.25">
      <c r="A11" s="109"/>
      <c r="B11" s="110"/>
      <c r="C11" s="111"/>
    </row>
    <row r="12" spans="1:10" x14ac:dyDescent="0.25">
      <c r="A12" s="109"/>
      <c r="B12" s="110"/>
      <c r="C12" s="111"/>
    </row>
    <row r="13" spans="1:10" x14ac:dyDescent="0.25">
      <c r="A13" s="109"/>
      <c r="B13" s="112"/>
      <c r="C13" s="113"/>
    </row>
    <row r="14" spans="1:10" x14ac:dyDescent="0.25">
      <c r="B14" s="109"/>
      <c r="C14" s="109"/>
    </row>
    <row r="15" spans="1:10" x14ac:dyDescent="0.25">
      <c r="B15" s="109"/>
      <c r="C15" s="109"/>
    </row>
  </sheetData>
  <sheetProtection algorithmName="SHA-512" hashValue="y1VicQwR8cefqoIt2FcQHREZ7V4glMzeb83RR7fKLLaAHUzFPIhGcCuPjbEN2BPWDl2PSSw/KrG2qH/fxy5SVA==" saltValue="6tDWkqk1Xw1Lw2kOgFj8+Q==" spinCount="100000" sheet="1" objects="1" scenarios="1"/>
  <mergeCells count="4">
    <mergeCell ref="B2:J2"/>
    <mergeCell ref="B3:J3"/>
    <mergeCell ref="B10:J10"/>
    <mergeCell ref="B5:J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8"/>
  <dimension ref="A1:AH50"/>
  <sheetViews>
    <sheetView zoomScale="90" zoomScaleNormal="90" workbookViewId="0">
      <selection activeCell="F3" sqref="F3"/>
    </sheetView>
  </sheetViews>
  <sheetFormatPr defaultRowHeight="15" x14ac:dyDescent="0.25"/>
  <cols>
    <col min="1" max="1" width="41" customWidth="1"/>
    <col min="2" max="2" width="9.5703125" bestFit="1" customWidth="1"/>
    <col min="3" max="3" width="4.85546875" bestFit="1" customWidth="1"/>
    <col min="4" max="4" width="47.42578125" bestFit="1" customWidth="1"/>
    <col min="6" max="34" width="7.8554687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17" t="s">
        <v>244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2"/>
      <c r="C7" s="322"/>
      <c r="D7" s="325"/>
      <c r="E7" s="313" t="s">
        <v>10</v>
      </c>
      <c r="F7" s="315" t="s">
        <v>11</v>
      </c>
      <c r="G7" s="316"/>
      <c r="H7" s="317"/>
      <c r="I7" s="315" t="s">
        <v>12</v>
      </c>
      <c r="J7" s="316"/>
      <c r="K7" s="317"/>
      <c r="L7" s="315" t="s">
        <v>13</v>
      </c>
      <c r="M7" s="316"/>
      <c r="N7" s="317"/>
      <c r="O7" s="313" t="s">
        <v>10</v>
      </c>
      <c r="P7" s="310" t="s">
        <v>11</v>
      </c>
      <c r="Q7" s="311"/>
      <c r="R7" s="312"/>
      <c r="S7" s="310" t="s">
        <v>12</v>
      </c>
      <c r="T7" s="311"/>
      <c r="U7" s="312"/>
      <c r="V7" s="310" t="s">
        <v>13</v>
      </c>
      <c r="W7" s="311"/>
      <c r="X7" s="312"/>
      <c r="Y7" s="313" t="s">
        <v>10</v>
      </c>
      <c r="Z7" s="310" t="s">
        <v>11</v>
      </c>
      <c r="AA7" s="311"/>
      <c r="AB7" s="312"/>
      <c r="AC7" s="310" t="s">
        <v>12</v>
      </c>
      <c r="AD7" s="311"/>
      <c r="AE7" s="312"/>
      <c r="AF7" s="310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11"/>
      <c r="Q9" s="12"/>
      <c r="R9" s="13"/>
      <c r="S9" s="7"/>
      <c r="T9" s="7"/>
      <c r="U9" s="14"/>
      <c r="V9" s="7"/>
      <c r="W9" s="7"/>
      <c r="X9" s="14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16"/>
      <c r="Q10" s="7"/>
      <c r="R10" s="14"/>
      <c r="S10" s="7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75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7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8" t="s">
        <v>25</v>
      </c>
      <c r="D15" s="87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138</v>
      </c>
      <c r="E16" s="19">
        <v>1</v>
      </c>
      <c r="F16" s="63">
        <v>0.05</v>
      </c>
      <c r="G16" s="23">
        <v>0.05</v>
      </c>
      <c r="H16" s="24">
        <v>0.05</v>
      </c>
      <c r="I16" s="23">
        <v>0.4</v>
      </c>
      <c r="J16" s="23">
        <v>0.4</v>
      </c>
      <c r="K16" s="24">
        <v>0.4</v>
      </c>
      <c r="L16" s="23">
        <v>1</v>
      </c>
      <c r="M16" s="23">
        <v>1</v>
      </c>
      <c r="N16" s="24">
        <v>1</v>
      </c>
      <c r="O16" s="19">
        <v>1</v>
      </c>
      <c r="P16" s="63">
        <v>0.05</v>
      </c>
      <c r="Q16" s="23">
        <v>0.05</v>
      </c>
      <c r="R16" s="64">
        <v>0.05</v>
      </c>
      <c r="S16" s="63">
        <v>0.4</v>
      </c>
      <c r="T16" s="23">
        <v>0.4</v>
      </c>
      <c r="U16" s="24">
        <v>0.4</v>
      </c>
      <c r="V16" s="23">
        <v>1</v>
      </c>
      <c r="W16" s="23">
        <v>1</v>
      </c>
      <c r="X16" s="24">
        <v>1</v>
      </c>
      <c r="Y16" s="19">
        <v>1</v>
      </c>
      <c r="Z16" s="63">
        <v>0.05</v>
      </c>
      <c r="AA16" s="23">
        <v>0.05</v>
      </c>
      <c r="AB16" s="24">
        <v>0.05</v>
      </c>
      <c r="AC16" s="23">
        <v>0.4</v>
      </c>
      <c r="AD16" s="23">
        <v>0.4</v>
      </c>
      <c r="AE16" s="24">
        <v>0.4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75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7" t="s">
        <v>43</v>
      </c>
      <c r="B20" s="8" t="s">
        <v>44</v>
      </c>
      <c r="C20" s="8" t="s">
        <v>25</v>
      </c>
      <c r="D20" s="75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18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77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75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78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5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7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75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s="56" customFormat="1" ht="15.75" thickBot="1" x14ac:dyDescent="0.3">
      <c r="A31" s="131" t="s">
        <v>64</v>
      </c>
      <c r="B31" s="128" t="s">
        <v>65</v>
      </c>
      <c r="C31" s="128" t="s">
        <v>37</v>
      </c>
      <c r="D31" s="81" t="s">
        <v>96</v>
      </c>
      <c r="E31" s="52">
        <v>2</v>
      </c>
      <c r="F31" s="53">
        <v>2</v>
      </c>
      <c r="G31" s="53">
        <v>2</v>
      </c>
      <c r="H31" s="54">
        <v>2</v>
      </c>
      <c r="I31" s="55">
        <v>2</v>
      </c>
      <c r="J31" s="53">
        <v>2</v>
      </c>
      <c r="K31" s="54">
        <v>2</v>
      </c>
      <c r="L31" s="55">
        <v>2</v>
      </c>
      <c r="M31" s="53">
        <v>2</v>
      </c>
      <c r="N31" s="54">
        <v>2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139</v>
      </c>
      <c r="E32" s="32">
        <v>1</v>
      </c>
      <c r="F32" s="35">
        <v>26.83</v>
      </c>
      <c r="G32" s="33">
        <v>155.69</v>
      </c>
      <c r="H32" s="34">
        <v>1532.91</v>
      </c>
      <c r="I32" s="35">
        <v>26.83</v>
      </c>
      <c r="J32" s="33">
        <v>155.69</v>
      </c>
      <c r="K32" s="34">
        <v>1532.91</v>
      </c>
      <c r="L32" s="35">
        <v>26.83</v>
      </c>
      <c r="M32" s="33">
        <v>155.69</v>
      </c>
      <c r="N32" s="34">
        <v>1532.91</v>
      </c>
      <c r="O32" s="32">
        <v>1</v>
      </c>
      <c r="P32" s="62">
        <v>26.83</v>
      </c>
      <c r="Q32" s="33">
        <v>155.69</v>
      </c>
      <c r="R32" s="33">
        <v>1532.91</v>
      </c>
      <c r="S32" s="35">
        <v>26.83</v>
      </c>
      <c r="T32" s="33">
        <v>155.69</v>
      </c>
      <c r="U32" s="34">
        <v>1532.91</v>
      </c>
      <c r="V32" s="62">
        <v>26.83</v>
      </c>
      <c r="W32" s="33">
        <v>155.69</v>
      </c>
      <c r="X32" s="33">
        <v>1532.91</v>
      </c>
      <c r="Y32" s="32">
        <v>1</v>
      </c>
      <c r="Z32" s="62">
        <v>26.83</v>
      </c>
      <c r="AA32" s="33">
        <v>155.69</v>
      </c>
      <c r="AB32" s="34">
        <v>1532.91</v>
      </c>
      <c r="AC32" s="62">
        <v>26.83</v>
      </c>
      <c r="AD32" s="33">
        <v>155.69</v>
      </c>
      <c r="AE32" s="34">
        <v>1532.91</v>
      </c>
      <c r="AF32" s="62">
        <v>26.83</v>
      </c>
      <c r="AG32" s="33">
        <v>155.69</v>
      </c>
      <c r="AH32" s="34">
        <v>1532.91</v>
      </c>
    </row>
    <row r="33" spans="1:34" ht="15.75" thickBot="1" x14ac:dyDescent="0.3">
      <c r="A33" s="123" t="s">
        <v>68</v>
      </c>
      <c r="B33" s="122" t="s">
        <v>69</v>
      </c>
      <c r="C33" s="122" t="s">
        <v>25</v>
      </c>
      <c r="D33" s="82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2" t="s">
        <v>24</v>
      </c>
      <c r="C34" s="122" t="s">
        <v>25</v>
      </c>
      <c r="D34" s="83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8" t="s">
        <v>98</v>
      </c>
      <c r="C35" s="122" t="s">
        <v>25</v>
      </c>
      <c r="D35" s="84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3" t="s">
        <v>201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8" t="s">
        <v>76</v>
      </c>
      <c r="C37" s="128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235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25" t="s">
        <v>241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25" t="s">
        <v>242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25" t="s">
        <v>243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7" t="s">
        <v>77</v>
      </c>
      <c r="B43" s="46" t="s">
        <v>99</v>
      </c>
      <c r="C43" s="46" t="s">
        <v>25</v>
      </c>
      <c r="D43" s="77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46" t="s">
        <v>99</v>
      </c>
      <c r="C44" s="46" t="s">
        <v>25</v>
      </c>
      <c r="D44" s="75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46" t="s">
        <v>81</v>
      </c>
      <c r="C45" s="46" t="s">
        <v>25</v>
      </c>
      <c r="D45" s="75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46" t="s">
        <v>81</v>
      </c>
      <c r="C46" s="46" t="s">
        <v>25</v>
      </c>
      <c r="D46" s="75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46" t="s">
        <v>85</v>
      </c>
      <c r="C47" s="46" t="s">
        <v>25</v>
      </c>
      <c r="D47" s="77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46" t="s">
        <v>81</v>
      </c>
      <c r="C48" s="46" t="s">
        <v>25</v>
      </c>
      <c r="D48" s="75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46" t="s">
        <v>78</v>
      </c>
      <c r="C49" s="46" t="s">
        <v>25</v>
      </c>
      <c r="D49" s="88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40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</sheetData>
  <sheetProtection algorithmName="SHA-512" hashValue="ttAvfGNdEF89T44/k8Iyryrbaw2357iDgIZyQBGH1cQd359NpAvMvTObUD7fQLJlhOnpnYpyytUSpraiDFkGiQ==" saltValue="OjPArIFbbu8LxblmmoAwYQ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H50"/>
  <sheetViews>
    <sheetView zoomScale="90" zoomScaleNormal="90" workbookViewId="0">
      <selection activeCell="C3" sqref="C3"/>
    </sheetView>
  </sheetViews>
  <sheetFormatPr defaultRowHeight="15" x14ac:dyDescent="0.25"/>
  <cols>
    <col min="1" max="1" width="41" customWidth="1"/>
    <col min="2" max="2" width="9.5703125" bestFit="1" customWidth="1"/>
    <col min="3" max="3" width="4.85546875" bestFit="1" customWidth="1"/>
    <col min="4" max="4" width="47.42578125" bestFit="1" customWidth="1"/>
    <col min="5" max="34" width="7.14062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17" t="s">
        <v>245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26.25" customHeight="1" thickBot="1" x14ac:dyDescent="0.3">
      <c r="A7" s="319"/>
      <c r="B7" s="322"/>
      <c r="C7" s="322"/>
      <c r="D7" s="325"/>
      <c r="E7" s="313" t="s">
        <v>10</v>
      </c>
      <c r="F7" s="315" t="s">
        <v>11</v>
      </c>
      <c r="G7" s="316"/>
      <c r="H7" s="317"/>
      <c r="I7" s="315" t="s">
        <v>12</v>
      </c>
      <c r="J7" s="316"/>
      <c r="K7" s="317"/>
      <c r="L7" s="315" t="s">
        <v>13</v>
      </c>
      <c r="M7" s="316"/>
      <c r="N7" s="317"/>
      <c r="O7" s="313" t="s">
        <v>10</v>
      </c>
      <c r="P7" s="310" t="s">
        <v>11</v>
      </c>
      <c r="Q7" s="311"/>
      <c r="R7" s="312"/>
      <c r="S7" s="310" t="s">
        <v>12</v>
      </c>
      <c r="T7" s="311"/>
      <c r="U7" s="312"/>
      <c r="V7" s="310" t="s">
        <v>13</v>
      </c>
      <c r="W7" s="311"/>
      <c r="X7" s="312"/>
      <c r="Y7" s="313" t="s">
        <v>10</v>
      </c>
      <c r="Z7" s="310" t="s">
        <v>11</v>
      </c>
      <c r="AA7" s="311"/>
      <c r="AB7" s="312"/>
      <c r="AC7" s="310" t="s">
        <v>12</v>
      </c>
      <c r="AD7" s="311"/>
      <c r="AE7" s="312"/>
      <c r="AF7" s="310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11"/>
      <c r="Q9" s="12"/>
      <c r="R9" s="13"/>
      <c r="S9" s="7"/>
      <c r="T9" s="7"/>
      <c r="U9" s="14"/>
      <c r="V9" s="7"/>
      <c r="W9" s="7"/>
      <c r="X9" s="14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16"/>
      <c r="Q10" s="7"/>
      <c r="R10" s="14"/>
      <c r="S10" s="7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75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7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8" t="s">
        <v>25</v>
      </c>
      <c r="D15" s="87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246</v>
      </c>
      <c r="E16" s="19">
        <v>1</v>
      </c>
      <c r="F16" s="63">
        <v>0.1</v>
      </c>
      <c r="G16" s="23">
        <v>0.1</v>
      </c>
      <c r="H16" s="24">
        <v>0.1</v>
      </c>
      <c r="I16" s="23">
        <v>0.2</v>
      </c>
      <c r="J16" s="23">
        <v>0.2</v>
      </c>
      <c r="K16" s="24">
        <v>0.2</v>
      </c>
      <c r="L16" s="23"/>
      <c r="M16" s="23"/>
      <c r="N16" s="24"/>
      <c r="O16" s="19">
        <v>1</v>
      </c>
      <c r="P16" s="63">
        <v>0.1</v>
      </c>
      <c r="Q16" s="23">
        <v>0.1</v>
      </c>
      <c r="R16" s="24">
        <v>0.1</v>
      </c>
      <c r="S16" s="23">
        <v>0.2</v>
      </c>
      <c r="T16" s="23">
        <v>0.2</v>
      </c>
      <c r="U16" s="24">
        <v>0.2</v>
      </c>
      <c r="V16" s="23"/>
      <c r="W16" s="23"/>
      <c r="X16" s="24"/>
      <c r="Y16" s="19">
        <v>1</v>
      </c>
      <c r="Z16" s="63">
        <v>0.1</v>
      </c>
      <c r="AA16" s="23">
        <v>0.1</v>
      </c>
      <c r="AB16" s="24">
        <v>0.1</v>
      </c>
      <c r="AC16" s="23">
        <v>0.2</v>
      </c>
      <c r="AD16" s="23">
        <v>0.2</v>
      </c>
      <c r="AE16" s="24">
        <v>0.2</v>
      </c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75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75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7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75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78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75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5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178">
        <v>1.2089000000000001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75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s="56" customFormat="1" ht="15.75" thickBot="1" x14ac:dyDescent="0.3">
      <c r="A31" s="131" t="s">
        <v>64</v>
      </c>
      <c r="B31" s="128" t="s">
        <v>65</v>
      </c>
      <c r="C31" s="128" t="s">
        <v>37</v>
      </c>
      <c r="D31" s="81" t="s">
        <v>96</v>
      </c>
      <c r="E31" s="52">
        <v>2</v>
      </c>
      <c r="F31" s="53">
        <v>2</v>
      </c>
      <c r="G31" s="53">
        <v>2</v>
      </c>
      <c r="H31" s="54">
        <v>2</v>
      </c>
      <c r="I31" s="55">
        <v>2</v>
      </c>
      <c r="J31" s="53">
        <v>2</v>
      </c>
      <c r="K31" s="54">
        <v>2</v>
      </c>
      <c r="L31" s="55">
        <v>2</v>
      </c>
      <c r="M31" s="53">
        <v>2</v>
      </c>
      <c r="N31" s="54">
        <v>2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139</v>
      </c>
      <c r="E32" s="32">
        <v>1</v>
      </c>
      <c r="F32" s="35">
        <v>26.83</v>
      </c>
      <c r="G32" s="33">
        <v>155.69</v>
      </c>
      <c r="H32" s="34">
        <v>1532.91</v>
      </c>
      <c r="I32" s="35">
        <v>26.83</v>
      </c>
      <c r="J32" s="33">
        <v>155.69</v>
      </c>
      <c r="K32" s="34">
        <v>1532.91</v>
      </c>
      <c r="L32" s="35">
        <v>26.83</v>
      </c>
      <c r="M32" s="33">
        <v>155.69</v>
      </c>
      <c r="N32" s="34">
        <v>1532.91</v>
      </c>
      <c r="O32" s="32">
        <v>1</v>
      </c>
      <c r="P32" s="62">
        <v>26.83</v>
      </c>
      <c r="Q32" s="33">
        <v>155.69</v>
      </c>
      <c r="R32" s="33">
        <v>1532.91</v>
      </c>
      <c r="S32" s="35">
        <v>26.83</v>
      </c>
      <c r="T32" s="33">
        <v>155.69</v>
      </c>
      <c r="U32" s="34">
        <v>1532.91</v>
      </c>
      <c r="V32" s="62">
        <v>26.83</v>
      </c>
      <c r="W32" s="33">
        <v>155.69</v>
      </c>
      <c r="X32" s="33">
        <v>1532.91</v>
      </c>
      <c r="Y32" s="32">
        <v>1</v>
      </c>
      <c r="Z32" s="62">
        <v>26.83</v>
      </c>
      <c r="AA32" s="33">
        <v>155.69</v>
      </c>
      <c r="AB32" s="34">
        <v>1532.91</v>
      </c>
      <c r="AC32" s="62">
        <v>26.83</v>
      </c>
      <c r="AD32" s="33">
        <v>155.69</v>
      </c>
      <c r="AE32" s="34">
        <v>1532.91</v>
      </c>
      <c r="AF32" s="62">
        <v>26.83</v>
      </c>
      <c r="AG32" s="33">
        <v>155.69</v>
      </c>
      <c r="AH32" s="34">
        <v>1532.91</v>
      </c>
    </row>
    <row r="33" spans="1:34" ht="15.75" thickBot="1" x14ac:dyDescent="0.3">
      <c r="A33" s="123" t="s">
        <v>68</v>
      </c>
      <c r="B33" s="122" t="s">
        <v>69</v>
      </c>
      <c r="C33" s="122" t="s">
        <v>25</v>
      </c>
      <c r="D33" s="82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2" t="s">
        <v>24</v>
      </c>
      <c r="C34" s="122" t="s">
        <v>25</v>
      </c>
      <c r="D34" s="83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84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3" t="s">
        <v>252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8" t="s">
        <v>76</v>
      </c>
      <c r="C37" s="128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251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200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8" t="s">
        <v>99</v>
      </c>
      <c r="C43" s="128" t="s">
        <v>25</v>
      </c>
      <c r="D43" s="77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8" t="s">
        <v>99</v>
      </c>
      <c r="C44" s="128" t="s">
        <v>25</v>
      </c>
      <c r="D44" s="75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8" t="s">
        <v>81</v>
      </c>
      <c r="C45" s="128" t="s">
        <v>25</v>
      </c>
      <c r="D45" s="75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46" t="s">
        <v>81</v>
      </c>
      <c r="C46" s="46" t="s">
        <v>25</v>
      </c>
      <c r="D46" s="75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46" t="s">
        <v>85</v>
      </c>
      <c r="C47" s="46" t="s">
        <v>25</v>
      </c>
      <c r="D47" s="77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46" t="s">
        <v>81</v>
      </c>
      <c r="C48" s="46" t="s">
        <v>25</v>
      </c>
      <c r="D48" s="75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46" t="s">
        <v>78</v>
      </c>
      <c r="C49" s="46" t="s">
        <v>25</v>
      </c>
      <c r="D49" s="88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40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</sheetData>
  <sheetProtection algorithmName="SHA-512" hashValue="A4Z5wdI+18C3D7DlCP3uQbva9RoYyxc/te8ODeuDGe5oNBvqu+3QXy0UGba4av+opMqdKFSM3Neo2y2MHajIkw==" saltValue="46/MRDKoZC8Ir8EWs1pe+w==" spinCount="100000" sheet="1" objects="1" scenarios="1"/>
  <mergeCells count="19">
    <mergeCell ref="Z7:AB7"/>
    <mergeCell ref="AC7:AE7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A6:A8"/>
    <mergeCell ref="B6:B8"/>
    <mergeCell ref="C6:C8"/>
    <mergeCell ref="D6:D8"/>
    <mergeCell ref="E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H50"/>
  <sheetViews>
    <sheetView zoomScale="90" zoomScaleNormal="90" workbookViewId="0">
      <selection activeCell="G3" sqref="G3"/>
    </sheetView>
  </sheetViews>
  <sheetFormatPr defaultRowHeight="15" x14ac:dyDescent="0.25"/>
  <cols>
    <col min="1" max="1" width="41" customWidth="1"/>
    <col min="2" max="2" width="9.5703125" bestFit="1" customWidth="1"/>
    <col min="3" max="3" width="4.85546875" bestFit="1" customWidth="1"/>
    <col min="4" max="4" width="47.42578125" bestFit="1" customWidth="1"/>
    <col min="5" max="34" width="7.4257812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17" t="s">
        <v>245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2"/>
      <c r="C7" s="322"/>
      <c r="D7" s="325"/>
      <c r="E7" s="313" t="s">
        <v>10</v>
      </c>
      <c r="F7" s="315" t="s">
        <v>11</v>
      </c>
      <c r="G7" s="316"/>
      <c r="H7" s="317"/>
      <c r="I7" s="315" t="s">
        <v>12</v>
      </c>
      <c r="J7" s="316"/>
      <c r="K7" s="317"/>
      <c r="L7" s="315" t="s">
        <v>13</v>
      </c>
      <c r="M7" s="316"/>
      <c r="N7" s="317"/>
      <c r="O7" s="313" t="s">
        <v>10</v>
      </c>
      <c r="P7" s="310" t="s">
        <v>11</v>
      </c>
      <c r="Q7" s="311"/>
      <c r="R7" s="312"/>
      <c r="S7" s="310" t="s">
        <v>12</v>
      </c>
      <c r="T7" s="311"/>
      <c r="U7" s="312"/>
      <c r="V7" s="310" t="s">
        <v>13</v>
      </c>
      <c r="W7" s="311"/>
      <c r="X7" s="312"/>
      <c r="Y7" s="313" t="s">
        <v>10</v>
      </c>
      <c r="Z7" s="310" t="s">
        <v>11</v>
      </c>
      <c r="AA7" s="311"/>
      <c r="AB7" s="312"/>
      <c r="AC7" s="310" t="s">
        <v>12</v>
      </c>
      <c r="AD7" s="311"/>
      <c r="AE7" s="312"/>
      <c r="AF7" s="310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11"/>
      <c r="Q9" s="12"/>
      <c r="R9" s="13"/>
      <c r="S9" s="7"/>
      <c r="T9" s="7"/>
      <c r="U9" s="14"/>
      <c r="V9" s="7"/>
      <c r="W9" s="7"/>
      <c r="X9" s="14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16"/>
      <c r="Q10" s="7"/>
      <c r="R10" s="14"/>
      <c r="S10" s="7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75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7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8" t="s">
        <v>25</v>
      </c>
      <c r="D15" s="87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246</v>
      </c>
      <c r="E16" s="19">
        <v>1</v>
      </c>
      <c r="F16" s="63">
        <v>0.1</v>
      </c>
      <c r="G16" s="23">
        <v>0.1</v>
      </c>
      <c r="H16" s="24">
        <v>0.1</v>
      </c>
      <c r="I16" s="23">
        <v>0.2</v>
      </c>
      <c r="J16" s="23">
        <v>0.2</v>
      </c>
      <c r="K16" s="24">
        <v>0.2</v>
      </c>
      <c r="L16" s="23"/>
      <c r="M16" s="23"/>
      <c r="N16" s="24"/>
      <c r="O16" s="19">
        <v>1</v>
      </c>
      <c r="P16" s="63">
        <v>0.1</v>
      </c>
      <c r="Q16" s="23">
        <v>0.1</v>
      </c>
      <c r="R16" s="24">
        <v>0.1</v>
      </c>
      <c r="S16" s="23">
        <v>0.2</v>
      </c>
      <c r="T16" s="23">
        <v>0.2</v>
      </c>
      <c r="U16" s="24">
        <v>0.2</v>
      </c>
      <c r="V16" s="23"/>
      <c r="W16" s="23"/>
      <c r="X16" s="24"/>
      <c r="Y16" s="19">
        <v>1</v>
      </c>
      <c r="Z16" s="63">
        <v>0.1</v>
      </c>
      <c r="AA16" s="23">
        <v>0.1</v>
      </c>
      <c r="AB16" s="24">
        <v>0.1</v>
      </c>
      <c r="AC16" s="23">
        <v>0.2</v>
      </c>
      <c r="AD16" s="23">
        <v>0.2</v>
      </c>
      <c r="AE16" s="24">
        <v>0.2</v>
      </c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75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7" t="s">
        <v>43</v>
      </c>
      <c r="B20" s="8" t="s">
        <v>44</v>
      </c>
      <c r="C20" s="8" t="s">
        <v>25</v>
      </c>
      <c r="D20" s="75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18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77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75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78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5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178">
        <v>1.2089000000000001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75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s="56" customFormat="1" ht="15.75" thickBot="1" x14ac:dyDescent="0.3">
      <c r="A31" s="131" t="s">
        <v>64</v>
      </c>
      <c r="B31" s="128" t="s">
        <v>65</v>
      </c>
      <c r="C31" s="128" t="s">
        <v>37</v>
      </c>
      <c r="D31" s="81" t="s">
        <v>96</v>
      </c>
      <c r="E31" s="52">
        <v>2</v>
      </c>
      <c r="F31" s="53">
        <v>2</v>
      </c>
      <c r="G31" s="53">
        <v>2</v>
      </c>
      <c r="H31" s="54">
        <v>2</v>
      </c>
      <c r="I31" s="55">
        <v>2</v>
      </c>
      <c r="J31" s="53">
        <v>2</v>
      </c>
      <c r="K31" s="54">
        <v>2</v>
      </c>
      <c r="L31" s="55">
        <v>2</v>
      </c>
      <c r="M31" s="53">
        <v>2</v>
      </c>
      <c r="N31" s="54">
        <v>2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139</v>
      </c>
      <c r="E32" s="32">
        <v>1</v>
      </c>
      <c r="F32" s="35">
        <v>26.83</v>
      </c>
      <c r="G32" s="33">
        <v>155.69</v>
      </c>
      <c r="H32" s="34">
        <v>1532.91</v>
      </c>
      <c r="I32" s="35">
        <v>26.83</v>
      </c>
      <c r="J32" s="33">
        <v>155.69</v>
      </c>
      <c r="K32" s="34">
        <v>1532.91</v>
      </c>
      <c r="L32" s="35">
        <v>26.83</v>
      </c>
      <c r="M32" s="33">
        <v>155.69</v>
      </c>
      <c r="N32" s="34">
        <v>1532.91</v>
      </c>
      <c r="O32" s="32">
        <v>1</v>
      </c>
      <c r="P32" s="62">
        <v>26.83</v>
      </c>
      <c r="Q32" s="33">
        <v>155.69</v>
      </c>
      <c r="R32" s="33">
        <v>1532.91</v>
      </c>
      <c r="S32" s="35">
        <v>26.83</v>
      </c>
      <c r="T32" s="33">
        <v>155.69</v>
      </c>
      <c r="U32" s="34">
        <v>1532.91</v>
      </c>
      <c r="V32" s="62">
        <v>26.83</v>
      </c>
      <c r="W32" s="33">
        <v>155.69</v>
      </c>
      <c r="X32" s="33">
        <v>1532.91</v>
      </c>
      <c r="Y32" s="32">
        <v>1</v>
      </c>
      <c r="Z32" s="62">
        <v>26.83</v>
      </c>
      <c r="AA32" s="33">
        <v>155.69</v>
      </c>
      <c r="AB32" s="34">
        <v>1532.91</v>
      </c>
      <c r="AC32" s="62">
        <v>26.83</v>
      </c>
      <c r="AD32" s="33">
        <v>155.69</v>
      </c>
      <c r="AE32" s="34">
        <v>1532.91</v>
      </c>
      <c r="AF32" s="62">
        <v>26.83</v>
      </c>
      <c r="AG32" s="33">
        <v>155.69</v>
      </c>
      <c r="AH32" s="34">
        <v>1532.91</v>
      </c>
    </row>
    <row r="33" spans="1:34" ht="15.75" thickBot="1" x14ac:dyDescent="0.3">
      <c r="A33" s="123" t="s">
        <v>68</v>
      </c>
      <c r="B33" s="122" t="s">
        <v>69</v>
      </c>
      <c r="C33" s="122" t="s">
        <v>25</v>
      </c>
      <c r="D33" s="82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2" t="s">
        <v>24</v>
      </c>
      <c r="C34" s="122" t="s">
        <v>25</v>
      </c>
      <c r="D34" s="83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84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3" t="s">
        <v>252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8" t="s">
        <v>76</v>
      </c>
      <c r="C37" s="128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251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200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7" t="s">
        <v>77</v>
      </c>
      <c r="B43" s="46" t="s">
        <v>99</v>
      </c>
      <c r="C43" s="46" t="s">
        <v>25</v>
      </c>
      <c r="D43" s="77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46" t="s">
        <v>99</v>
      </c>
      <c r="C44" s="46" t="s">
        <v>25</v>
      </c>
      <c r="D44" s="75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46" t="s">
        <v>81</v>
      </c>
      <c r="C45" s="46" t="s">
        <v>25</v>
      </c>
      <c r="D45" s="75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46" t="s">
        <v>81</v>
      </c>
      <c r="C46" s="46" t="s">
        <v>25</v>
      </c>
      <c r="D46" s="75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46" t="s">
        <v>85</v>
      </c>
      <c r="C47" s="46" t="s">
        <v>25</v>
      </c>
      <c r="D47" s="77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46" t="s">
        <v>81</v>
      </c>
      <c r="C48" s="46" t="s">
        <v>25</v>
      </c>
      <c r="D48" s="75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46" t="s">
        <v>78</v>
      </c>
      <c r="C49" s="46" t="s">
        <v>25</v>
      </c>
      <c r="D49" s="88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40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</sheetData>
  <sheetProtection algorithmName="SHA-512" hashValue="83ZZBYj6dHZYIuyr/mSHVlDqTFriAZllCLdEn7UUg4p41PRlD8+NS+nUsez8q5HUtwv6g0y27HBAIf/E7xggAA==" saltValue="hcweAGSwJu4AMsTpS+PnBw==" spinCount="100000" sheet="1" objects="1" scenarios="1"/>
  <mergeCells count="19">
    <mergeCell ref="Z7:AB7"/>
    <mergeCell ref="AC7:AE7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A6:A8"/>
    <mergeCell ref="B6:B8"/>
    <mergeCell ref="C6:C8"/>
    <mergeCell ref="D6:D8"/>
    <mergeCell ref="E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:AH50"/>
  <sheetViews>
    <sheetView zoomScale="90" zoomScaleNormal="90" workbookViewId="0">
      <selection activeCell="F3" sqref="F3"/>
    </sheetView>
  </sheetViews>
  <sheetFormatPr defaultColWidth="8.85546875" defaultRowHeight="15" x14ac:dyDescent="0.25"/>
  <cols>
    <col min="1" max="1" width="41" style="139" customWidth="1"/>
    <col min="2" max="2" width="9.5703125" style="139" bestFit="1" customWidth="1"/>
    <col min="3" max="3" width="4.85546875" style="139" bestFit="1" customWidth="1"/>
    <col min="4" max="4" width="47.42578125" style="139" bestFit="1" customWidth="1"/>
    <col min="5" max="34" width="7.42578125" style="139" customWidth="1"/>
    <col min="35" max="16384" width="8.85546875" style="139"/>
  </cols>
  <sheetData>
    <row r="1" spans="1:34" s="137" customFormat="1" ht="25.5" x14ac:dyDescent="0.35">
      <c r="A1" s="136" t="s">
        <v>0</v>
      </c>
      <c r="E1" s="119"/>
    </row>
    <row r="2" spans="1:34" s="137" customFormat="1" x14ac:dyDescent="0.25">
      <c r="A2" s="157" t="s">
        <v>195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0"/>
      <c r="C7" s="340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23" t="s">
        <v>23</v>
      </c>
      <c r="B9" s="122" t="s">
        <v>24</v>
      </c>
      <c r="C9" s="122" t="s">
        <v>25</v>
      </c>
      <c r="D9" s="59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7" t="s">
        <v>34</v>
      </c>
      <c r="B15" s="8" t="s">
        <v>24</v>
      </c>
      <c r="C15" s="8" t="s">
        <v>25</v>
      </c>
      <c r="D15" s="89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93</v>
      </c>
      <c r="E16" s="19">
        <v>1</v>
      </c>
      <c r="F16" s="23">
        <v>0.1</v>
      </c>
      <c r="G16" s="23">
        <v>0.1</v>
      </c>
      <c r="H16" s="24">
        <v>0.1</v>
      </c>
      <c r="I16" s="23">
        <v>0.85</v>
      </c>
      <c r="J16" s="23">
        <v>0.85</v>
      </c>
      <c r="K16" s="24">
        <v>0.85</v>
      </c>
      <c r="L16" s="23">
        <v>1</v>
      </c>
      <c r="M16" s="23">
        <v>1</v>
      </c>
      <c r="N16" s="24">
        <v>1</v>
      </c>
      <c r="O16" s="19">
        <v>1</v>
      </c>
      <c r="P16" s="23">
        <v>0.1</v>
      </c>
      <c r="Q16" s="23">
        <v>0.1</v>
      </c>
      <c r="R16" s="24">
        <v>0.1</v>
      </c>
      <c r="S16" s="23">
        <v>0.85</v>
      </c>
      <c r="T16" s="23">
        <v>0.85</v>
      </c>
      <c r="U16" s="24">
        <v>0.85</v>
      </c>
      <c r="V16" s="23">
        <v>1</v>
      </c>
      <c r="W16" s="23">
        <v>1</v>
      </c>
      <c r="X16" s="24">
        <v>1</v>
      </c>
      <c r="Y16" s="19">
        <v>1</v>
      </c>
      <c r="Z16" s="23">
        <v>0.1</v>
      </c>
      <c r="AA16" s="23">
        <v>0.1</v>
      </c>
      <c r="AB16" s="24">
        <v>0.1</v>
      </c>
      <c r="AC16" s="23">
        <v>0.85</v>
      </c>
      <c r="AD16" s="23">
        <v>0.85</v>
      </c>
      <c r="AE16" s="24">
        <v>0.85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157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7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78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9" t="s">
        <v>220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9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23" t="s">
        <v>64</v>
      </c>
      <c r="B31" s="122" t="s">
        <v>65</v>
      </c>
      <c r="C31" s="122" t="s">
        <v>37</v>
      </c>
      <c r="D31" s="91" t="s">
        <v>96</v>
      </c>
      <c r="E31" s="28">
        <v>2</v>
      </c>
      <c r="F31" s="29">
        <v>2</v>
      </c>
      <c r="G31" s="29">
        <v>2</v>
      </c>
      <c r="H31" s="30">
        <v>2</v>
      </c>
      <c r="I31" s="31">
        <v>2</v>
      </c>
      <c r="J31" s="29">
        <v>2</v>
      </c>
      <c r="K31" s="30">
        <v>2</v>
      </c>
      <c r="L31" s="31">
        <v>2</v>
      </c>
      <c r="M31" s="29">
        <v>2</v>
      </c>
      <c r="N31" s="30">
        <v>2</v>
      </c>
      <c r="O31" s="28">
        <v>15</v>
      </c>
      <c r="P31" s="29">
        <v>15</v>
      </c>
      <c r="Q31" s="29">
        <v>15</v>
      </c>
      <c r="R31" s="30">
        <v>15</v>
      </c>
      <c r="S31" s="31">
        <v>15</v>
      </c>
      <c r="T31" s="29">
        <v>15</v>
      </c>
      <c r="U31" s="30">
        <v>15</v>
      </c>
      <c r="V31" s="31">
        <v>15</v>
      </c>
      <c r="W31" s="29">
        <v>15</v>
      </c>
      <c r="X31" s="30">
        <v>15</v>
      </c>
      <c r="Y31" s="28">
        <v>120</v>
      </c>
      <c r="Z31" s="29">
        <v>120</v>
      </c>
      <c r="AA31" s="29">
        <v>120</v>
      </c>
      <c r="AB31" s="30">
        <v>120</v>
      </c>
      <c r="AC31" s="31">
        <v>120</v>
      </c>
      <c r="AD31" s="29">
        <v>120</v>
      </c>
      <c r="AE31" s="30">
        <v>120</v>
      </c>
      <c r="AF31" s="31">
        <v>120</v>
      </c>
      <c r="AG31" s="29">
        <v>120</v>
      </c>
      <c r="AH31" s="30">
        <v>120</v>
      </c>
    </row>
    <row r="32" spans="1:34" s="165" customFormat="1" ht="15.75" thickBot="1" x14ac:dyDescent="0.3">
      <c r="A32" s="123" t="s">
        <v>66</v>
      </c>
      <c r="B32" s="122" t="s">
        <v>67</v>
      </c>
      <c r="C32" s="122" t="s">
        <v>37</v>
      </c>
      <c r="D32" s="91" t="s">
        <v>101</v>
      </c>
      <c r="E32" s="201">
        <v>1</v>
      </c>
      <c r="F32" s="33">
        <v>61.88</v>
      </c>
      <c r="G32" s="33">
        <v>330.05</v>
      </c>
      <c r="H32" s="34">
        <v>1608.99</v>
      </c>
      <c r="I32" s="33">
        <v>61.88</v>
      </c>
      <c r="J32" s="33">
        <v>330.05</v>
      </c>
      <c r="K32" s="34">
        <v>1608.99</v>
      </c>
      <c r="L32" s="33">
        <v>61.88</v>
      </c>
      <c r="M32" s="33">
        <v>330.05</v>
      </c>
      <c r="N32" s="34">
        <v>1608.99</v>
      </c>
      <c r="O32" s="201">
        <v>1</v>
      </c>
      <c r="P32" s="33">
        <v>61.88</v>
      </c>
      <c r="Q32" s="33">
        <v>330.05</v>
      </c>
      <c r="R32" s="34">
        <v>1608.99</v>
      </c>
      <c r="S32" s="33">
        <v>61.88</v>
      </c>
      <c r="T32" s="33">
        <v>330.05</v>
      </c>
      <c r="U32" s="34">
        <v>1608.99</v>
      </c>
      <c r="V32" s="33">
        <v>61.88</v>
      </c>
      <c r="W32" s="33">
        <v>330.05</v>
      </c>
      <c r="X32" s="34">
        <v>1608.99</v>
      </c>
      <c r="Y32" s="201">
        <v>1</v>
      </c>
      <c r="Z32" s="33">
        <v>61.88</v>
      </c>
      <c r="AA32" s="33">
        <v>330.05</v>
      </c>
      <c r="AB32" s="34">
        <v>1608.99</v>
      </c>
      <c r="AC32" s="33">
        <v>61.88</v>
      </c>
      <c r="AD32" s="33">
        <v>330.05</v>
      </c>
      <c r="AE32" s="34">
        <v>1608.99</v>
      </c>
      <c r="AF32" s="33">
        <v>61.88</v>
      </c>
      <c r="AG32" s="33">
        <v>330.05</v>
      </c>
      <c r="AH32" s="34">
        <v>1608.99</v>
      </c>
    </row>
    <row r="33" spans="1:34" ht="15.75" thickBot="1" x14ac:dyDescent="0.3">
      <c r="A33" s="123" t="s">
        <v>68</v>
      </c>
      <c r="B33" s="122" t="s">
        <v>69</v>
      </c>
      <c r="C33" s="122" t="s">
        <v>25</v>
      </c>
      <c r="D33" s="159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2" t="s">
        <v>24</v>
      </c>
      <c r="C34" s="122" t="s">
        <v>25</v>
      </c>
      <c r="D34" s="98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2.14E-3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215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234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178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179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99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59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59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59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9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59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52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x3g8NTWAk6O46nZXI8U2qtGw1n+79Z2ZcSelRM13lMqIL1aFjAXaCnZW35DQ5+5LuzkNVGFGC+zLufGe9xQYmA==" saltValue="PqIBxOnFnB4r0eYIU7Wk8g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"/>
  <dimension ref="A1:AH50"/>
  <sheetViews>
    <sheetView zoomScale="90" zoomScaleNormal="90" workbookViewId="0">
      <selection activeCell="Z2" sqref="Z2"/>
    </sheetView>
  </sheetViews>
  <sheetFormatPr defaultColWidth="8.85546875" defaultRowHeight="15" x14ac:dyDescent="0.25"/>
  <cols>
    <col min="1" max="1" width="41" style="139" customWidth="1"/>
    <col min="2" max="2" width="9.5703125" style="139" bestFit="1" customWidth="1"/>
    <col min="3" max="3" width="4.85546875" style="139" bestFit="1" customWidth="1"/>
    <col min="4" max="4" width="47.42578125" style="139" bestFit="1" customWidth="1"/>
    <col min="5" max="34" width="7.28515625" style="139" customWidth="1"/>
    <col min="35" max="16384" width="8.85546875" style="139"/>
  </cols>
  <sheetData>
    <row r="1" spans="1:34" s="137" customFormat="1" ht="25.5" x14ac:dyDescent="0.35">
      <c r="A1" s="136" t="s">
        <v>0</v>
      </c>
      <c r="E1" s="119"/>
    </row>
    <row r="2" spans="1:34" s="137" customFormat="1" x14ac:dyDescent="0.25">
      <c r="A2" s="157" t="s">
        <v>195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0"/>
      <c r="C7" s="340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18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93</v>
      </c>
      <c r="E16" s="19">
        <v>1</v>
      </c>
      <c r="F16" s="23">
        <v>0.1</v>
      </c>
      <c r="G16" s="23">
        <v>0.1</v>
      </c>
      <c r="H16" s="24">
        <v>0.1</v>
      </c>
      <c r="I16" s="23">
        <v>0.85</v>
      </c>
      <c r="J16" s="23">
        <v>0.85</v>
      </c>
      <c r="K16" s="24">
        <v>0.85</v>
      </c>
      <c r="L16" s="23">
        <v>1</v>
      </c>
      <c r="M16" s="23">
        <v>1</v>
      </c>
      <c r="N16" s="24">
        <v>1</v>
      </c>
      <c r="O16" s="19">
        <v>1</v>
      </c>
      <c r="P16" s="23">
        <v>0.1</v>
      </c>
      <c r="Q16" s="23">
        <v>0.1</v>
      </c>
      <c r="R16" s="24">
        <v>0.1</v>
      </c>
      <c r="S16" s="23">
        <v>0.85</v>
      </c>
      <c r="T16" s="23">
        <v>0.85</v>
      </c>
      <c r="U16" s="24">
        <v>0.85</v>
      </c>
      <c r="V16" s="23">
        <v>1</v>
      </c>
      <c r="W16" s="23">
        <v>1</v>
      </c>
      <c r="X16" s="24">
        <v>1</v>
      </c>
      <c r="Y16" s="19">
        <v>1</v>
      </c>
      <c r="Z16" s="23">
        <v>0.1</v>
      </c>
      <c r="AA16" s="23">
        <v>0.1</v>
      </c>
      <c r="AB16" s="24">
        <v>0.1</v>
      </c>
      <c r="AC16" s="23">
        <v>0.85</v>
      </c>
      <c r="AD16" s="23">
        <v>0.85</v>
      </c>
      <c r="AE16" s="24">
        <v>0.85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157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7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18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49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9" t="s">
        <v>220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79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18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18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91" t="s">
        <v>96</v>
      </c>
      <c r="E31" s="28">
        <v>2</v>
      </c>
      <c r="F31" s="29">
        <v>2</v>
      </c>
      <c r="G31" s="29">
        <v>2</v>
      </c>
      <c r="H31" s="30">
        <v>2</v>
      </c>
      <c r="I31" s="31">
        <v>2</v>
      </c>
      <c r="J31" s="29">
        <v>2</v>
      </c>
      <c r="K31" s="30">
        <v>2</v>
      </c>
      <c r="L31" s="31">
        <v>2</v>
      </c>
      <c r="M31" s="29">
        <v>2</v>
      </c>
      <c r="N31" s="30">
        <v>2</v>
      </c>
      <c r="O31" s="28">
        <v>15</v>
      </c>
      <c r="P31" s="29">
        <v>15</v>
      </c>
      <c r="Q31" s="29">
        <v>15</v>
      </c>
      <c r="R31" s="30">
        <v>15</v>
      </c>
      <c r="S31" s="31">
        <v>15</v>
      </c>
      <c r="T31" s="29">
        <v>15</v>
      </c>
      <c r="U31" s="30">
        <v>15</v>
      </c>
      <c r="V31" s="31">
        <v>15</v>
      </c>
      <c r="W31" s="29">
        <v>15</v>
      </c>
      <c r="X31" s="30">
        <v>15</v>
      </c>
      <c r="Y31" s="28">
        <v>120</v>
      </c>
      <c r="Z31" s="29">
        <v>120</v>
      </c>
      <c r="AA31" s="29">
        <v>120</v>
      </c>
      <c r="AB31" s="30">
        <v>120</v>
      </c>
      <c r="AC31" s="31">
        <v>120</v>
      </c>
      <c r="AD31" s="29">
        <v>120</v>
      </c>
      <c r="AE31" s="30">
        <v>120</v>
      </c>
      <c r="AF31" s="31">
        <v>120</v>
      </c>
      <c r="AG31" s="29">
        <v>120</v>
      </c>
      <c r="AH31" s="30">
        <v>120</v>
      </c>
    </row>
    <row r="32" spans="1:34" s="165" customFormat="1" ht="15.75" thickBot="1" x14ac:dyDescent="0.3">
      <c r="A32" s="123" t="s">
        <v>66</v>
      </c>
      <c r="B32" s="122" t="s">
        <v>67</v>
      </c>
      <c r="C32" s="122" t="s">
        <v>37</v>
      </c>
      <c r="D32" s="91" t="s">
        <v>101</v>
      </c>
      <c r="E32" s="201">
        <v>1</v>
      </c>
      <c r="F32" s="33">
        <v>61.88</v>
      </c>
      <c r="G32" s="33">
        <v>330.05</v>
      </c>
      <c r="H32" s="34">
        <v>1608.99</v>
      </c>
      <c r="I32" s="33">
        <v>61.88</v>
      </c>
      <c r="J32" s="33">
        <v>330.05</v>
      </c>
      <c r="K32" s="34">
        <v>1608.99</v>
      </c>
      <c r="L32" s="33">
        <v>61.88</v>
      </c>
      <c r="M32" s="33">
        <v>330.05</v>
      </c>
      <c r="N32" s="34">
        <v>1608.99</v>
      </c>
      <c r="O32" s="201">
        <v>1</v>
      </c>
      <c r="P32" s="33">
        <v>61.88</v>
      </c>
      <c r="Q32" s="33">
        <v>330.05</v>
      </c>
      <c r="R32" s="34">
        <v>1608.99</v>
      </c>
      <c r="S32" s="33">
        <v>61.88</v>
      </c>
      <c r="T32" s="33">
        <v>330.05</v>
      </c>
      <c r="U32" s="34">
        <v>1608.99</v>
      </c>
      <c r="V32" s="33">
        <v>61.88</v>
      </c>
      <c r="W32" s="33">
        <v>330.05</v>
      </c>
      <c r="X32" s="34">
        <v>1608.99</v>
      </c>
      <c r="Y32" s="201">
        <v>1</v>
      </c>
      <c r="Z32" s="33">
        <v>61.88</v>
      </c>
      <c r="AA32" s="33">
        <v>330.05</v>
      </c>
      <c r="AB32" s="34">
        <v>1608.99</v>
      </c>
      <c r="AC32" s="33">
        <v>61.88</v>
      </c>
      <c r="AD32" s="33">
        <v>330.05</v>
      </c>
      <c r="AE32" s="34">
        <v>1608.99</v>
      </c>
      <c r="AF32" s="33">
        <v>61.88</v>
      </c>
      <c r="AG32" s="33">
        <v>330.05</v>
      </c>
      <c r="AH32" s="34">
        <v>1608.99</v>
      </c>
    </row>
    <row r="33" spans="1:34" ht="15.75" thickBot="1" x14ac:dyDescent="0.3">
      <c r="A33" s="17" t="s">
        <v>68</v>
      </c>
      <c r="B33" s="8" t="s">
        <v>69</v>
      </c>
      <c r="C33" s="8" t="s">
        <v>25</v>
      </c>
      <c r="D33" s="167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8" t="s">
        <v>24</v>
      </c>
      <c r="C34" s="8" t="s">
        <v>25</v>
      </c>
      <c r="D34" s="36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7" t="s">
        <v>72</v>
      </c>
      <c r="B35" s="122" t="s">
        <v>98</v>
      </c>
      <c r="C35" s="8" t="s">
        <v>25</v>
      </c>
      <c r="D35" s="129">
        <v>2.14E-3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7" t="s">
        <v>73</v>
      </c>
      <c r="B36" s="122" t="s">
        <v>74</v>
      </c>
      <c r="C36" s="8" t="s">
        <v>25</v>
      </c>
      <c r="D36" s="130" t="s">
        <v>215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234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178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179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188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99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59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59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59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9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59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52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NAax2dZ7OcIV9lQynBvTbG7zJKEcufiYsjd2hvTxclc8kfZ2FdfT3bg97lgW+D3aJcMMY2am8ERKmjnpfE/fHQ==" saltValue="m9DDtMWq/7EKs5drW9qlQQ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5"/>
  <dimension ref="A1:AH55"/>
  <sheetViews>
    <sheetView zoomScale="90" zoomScaleNormal="90" workbookViewId="0">
      <selection activeCell="D4" sqref="D4"/>
    </sheetView>
  </sheetViews>
  <sheetFormatPr defaultColWidth="8.85546875" defaultRowHeight="15" x14ac:dyDescent="0.25"/>
  <cols>
    <col min="1" max="1" width="41" style="139" customWidth="1"/>
    <col min="2" max="2" width="12" style="139" customWidth="1"/>
    <col min="3" max="3" width="8.85546875" style="139"/>
    <col min="4" max="4" width="42.7109375" style="165" bestFit="1" customWidth="1"/>
    <col min="5" max="34" width="7.42578125" style="139" customWidth="1"/>
    <col min="35" max="16384" width="8.85546875" style="139"/>
  </cols>
  <sheetData>
    <row r="1" spans="1:34" s="137" customFormat="1" ht="20.25" x14ac:dyDescent="0.3">
      <c r="A1" s="136" t="s">
        <v>0</v>
      </c>
      <c r="B1" s="136"/>
      <c r="D1" s="177"/>
    </row>
    <row r="2" spans="1:34" s="137" customFormat="1" x14ac:dyDescent="0.25">
      <c r="A2" s="137" t="s">
        <v>166</v>
      </c>
      <c r="D2" s="157"/>
    </row>
    <row r="3" spans="1:34" s="137" customFormat="1" x14ac:dyDescent="0.25">
      <c r="A3" s="136" t="s">
        <v>1</v>
      </c>
      <c r="B3" s="136"/>
      <c r="D3" s="157"/>
    </row>
    <row r="4" spans="1:34" s="137" customFormat="1" x14ac:dyDescent="0.25">
      <c r="A4" s="137" t="s">
        <v>2</v>
      </c>
      <c r="D4" s="157"/>
    </row>
    <row r="5" spans="1:34" s="137" customFormat="1" ht="15.75" thickBot="1" x14ac:dyDescent="0.3">
      <c r="D5" s="157"/>
    </row>
    <row r="6" spans="1:34" ht="15.75" thickBot="1" x14ac:dyDescent="0.3">
      <c r="A6" s="336" t="s">
        <v>3</v>
      </c>
      <c r="B6" s="339" t="s">
        <v>4</v>
      </c>
      <c r="C6" s="339" t="s">
        <v>5</v>
      </c>
      <c r="D6" s="346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5"/>
      <c r="C7" s="345"/>
      <c r="D7" s="347"/>
      <c r="E7" s="331" t="s">
        <v>10</v>
      </c>
      <c r="F7" s="334" t="s">
        <v>11</v>
      </c>
      <c r="G7" s="334"/>
      <c r="H7" s="334"/>
      <c r="I7" s="333" t="s">
        <v>12</v>
      </c>
      <c r="J7" s="334"/>
      <c r="K7" s="335"/>
      <c r="L7" s="334" t="s">
        <v>13</v>
      </c>
      <c r="M7" s="334"/>
      <c r="N7" s="335"/>
      <c r="O7" s="331" t="s">
        <v>10</v>
      </c>
      <c r="P7" s="329" t="s">
        <v>11</v>
      </c>
      <c r="Q7" s="329"/>
      <c r="R7" s="329"/>
      <c r="S7" s="328" t="s">
        <v>12</v>
      </c>
      <c r="T7" s="329"/>
      <c r="U7" s="330"/>
      <c r="V7" s="329" t="s">
        <v>13</v>
      </c>
      <c r="W7" s="329"/>
      <c r="X7" s="330"/>
      <c r="Y7" s="331" t="s">
        <v>10</v>
      </c>
      <c r="Z7" s="329" t="s">
        <v>11</v>
      </c>
      <c r="AA7" s="329"/>
      <c r="AB7" s="329"/>
      <c r="AC7" s="328" t="s">
        <v>12</v>
      </c>
      <c r="AD7" s="329"/>
      <c r="AE7" s="330"/>
      <c r="AF7" s="329" t="s">
        <v>13</v>
      </c>
      <c r="AG7" s="329"/>
      <c r="AH7" s="330"/>
    </row>
    <row r="8" spans="1:34" ht="26.25" thickBot="1" x14ac:dyDescent="0.3">
      <c r="A8" s="338"/>
      <c r="B8" s="341"/>
      <c r="C8" s="341"/>
      <c r="D8" s="348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23" t="s">
        <v>23</v>
      </c>
      <c r="B9" s="122" t="s">
        <v>24</v>
      </c>
      <c r="C9" s="122" t="s">
        <v>25</v>
      </c>
      <c r="D9" s="59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8"/>
      <c r="Q9" s="8"/>
      <c r="R9" s="61"/>
      <c r="S9" s="146"/>
      <c r="T9" s="147"/>
      <c r="U9" s="148"/>
      <c r="V9" s="147"/>
      <c r="W9" s="147"/>
      <c r="X9" s="148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8"/>
      <c r="Q10" s="8"/>
      <c r="R10" s="61"/>
      <c r="S10" s="20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>
        <v>0.1</v>
      </c>
      <c r="E16" s="19">
        <v>1</v>
      </c>
      <c r="F16" s="63">
        <v>0.1</v>
      </c>
      <c r="G16" s="23">
        <v>0.1</v>
      </c>
      <c r="H16" s="24">
        <v>0.1</v>
      </c>
      <c r="I16" s="23"/>
      <c r="J16" s="23"/>
      <c r="K16" s="24"/>
      <c r="L16" s="23"/>
      <c r="M16" s="23"/>
      <c r="N16" s="24"/>
      <c r="O16" s="19">
        <v>1</v>
      </c>
      <c r="P16" s="63">
        <v>0.1</v>
      </c>
      <c r="Q16" s="23">
        <v>0.1</v>
      </c>
      <c r="R16" s="64">
        <v>0.1</v>
      </c>
      <c r="S16" s="63"/>
      <c r="T16" s="23"/>
      <c r="U16" s="24"/>
      <c r="V16" s="23"/>
      <c r="W16" s="23"/>
      <c r="X16" s="24"/>
      <c r="Y16" s="19">
        <v>1</v>
      </c>
      <c r="Z16" s="63">
        <v>0.1</v>
      </c>
      <c r="AA16" s="23">
        <v>0.1</v>
      </c>
      <c r="AB16" s="24">
        <v>0.1</v>
      </c>
      <c r="AC16" s="23"/>
      <c r="AD16" s="23"/>
      <c r="AE16" s="24"/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157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220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59">
        <v>7.72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23" t="s">
        <v>148</v>
      </c>
      <c r="B31" s="122" t="s">
        <v>65</v>
      </c>
      <c r="C31" s="122" t="s">
        <v>37</v>
      </c>
      <c r="D31" s="150" t="s">
        <v>125</v>
      </c>
      <c r="E31" s="28">
        <v>0.5</v>
      </c>
      <c r="F31" s="31">
        <v>0.5</v>
      </c>
      <c r="G31" s="29">
        <v>0.5</v>
      </c>
      <c r="H31" s="30">
        <v>0.5</v>
      </c>
      <c r="I31" s="31"/>
      <c r="J31" s="29"/>
      <c r="K31" s="30"/>
      <c r="L31" s="31"/>
      <c r="M31" s="29"/>
      <c r="N31" s="30"/>
      <c r="O31" s="28">
        <v>2</v>
      </c>
      <c r="P31" s="29">
        <v>2</v>
      </c>
      <c r="Q31" s="29">
        <v>2</v>
      </c>
      <c r="R31" s="60">
        <v>2</v>
      </c>
      <c r="S31" s="31"/>
      <c r="T31" s="29"/>
      <c r="U31" s="30"/>
      <c r="V31" s="29"/>
      <c r="W31" s="29"/>
      <c r="X31" s="60"/>
      <c r="Y31" s="28">
        <v>30</v>
      </c>
      <c r="Z31" s="29">
        <v>30</v>
      </c>
      <c r="AA31" s="29">
        <v>30</v>
      </c>
      <c r="AB31" s="30">
        <v>30</v>
      </c>
      <c r="AC31" s="29"/>
      <c r="AD31" s="29"/>
      <c r="AE31" s="30"/>
      <c r="AF31" s="29"/>
      <c r="AG31" s="29"/>
      <c r="AH31" s="30"/>
    </row>
    <row r="32" spans="1:34" s="165" customFormat="1" ht="15.6" customHeight="1" thickBot="1" x14ac:dyDescent="0.3">
      <c r="A32" s="123" t="s">
        <v>66</v>
      </c>
      <c r="B32" s="122" t="s">
        <v>67</v>
      </c>
      <c r="C32" s="122" t="s">
        <v>37</v>
      </c>
      <c r="D32" s="91" t="s">
        <v>139</v>
      </c>
      <c r="E32" s="201">
        <v>1</v>
      </c>
      <c r="F32" s="33">
        <v>26.83</v>
      </c>
      <c r="G32" s="33">
        <v>155.69</v>
      </c>
      <c r="H32" s="34">
        <v>1532.91</v>
      </c>
      <c r="I32" s="33"/>
      <c r="J32" s="33"/>
      <c r="K32" s="34"/>
      <c r="L32" s="33"/>
      <c r="M32" s="33"/>
      <c r="N32" s="34"/>
      <c r="O32" s="201">
        <v>1</v>
      </c>
      <c r="P32" s="33">
        <v>26.83</v>
      </c>
      <c r="Q32" s="33">
        <v>155.69</v>
      </c>
      <c r="R32" s="34">
        <v>1532.91</v>
      </c>
      <c r="S32" s="33"/>
      <c r="T32" s="33"/>
      <c r="U32" s="34"/>
      <c r="V32" s="33"/>
      <c r="W32" s="33"/>
      <c r="X32" s="34"/>
      <c r="Y32" s="201">
        <v>1</v>
      </c>
      <c r="Z32" s="33">
        <v>26.83</v>
      </c>
      <c r="AA32" s="33">
        <v>155.69</v>
      </c>
      <c r="AB32" s="34">
        <v>1532.91</v>
      </c>
      <c r="AC32" s="33"/>
      <c r="AD32" s="33"/>
      <c r="AE32" s="34"/>
      <c r="AF32" s="33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66">
        <v>8.2111099999999994E-5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214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233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178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179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188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164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59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23" t="s">
        <v>83</v>
      </c>
      <c r="B46" s="122" t="s">
        <v>81</v>
      </c>
      <c r="C46" s="122" t="s">
        <v>25</v>
      </c>
      <c r="D46" s="59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23" t="s">
        <v>84</v>
      </c>
      <c r="B47" s="122" t="s">
        <v>85</v>
      </c>
      <c r="C47" s="122" t="s">
        <v>25</v>
      </c>
      <c r="D47" s="79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23" t="s">
        <v>86</v>
      </c>
      <c r="B48" s="122" t="s">
        <v>81</v>
      </c>
      <c r="C48" s="122" t="s">
        <v>25</v>
      </c>
      <c r="D48" s="59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71" t="s">
        <v>89</v>
      </c>
      <c r="B50" s="73" t="s">
        <v>24</v>
      </c>
      <c r="C50" s="73" t="s">
        <v>25</v>
      </c>
      <c r="D50" s="161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  <row r="51" spans="1:34" x14ac:dyDescent="0.25">
      <c r="A51" s="156"/>
    </row>
    <row r="52" spans="1:34" x14ac:dyDescent="0.25">
      <c r="A52" s="156"/>
    </row>
    <row r="53" spans="1:34" ht="25.5" x14ac:dyDescent="0.25">
      <c r="A53" s="118" t="s">
        <v>147</v>
      </c>
    </row>
    <row r="54" spans="1:34" x14ac:dyDescent="0.25">
      <c r="A54" s="156"/>
    </row>
    <row r="55" spans="1:34" x14ac:dyDescent="0.25">
      <c r="A55" s="156"/>
    </row>
  </sheetData>
  <sheetProtection algorithmName="SHA-512" hashValue="rZvkvSEtVbeXQZ0dIhzxVhkhkkBYXI5V5lScgqVysZAT6vZk53RDeQ2WGa7Hve/nuu7fAciyE3MroJn7Z678KA==" saltValue="LPOgen5EWCkQp6+tVekzuQ==" spinCount="100000" sheet="1" objects="1" scenarios="1"/>
  <mergeCells count="19">
    <mergeCell ref="A6:A8"/>
    <mergeCell ref="B6:B8"/>
    <mergeCell ref="C6:C8"/>
    <mergeCell ref="D6:D8"/>
    <mergeCell ref="E6:N6"/>
    <mergeCell ref="E7:E8"/>
    <mergeCell ref="F7:H7"/>
    <mergeCell ref="I7:K7"/>
    <mergeCell ref="L7:N7"/>
    <mergeCell ref="O6:X6"/>
    <mergeCell ref="Z7:AB7"/>
    <mergeCell ref="AC7:AE7"/>
    <mergeCell ref="AF7:AH7"/>
    <mergeCell ref="Y6:AH6"/>
    <mergeCell ref="O7:O8"/>
    <mergeCell ref="P7:R7"/>
    <mergeCell ref="S7:U7"/>
    <mergeCell ref="V7:X7"/>
    <mergeCell ref="Y7:Y8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6"/>
  <dimension ref="A1:AH55"/>
  <sheetViews>
    <sheetView zoomScale="90" zoomScaleNormal="90" workbookViewId="0">
      <selection activeCell="I3" sqref="I3"/>
    </sheetView>
  </sheetViews>
  <sheetFormatPr defaultColWidth="8.85546875" defaultRowHeight="15" x14ac:dyDescent="0.25"/>
  <cols>
    <col min="1" max="1" width="41" style="139" customWidth="1"/>
    <col min="2" max="2" width="12" style="139" customWidth="1"/>
    <col min="3" max="3" width="8.85546875" style="139"/>
    <col min="4" max="4" width="40.140625" style="165" bestFit="1" customWidth="1"/>
    <col min="5" max="34" width="8.28515625" style="139" customWidth="1"/>
    <col min="35" max="16384" width="8.85546875" style="139"/>
  </cols>
  <sheetData>
    <row r="1" spans="1:34" s="137" customFormat="1" ht="25.5" x14ac:dyDescent="0.35">
      <c r="A1" s="136" t="s">
        <v>0</v>
      </c>
      <c r="D1" s="177"/>
      <c r="E1" s="138"/>
    </row>
    <row r="2" spans="1:34" s="137" customFormat="1" x14ac:dyDescent="0.25">
      <c r="A2" s="137" t="s">
        <v>166</v>
      </c>
      <c r="D2" s="157"/>
    </row>
    <row r="3" spans="1:34" s="137" customFormat="1" x14ac:dyDescent="0.25">
      <c r="A3" s="136" t="s">
        <v>1</v>
      </c>
      <c r="D3" s="157"/>
    </row>
    <row r="4" spans="1:34" s="137" customFormat="1" x14ac:dyDescent="0.25">
      <c r="A4" s="137" t="s">
        <v>2</v>
      </c>
      <c r="D4" s="157"/>
    </row>
    <row r="5" spans="1:34" s="137" customFormat="1" ht="15.75" thickBot="1" x14ac:dyDescent="0.3">
      <c r="D5" s="157"/>
    </row>
    <row r="6" spans="1:34" ht="15.75" thickBot="1" x14ac:dyDescent="0.3">
      <c r="A6" s="336" t="s">
        <v>3</v>
      </c>
      <c r="B6" s="339" t="s">
        <v>4</v>
      </c>
      <c r="C6" s="339" t="s">
        <v>5</v>
      </c>
      <c r="D6" s="346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5"/>
      <c r="C7" s="345"/>
      <c r="D7" s="347"/>
      <c r="E7" s="331" t="s">
        <v>10</v>
      </c>
      <c r="F7" s="334" t="s">
        <v>11</v>
      </c>
      <c r="G7" s="334"/>
      <c r="H7" s="334"/>
      <c r="I7" s="333" t="s">
        <v>12</v>
      </c>
      <c r="J7" s="334"/>
      <c r="K7" s="335"/>
      <c r="L7" s="334" t="s">
        <v>13</v>
      </c>
      <c r="M7" s="334"/>
      <c r="N7" s="335"/>
      <c r="O7" s="331" t="s">
        <v>10</v>
      </c>
      <c r="P7" s="329" t="s">
        <v>11</v>
      </c>
      <c r="Q7" s="329"/>
      <c r="R7" s="329"/>
      <c r="S7" s="328" t="s">
        <v>12</v>
      </c>
      <c r="T7" s="329"/>
      <c r="U7" s="330"/>
      <c r="V7" s="329" t="s">
        <v>13</v>
      </c>
      <c r="W7" s="329"/>
      <c r="X7" s="330"/>
      <c r="Y7" s="331" t="s">
        <v>10</v>
      </c>
      <c r="Z7" s="329" t="s">
        <v>11</v>
      </c>
      <c r="AA7" s="329"/>
      <c r="AB7" s="329"/>
      <c r="AC7" s="328" t="s">
        <v>12</v>
      </c>
      <c r="AD7" s="329"/>
      <c r="AE7" s="330"/>
      <c r="AF7" s="329" t="s">
        <v>13</v>
      </c>
      <c r="AG7" s="329"/>
      <c r="AH7" s="330"/>
    </row>
    <row r="8" spans="1:34" ht="26.25" thickBot="1" x14ac:dyDescent="0.3">
      <c r="A8" s="338"/>
      <c r="B8" s="341"/>
      <c r="C8" s="341"/>
      <c r="D8" s="348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59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8"/>
      <c r="Q9" s="8"/>
      <c r="R9" s="61"/>
      <c r="S9" s="146"/>
      <c r="T9" s="147"/>
      <c r="U9" s="148"/>
      <c r="V9" s="147"/>
      <c r="W9" s="147"/>
      <c r="X9" s="148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8"/>
      <c r="Q10" s="8"/>
      <c r="R10" s="61"/>
      <c r="S10" s="20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>
        <v>0.1</v>
      </c>
      <c r="E16" s="19">
        <v>1</v>
      </c>
      <c r="F16" s="63">
        <v>0.1</v>
      </c>
      <c r="G16" s="23">
        <v>0.1</v>
      </c>
      <c r="H16" s="24">
        <v>0.1</v>
      </c>
      <c r="I16" s="23"/>
      <c r="J16" s="23"/>
      <c r="K16" s="24"/>
      <c r="L16" s="23"/>
      <c r="M16" s="23"/>
      <c r="N16" s="24"/>
      <c r="O16" s="19">
        <v>1</v>
      </c>
      <c r="P16" s="63">
        <v>0.1</v>
      </c>
      <c r="Q16" s="23">
        <v>0.1</v>
      </c>
      <c r="R16" s="64">
        <v>0.1</v>
      </c>
      <c r="S16" s="63"/>
      <c r="T16" s="23"/>
      <c r="U16" s="24"/>
      <c r="V16" s="23"/>
      <c r="W16" s="23"/>
      <c r="X16" s="24"/>
      <c r="Y16" s="19">
        <v>1</v>
      </c>
      <c r="Z16" s="63">
        <v>0.1</v>
      </c>
      <c r="AA16" s="23">
        <v>0.1</v>
      </c>
      <c r="AB16" s="24">
        <v>0.1</v>
      </c>
      <c r="AC16" s="23"/>
      <c r="AD16" s="23"/>
      <c r="AE16" s="24"/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157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220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7.72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148</v>
      </c>
      <c r="B31" s="8" t="s">
        <v>65</v>
      </c>
      <c r="C31" s="8" t="s">
        <v>37</v>
      </c>
      <c r="D31" s="150" t="s">
        <v>125</v>
      </c>
      <c r="E31" s="28">
        <v>0.5</v>
      </c>
      <c r="F31" s="31">
        <v>0.5</v>
      </c>
      <c r="G31" s="29">
        <v>0.5</v>
      </c>
      <c r="H31" s="30">
        <v>0.5</v>
      </c>
      <c r="I31" s="31"/>
      <c r="J31" s="29"/>
      <c r="K31" s="30"/>
      <c r="L31" s="31"/>
      <c r="M31" s="29"/>
      <c r="N31" s="30"/>
      <c r="O31" s="28">
        <v>2</v>
      </c>
      <c r="P31" s="29">
        <v>2</v>
      </c>
      <c r="Q31" s="29">
        <v>2</v>
      </c>
      <c r="R31" s="60">
        <v>2</v>
      </c>
      <c r="S31" s="31"/>
      <c r="T31" s="29"/>
      <c r="U31" s="30"/>
      <c r="V31" s="29"/>
      <c r="W31" s="29"/>
      <c r="X31" s="60"/>
      <c r="Y31" s="28">
        <v>30</v>
      </c>
      <c r="Z31" s="29">
        <v>30</v>
      </c>
      <c r="AA31" s="29">
        <v>30</v>
      </c>
      <c r="AB31" s="30">
        <v>30</v>
      </c>
      <c r="AC31" s="29"/>
      <c r="AD31" s="29"/>
      <c r="AE31" s="30"/>
      <c r="AF31" s="29"/>
      <c r="AG31" s="29"/>
      <c r="AH31" s="30"/>
    </row>
    <row r="32" spans="1:34" s="165" customFormat="1" ht="15.6" customHeight="1" thickBot="1" x14ac:dyDescent="0.3">
      <c r="A32" s="123" t="s">
        <v>66</v>
      </c>
      <c r="B32" s="122" t="s">
        <v>67</v>
      </c>
      <c r="C32" s="122" t="s">
        <v>37</v>
      </c>
      <c r="D32" s="91" t="s">
        <v>139</v>
      </c>
      <c r="E32" s="201">
        <v>1</v>
      </c>
      <c r="F32" s="33">
        <v>26.83</v>
      </c>
      <c r="G32" s="33">
        <v>155.69</v>
      </c>
      <c r="H32" s="34">
        <v>1532.91</v>
      </c>
      <c r="I32" s="33"/>
      <c r="J32" s="33"/>
      <c r="K32" s="34"/>
      <c r="L32" s="33"/>
      <c r="M32" s="33"/>
      <c r="N32" s="34"/>
      <c r="O32" s="201">
        <v>1</v>
      </c>
      <c r="P32" s="33">
        <v>26.83</v>
      </c>
      <c r="Q32" s="33">
        <v>155.69</v>
      </c>
      <c r="R32" s="34">
        <v>1532.91</v>
      </c>
      <c r="S32" s="33"/>
      <c r="T32" s="33"/>
      <c r="U32" s="34"/>
      <c r="V32" s="33"/>
      <c r="W32" s="33"/>
      <c r="X32" s="34"/>
      <c r="Y32" s="201">
        <v>1</v>
      </c>
      <c r="Z32" s="33">
        <v>26.83</v>
      </c>
      <c r="AA32" s="33">
        <v>155.69</v>
      </c>
      <c r="AB32" s="34">
        <v>1532.91</v>
      </c>
      <c r="AC32" s="33"/>
      <c r="AD32" s="33"/>
      <c r="AE32" s="34"/>
      <c r="AF32" s="33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66">
        <v>8.2111099999999994E-5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214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233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178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179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188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164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59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23" t="s">
        <v>83</v>
      </c>
      <c r="B46" s="122" t="s">
        <v>81</v>
      </c>
      <c r="C46" s="122" t="s">
        <v>25</v>
      </c>
      <c r="D46" s="59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9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59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71" t="s">
        <v>89</v>
      </c>
      <c r="B50" s="73" t="s">
        <v>24</v>
      </c>
      <c r="C50" s="73" t="s">
        <v>25</v>
      </c>
      <c r="D50" s="161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  <row r="51" spans="1:34" x14ac:dyDescent="0.25">
      <c r="A51" s="156"/>
    </row>
    <row r="52" spans="1:34" x14ac:dyDescent="0.25">
      <c r="A52" s="156"/>
    </row>
    <row r="53" spans="1:34" ht="25.5" x14ac:dyDescent="0.25">
      <c r="A53" s="118" t="s">
        <v>147</v>
      </c>
    </row>
    <row r="54" spans="1:34" x14ac:dyDescent="0.25">
      <c r="A54" s="156"/>
    </row>
    <row r="55" spans="1:34" x14ac:dyDescent="0.25">
      <c r="A55" s="156"/>
    </row>
  </sheetData>
  <sheetProtection algorithmName="SHA-512" hashValue="r4Lk/lUJtuzz1AWF5mQ+vYmJvpcT/SXARQ8OHDHfAyQqEpBPyReNSHfQCRI7MZK5RufjdWxVOMytMu0ss3p9OQ==" saltValue="MqOcdGQbihoFZWOHjgwJUw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/>
  <dimension ref="A1:AH55"/>
  <sheetViews>
    <sheetView zoomScale="90" zoomScaleNormal="90" workbookViewId="0">
      <selection activeCell="F3" sqref="F3"/>
    </sheetView>
  </sheetViews>
  <sheetFormatPr defaultRowHeight="15" x14ac:dyDescent="0.25"/>
  <cols>
    <col min="1" max="1" width="41" customWidth="1"/>
    <col min="2" max="2" width="12" customWidth="1"/>
    <col min="3" max="3" width="8.85546875" bestFit="1" customWidth="1"/>
    <col min="4" max="4" width="44.5703125" style="101" bestFit="1" customWidth="1"/>
    <col min="5" max="34" width="8" customWidth="1"/>
  </cols>
  <sheetData>
    <row r="1" spans="1:34" s="108" customFormat="1" ht="25.5" x14ac:dyDescent="0.35">
      <c r="A1" s="114" t="s">
        <v>0</v>
      </c>
      <c r="E1" s="119"/>
    </row>
    <row r="2" spans="1:34" s="108" customFormat="1" x14ac:dyDescent="0.25">
      <c r="A2" s="108" t="s">
        <v>199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49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50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51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45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6" t="s">
        <v>26</v>
      </c>
      <c r="B10" s="7" t="s">
        <v>24</v>
      </c>
      <c r="C10" s="8" t="s">
        <v>25</v>
      </c>
      <c r="D10" s="45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7" t="s">
        <v>27</v>
      </c>
      <c r="B11" s="8" t="s">
        <v>24</v>
      </c>
      <c r="C11" s="8" t="s">
        <v>25</v>
      </c>
      <c r="D11" s="4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7" t="s">
        <v>28</v>
      </c>
      <c r="B12" s="8" t="s">
        <v>24</v>
      </c>
      <c r="C12" s="8" t="s">
        <v>25</v>
      </c>
      <c r="D12" s="4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7" t="s">
        <v>30</v>
      </c>
      <c r="B13" s="8" t="s">
        <v>24</v>
      </c>
      <c r="C13" s="8" t="s">
        <v>25</v>
      </c>
      <c r="D13" s="45" t="s">
        <v>133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7" t="s">
        <v>32</v>
      </c>
      <c r="B14" s="8" t="s">
        <v>24</v>
      </c>
      <c r="C14" s="8" t="s">
        <v>25</v>
      </c>
      <c r="D14" s="4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7" t="s">
        <v>34</v>
      </c>
      <c r="B15" s="8" t="s">
        <v>24</v>
      </c>
      <c r="C15" s="8" t="s">
        <v>25</v>
      </c>
      <c r="D15" s="170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7" t="s">
        <v>35</v>
      </c>
      <c r="B16" s="8" t="s">
        <v>36</v>
      </c>
      <c r="C16" s="8" t="s">
        <v>37</v>
      </c>
      <c r="D16" s="105" t="s">
        <v>142</v>
      </c>
      <c r="E16" s="19">
        <v>1</v>
      </c>
      <c r="F16" s="63">
        <v>0.05</v>
      </c>
      <c r="G16" s="23">
        <v>0.05</v>
      </c>
      <c r="H16" s="24">
        <v>0.05</v>
      </c>
      <c r="I16" s="23">
        <v>0.54</v>
      </c>
      <c r="J16" s="23">
        <v>0.54</v>
      </c>
      <c r="K16" s="24">
        <v>0.54</v>
      </c>
      <c r="L16" s="23">
        <v>1</v>
      </c>
      <c r="M16" s="23">
        <v>1</v>
      </c>
      <c r="N16" s="24">
        <v>1</v>
      </c>
      <c r="O16" s="19">
        <v>1</v>
      </c>
      <c r="P16" s="63">
        <v>0.05</v>
      </c>
      <c r="Q16" s="23">
        <v>0.05</v>
      </c>
      <c r="R16" s="64">
        <v>0.05</v>
      </c>
      <c r="S16" s="63">
        <v>0.54</v>
      </c>
      <c r="T16" s="23">
        <v>0.54</v>
      </c>
      <c r="U16" s="24">
        <v>0.54</v>
      </c>
      <c r="V16" s="23">
        <v>1</v>
      </c>
      <c r="W16" s="23">
        <v>1</v>
      </c>
      <c r="X16" s="24">
        <v>1</v>
      </c>
      <c r="Y16" s="19">
        <v>1</v>
      </c>
      <c r="Z16" s="63">
        <v>0.05</v>
      </c>
      <c r="AA16" s="23">
        <v>0.05</v>
      </c>
      <c r="AB16" s="24">
        <v>0.05</v>
      </c>
      <c r="AC16" s="23">
        <v>0.54</v>
      </c>
      <c r="AD16" s="23">
        <v>0.54</v>
      </c>
      <c r="AE16" s="24">
        <v>0.54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7" t="s">
        <v>38</v>
      </c>
      <c r="B17" s="8" t="s">
        <v>39</v>
      </c>
      <c r="C17" s="8" t="s">
        <v>25</v>
      </c>
      <c r="D17" s="45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7" t="s">
        <v>40</v>
      </c>
      <c r="B18" s="8" t="s">
        <v>24</v>
      </c>
      <c r="C18" s="8" t="s">
        <v>25</v>
      </c>
      <c r="D18" s="45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71" t="s">
        <v>42</v>
      </c>
      <c r="B19" s="8" t="s">
        <v>24</v>
      </c>
      <c r="C19" s="8" t="s">
        <v>25</v>
      </c>
      <c r="D19" s="18" t="s">
        <v>150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7" t="s">
        <v>43</v>
      </c>
      <c r="B20" s="8" t="s">
        <v>44</v>
      </c>
      <c r="C20" s="8" t="s">
        <v>25</v>
      </c>
      <c r="D20" s="18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18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25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18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27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25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18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18" t="s">
        <v>223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18">
        <v>1.62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18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18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148</v>
      </c>
      <c r="B31" s="8" t="s">
        <v>65</v>
      </c>
      <c r="C31" s="8" t="s">
        <v>37</v>
      </c>
      <c r="D31" s="104" t="s">
        <v>125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>
        <v>0.5</v>
      </c>
      <c r="M31" s="29">
        <v>0.5</v>
      </c>
      <c r="N31" s="30">
        <v>0.5</v>
      </c>
      <c r="O31" s="28">
        <v>2</v>
      </c>
      <c r="P31" s="29">
        <v>2</v>
      </c>
      <c r="Q31" s="29">
        <v>2</v>
      </c>
      <c r="R31" s="60">
        <v>2</v>
      </c>
      <c r="S31" s="31">
        <v>2</v>
      </c>
      <c r="T31" s="29">
        <v>2</v>
      </c>
      <c r="U31" s="30">
        <v>2</v>
      </c>
      <c r="V31" s="29">
        <v>2</v>
      </c>
      <c r="W31" s="29">
        <v>2</v>
      </c>
      <c r="X31" s="60">
        <v>2</v>
      </c>
      <c r="Y31" s="28">
        <v>30</v>
      </c>
      <c r="Z31" s="29">
        <v>30</v>
      </c>
      <c r="AA31" s="29">
        <v>30</v>
      </c>
      <c r="AB31" s="30">
        <v>30</v>
      </c>
      <c r="AC31" s="29">
        <v>30</v>
      </c>
      <c r="AD31" s="29">
        <v>30</v>
      </c>
      <c r="AE31" s="30">
        <v>30</v>
      </c>
      <c r="AF31" s="29">
        <v>30</v>
      </c>
      <c r="AG31" s="29">
        <v>30</v>
      </c>
      <c r="AH31" s="30">
        <v>30</v>
      </c>
    </row>
    <row r="32" spans="1:34" ht="18" customHeight="1" thickBot="1" x14ac:dyDescent="0.3">
      <c r="A32" s="17" t="s">
        <v>66</v>
      </c>
      <c r="B32" s="67" t="s">
        <v>67</v>
      </c>
      <c r="C32" s="68" t="s">
        <v>37</v>
      </c>
      <c r="D32" s="104" t="s">
        <v>143</v>
      </c>
      <c r="E32" s="32">
        <v>1</v>
      </c>
      <c r="F32" s="35">
        <v>4.79</v>
      </c>
      <c r="G32" s="33">
        <v>26.35</v>
      </c>
      <c r="H32" s="34">
        <v>239.52</v>
      </c>
      <c r="I32" s="35">
        <v>4.79</v>
      </c>
      <c r="J32" s="33">
        <v>26.35</v>
      </c>
      <c r="K32" s="34">
        <v>239.52</v>
      </c>
      <c r="L32" s="35">
        <v>4.79</v>
      </c>
      <c r="M32" s="33">
        <v>26.35</v>
      </c>
      <c r="N32" s="34">
        <v>239.52</v>
      </c>
      <c r="O32" s="32">
        <v>1</v>
      </c>
      <c r="P32" s="62">
        <v>4.79</v>
      </c>
      <c r="Q32" s="33">
        <v>26.35</v>
      </c>
      <c r="R32" s="33">
        <v>239.52</v>
      </c>
      <c r="S32" s="35">
        <v>4.79</v>
      </c>
      <c r="T32" s="33">
        <v>26.35</v>
      </c>
      <c r="U32" s="34">
        <v>239.52</v>
      </c>
      <c r="V32" s="62">
        <v>4.79</v>
      </c>
      <c r="W32" s="33">
        <v>26.35</v>
      </c>
      <c r="X32" s="33">
        <v>239.52</v>
      </c>
      <c r="Y32" s="32">
        <v>1</v>
      </c>
      <c r="Z32" s="62">
        <v>4.79</v>
      </c>
      <c r="AA32" s="33">
        <v>26.35</v>
      </c>
      <c r="AB32" s="34">
        <v>239.52</v>
      </c>
      <c r="AC32" s="62">
        <v>4.79</v>
      </c>
      <c r="AD32" s="33">
        <v>26.35</v>
      </c>
      <c r="AE32" s="34">
        <v>239.52</v>
      </c>
      <c r="AF32" s="62">
        <v>4.79</v>
      </c>
      <c r="AG32" s="33">
        <v>26.35</v>
      </c>
      <c r="AH32" s="34">
        <v>239.52</v>
      </c>
    </row>
    <row r="33" spans="1:34" ht="15.75" thickBot="1" x14ac:dyDescent="0.3">
      <c r="A33" s="17" t="s">
        <v>68</v>
      </c>
      <c r="B33" s="67" t="s">
        <v>69</v>
      </c>
      <c r="C33" s="69" t="s">
        <v>25</v>
      </c>
      <c r="D33" s="169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67" t="s">
        <v>24</v>
      </c>
      <c r="C34" s="172" t="s">
        <v>25</v>
      </c>
      <c r="D34" s="36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7" t="s">
        <v>72</v>
      </c>
      <c r="B35" s="8" t="s">
        <v>98</v>
      </c>
      <c r="C35" s="8" t="s">
        <v>25</v>
      </c>
      <c r="D35" s="160">
        <v>1.5900000000000001E-2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7" t="s">
        <v>73</v>
      </c>
      <c r="B36" s="8" t="s">
        <v>74</v>
      </c>
      <c r="C36" s="8" t="s">
        <v>25</v>
      </c>
      <c r="D36" s="173" t="s">
        <v>218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7" t="s">
        <v>75</v>
      </c>
      <c r="B37" s="8" t="s">
        <v>76</v>
      </c>
      <c r="C37" s="8" t="s">
        <v>25</v>
      </c>
      <c r="D37" s="37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7" t="s">
        <v>160</v>
      </c>
      <c r="B38" s="8" t="s">
        <v>54</v>
      </c>
      <c r="C38" s="8" t="s">
        <v>25</v>
      </c>
      <c r="D38" s="25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7" t="s">
        <v>29</v>
      </c>
      <c r="B39" s="8" t="s">
        <v>24</v>
      </c>
      <c r="C39" s="8" t="s">
        <v>25</v>
      </c>
      <c r="D39" s="37" t="s">
        <v>240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7" t="s">
        <v>151</v>
      </c>
      <c r="B40" s="8" t="s">
        <v>152</v>
      </c>
      <c r="C40" s="8" t="s">
        <v>25</v>
      </c>
      <c r="D40" s="25" t="s">
        <v>241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7" t="s">
        <v>153</v>
      </c>
      <c r="B41" s="8" t="s">
        <v>152</v>
      </c>
      <c r="C41" s="8" t="s">
        <v>25</v>
      </c>
      <c r="D41" s="25" t="s">
        <v>242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7" t="s">
        <v>154</v>
      </c>
      <c r="B42" s="8" t="s">
        <v>152</v>
      </c>
      <c r="C42" s="8" t="s">
        <v>25</v>
      </c>
      <c r="D42" s="25" t="s">
        <v>243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7" t="s">
        <v>77</v>
      </c>
      <c r="B43" s="8" t="s">
        <v>78</v>
      </c>
      <c r="C43" s="8" t="s">
        <v>25</v>
      </c>
      <c r="D43" s="18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174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18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4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175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4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03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38" t="s">
        <v>89</v>
      </c>
      <c r="B50" s="39" t="s">
        <v>24</v>
      </c>
      <c r="C50" s="39" t="s">
        <v>25</v>
      </c>
      <c r="D50" s="176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  <c r="D51"/>
    </row>
    <row r="52" spans="1:34" x14ac:dyDescent="0.25">
      <c r="A52" s="70"/>
      <c r="D52"/>
    </row>
    <row r="53" spans="1:34" ht="25.5" x14ac:dyDescent="0.25">
      <c r="A53" s="118" t="s">
        <v>147</v>
      </c>
      <c r="D53"/>
    </row>
    <row r="54" spans="1:34" x14ac:dyDescent="0.25">
      <c r="A54" s="70"/>
      <c r="D54"/>
    </row>
    <row r="55" spans="1:34" x14ac:dyDescent="0.25">
      <c r="A55" s="70"/>
      <c r="D55"/>
    </row>
  </sheetData>
  <sheetProtection algorithmName="SHA-512" hashValue="o3MQ38QuT9Q9hCbCC3ioJFEtgcTl6eGCIwh/GUFXjfmuofnJzWqk8+eOxf9GbMVS/1Xe72jA74FJORE0N/JAHA==" saltValue="KxXgf4YMTwm2htZs8TM8Vg==" spinCount="100000" sheet="1" objects="1" scenarios="1"/>
  <mergeCells count="19">
    <mergeCell ref="A6:A8"/>
    <mergeCell ref="B6:B8"/>
    <mergeCell ref="C6:C8"/>
    <mergeCell ref="D6:D8"/>
    <mergeCell ref="E6:N6"/>
    <mergeCell ref="E7:E8"/>
    <mergeCell ref="F7:H7"/>
    <mergeCell ref="I7:K7"/>
    <mergeCell ref="L7:N7"/>
    <mergeCell ref="O6:X6"/>
    <mergeCell ref="Z7:AB7"/>
    <mergeCell ref="AC7:AE7"/>
    <mergeCell ref="AF7:AH7"/>
    <mergeCell ref="Y6:AH6"/>
    <mergeCell ref="O7:O8"/>
    <mergeCell ref="P7:R7"/>
    <mergeCell ref="S7:U7"/>
    <mergeCell ref="V7:X7"/>
    <mergeCell ref="Y7:Y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/>
  <dimension ref="A1:AH55"/>
  <sheetViews>
    <sheetView zoomScale="90" zoomScaleNormal="90" workbookViewId="0">
      <selection activeCell="E4" sqref="E4"/>
    </sheetView>
  </sheetViews>
  <sheetFormatPr defaultRowHeight="15" x14ac:dyDescent="0.25"/>
  <cols>
    <col min="1" max="1" width="41" customWidth="1"/>
    <col min="2" max="2" width="12" customWidth="1"/>
    <col min="4" max="4" width="44.5703125" style="101" bestFit="1" customWidth="1"/>
    <col min="5" max="5" width="9.7109375" bestFit="1" customWidth="1"/>
    <col min="6" max="34" width="7.7109375" customWidth="1"/>
  </cols>
  <sheetData>
    <row r="1" spans="1:34" s="108" customFormat="1" ht="25.5" x14ac:dyDescent="0.35">
      <c r="A1" s="114" t="s">
        <v>0</v>
      </c>
      <c r="D1" s="117"/>
      <c r="E1" s="119"/>
    </row>
    <row r="2" spans="1:34" s="108" customFormat="1" x14ac:dyDescent="0.25">
      <c r="A2" s="108" t="s">
        <v>199</v>
      </c>
      <c r="D2" s="117"/>
    </row>
    <row r="3" spans="1:34" s="108" customFormat="1" x14ac:dyDescent="0.25">
      <c r="A3" s="114" t="s">
        <v>1</v>
      </c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52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53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54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75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75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75" t="s">
        <v>133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7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7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142</v>
      </c>
      <c r="E16" s="19">
        <v>1</v>
      </c>
      <c r="F16" s="63">
        <v>0.05</v>
      </c>
      <c r="G16" s="23">
        <v>0.05</v>
      </c>
      <c r="H16" s="24">
        <v>0.05</v>
      </c>
      <c r="I16" s="23">
        <v>0.54</v>
      </c>
      <c r="J16" s="23">
        <v>0.54</v>
      </c>
      <c r="K16" s="24">
        <v>0.54</v>
      </c>
      <c r="L16" s="23">
        <v>1</v>
      </c>
      <c r="M16" s="23">
        <v>1</v>
      </c>
      <c r="N16" s="24">
        <v>1</v>
      </c>
      <c r="O16" s="19">
        <v>1</v>
      </c>
      <c r="P16" s="63">
        <v>0.05</v>
      </c>
      <c r="Q16" s="23">
        <v>0.05</v>
      </c>
      <c r="R16" s="64">
        <v>0.05</v>
      </c>
      <c r="S16" s="63">
        <v>0.54</v>
      </c>
      <c r="T16" s="23">
        <v>0.54</v>
      </c>
      <c r="U16" s="24">
        <v>0.54</v>
      </c>
      <c r="V16" s="23">
        <v>1</v>
      </c>
      <c r="W16" s="23">
        <v>1</v>
      </c>
      <c r="X16" s="24">
        <v>1</v>
      </c>
      <c r="Y16" s="19">
        <v>1</v>
      </c>
      <c r="Z16" s="63">
        <v>0.05</v>
      </c>
      <c r="AA16" s="23">
        <v>0.05</v>
      </c>
      <c r="AB16" s="24">
        <v>0.05</v>
      </c>
      <c r="AC16" s="23">
        <v>0.54</v>
      </c>
      <c r="AD16" s="23">
        <v>0.54</v>
      </c>
      <c r="AE16" s="24">
        <v>0.54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75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150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18" t="s">
        <v>223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1.62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18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148</v>
      </c>
      <c r="B31" s="8" t="s">
        <v>65</v>
      </c>
      <c r="C31" s="8" t="s">
        <v>37</v>
      </c>
      <c r="D31" s="104" t="s">
        <v>125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>
        <v>0.5</v>
      </c>
      <c r="M31" s="29">
        <v>0.5</v>
      </c>
      <c r="N31" s="30">
        <v>0.5</v>
      </c>
      <c r="O31" s="28">
        <v>2</v>
      </c>
      <c r="P31" s="29">
        <v>2</v>
      </c>
      <c r="Q31" s="29">
        <v>2</v>
      </c>
      <c r="R31" s="60">
        <v>2</v>
      </c>
      <c r="S31" s="31">
        <v>2</v>
      </c>
      <c r="T31" s="29">
        <v>2</v>
      </c>
      <c r="U31" s="30">
        <v>2</v>
      </c>
      <c r="V31" s="29">
        <v>2</v>
      </c>
      <c r="W31" s="29">
        <v>2</v>
      </c>
      <c r="X31" s="60">
        <v>2</v>
      </c>
      <c r="Y31" s="28">
        <v>30</v>
      </c>
      <c r="Z31" s="29">
        <v>30</v>
      </c>
      <c r="AA31" s="29">
        <v>30</v>
      </c>
      <c r="AB31" s="30">
        <v>30</v>
      </c>
      <c r="AC31" s="29">
        <v>30</v>
      </c>
      <c r="AD31" s="29">
        <v>30</v>
      </c>
      <c r="AE31" s="30">
        <v>30</v>
      </c>
      <c r="AF31" s="29">
        <v>30</v>
      </c>
      <c r="AG31" s="29">
        <v>30</v>
      </c>
      <c r="AH31" s="30">
        <v>30</v>
      </c>
    </row>
    <row r="32" spans="1:34" ht="18" customHeight="1" thickBot="1" x14ac:dyDescent="0.3">
      <c r="A32" s="17" t="s">
        <v>66</v>
      </c>
      <c r="B32" s="67" t="s">
        <v>67</v>
      </c>
      <c r="C32" s="68" t="s">
        <v>37</v>
      </c>
      <c r="D32" s="104" t="s">
        <v>143</v>
      </c>
      <c r="E32" s="32">
        <v>1</v>
      </c>
      <c r="F32" s="35">
        <v>4.79</v>
      </c>
      <c r="G32" s="33">
        <v>26.35</v>
      </c>
      <c r="H32" s="34">
        <v>239.52</v>
      </c>
      <c r="I32" s="35">
        <v>4.79</v>
      </c>
      <c r="J32" s="33">
        <v>26.35</v>
      </c>
      <c r="K32" s="34">
        <v>239.52</v>
      </c>
      <c r="L32" s="35">
        <v>4.79</v>
      </c>
      <c r="M32" s="33">
        <v>26.35</v>
      </c>
      <c r="N32" s="34">
        <v>239.52</v>
      </c>
      <c r="O32" s="32">
        <v>1</v>
      </c>
      <c r="P32" s="62">
        <v>4.79</v>
      </c>
      <c r="Q32" s="33">
        <v>26.35</v>
      </c>
      <c r="R32" s="33">
        <v>239.52</v>
      </c>
      <c r="S32" s="35">
        <v>4.79</v>
      </c>
      <c r="T32" s="33">
        <v>26.35</v>
      </c>
      <c r="U32" s="34">
        <v>239.52</v>
      </c>
      <c r="V32" s="62">
        <v>4.79</v>
      </c>
      <c r="W32" s="33">
        <v>26.35</v>
      </c>
      <c r="X32" s="33">
        <v>239.52</v>
      </c>
      <c r="Y32" s="32">
        <v>1</v>
      </c>
      <c r="Z32" s="62">
        <v>4.79</v>
      </c>
      <c r="AA32" s="33">
        <v>26.35</v>
      </c>
      <c r="AB32" s="34">
        <v>239.52</v>
      </c>
      <c r="AC32" s="62">
        <v>4.79</v>
      </c>
      <c r="AD32" s="33">
        <v>26.35</v>
      </c>
      <c r="AE32" s="34">
        <v>239.52</v>
      </c>
      <c r="AF32" s="62">
        <v>4.79</v>
      </c>
      <c r="AG32" s="33">
        <v>26.35</v>
      </c>
      <c r="AH32" s="34">
        <v>239.52</v>
      </c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1.5900000000000001E-2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218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37" t="s">
        <v>240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25" t="s">
        <v>241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25" t="s">
        <v>242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25" t="s">
        <v>243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164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59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7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7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7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88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38" t="s">
        <v>89</v>
      </c>
      <c r="B50" s="39" t="s">
        <v>24</v>
      </c>
      <c r="C50" s="39" t="s">
        <v>25</v>
      </c>
      <c r="D50" s="102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CYjxXfLlExAEx1DgucAWyBmeytJWPWnAs5vY2ZC7SoKFMYwdNEOYtk4iI2Yvi3gkWos9B4umPV1Nnr/S8enqtQ==" saltValue="z/PI8cE6u3Yhf2qmkcRIQg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AH55"/>
  <sheetViews>
    <sheetView zoomScale="90" zoomScaleNormal="90" workbookViewId="0">
      <selection activeCell="H3" sqref="H3"/>
    </sheetView>
  </sheetViews>
  <sheetFormatPr defaultColWidth="8.85546875" defaultRowHeight="15" x14ac:dyDescent="0.25"/>
  <cols>
    <col min="1" max="1" width="41" style="139" customWidth="1"/>
    <col min="2" max="2" width="12" style="139" customWidth="1"/>
    <col min="3" max="3" width="8.85546875" style="139"/>
    <col min="4" max="4" width="36.5703125" style="139" customWidth="1"/>
    <col min="5" max="34" width="8.140625" style="139" customWidth="1"/>
    <col min="35" max="16384" width="8.85546875" style="139"/>
  </cols>
  <sheetData>
    <row r="1" spans="1:34" s="137" customFormat="1" ht="25.5" x14ac:dyDescent="0.35">
      <c r="A1" s="136" t="s">
        <v>0</v>
      </c>
      <c r="E1" s="119"/>
    </row>
    <row r="2" spans="1:34" s="137" customFormat="1" x14ac:dyDescent="0.25">
      <c r="A2" s="137" t="s">
        <v>192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55" t="s">
        <v>3</v>
      </c>
      <c r="B6" s="358" t="s">
        <v>4</v>
      </c>
      <c r="C6" s="358" t="s">
        <v>5</v>
      </c>
      <c r="D6" s="346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56"/>
      <c r="B7" s="359"/>
      <c r="C7" s="359"/>
      <c r="D7" s="347"/>
      <c r="E7" s="331" t="s">
        <v>10</v>
      </c>
      <c r="F7" s="334" t="s">
        <v>11</v>
      </c>
      <c r="G7" s="334"/>
      <c r="H7" s="334"/>
      <c r="I7" s="333" t="s">
        <v>12</v>
      </c>
      <c r="J7" s="334"/>
      <c r="K7" s="335"/>
      <c r="L7" s="334" t="s">
        <v>13</v>
      </c>
      <c r="M7" s="334"/>
      <c r="N7" s="335"/>
      <c r="O7" s="331" t="s">
        <v>10</v>
      </c>
      <c r="P7" s="329" t="s">
        <v>11</v>
      </c>
      <c r="Q7" s="329"/>
      <c r="R7" s="329"/>
      <c r="S7" s="328" t="s">
        <v>12</v>
      </c>
      <c r="T7" s="329"/>
      <c r="U7" s="330"/>
      <c r="V7" s="329" t="s">
        <v>13</v>
      </c>
      <c r="W7" s="329"/>
      <c r="X7" s="330"/>
      <c r="Y7" s="331" t="s">
        <v>10</v>
      </c>
      <c r="Z7" s="329" t="s">
        <v>11</v>
      </c>
      <c r="AA7" s="329"/>
      <c r="AB7" s="329"/>
      <c r="AC7" s="328" t="s">
        <v>12</v>
      </c>
      <c r="AD7" s="329"/>
      <c r="AE7" s="330"/>
      <c r="AF7" s="329" t="s">
        <v>13</v>
      </c>
      <c r="AG7" s="329"/>
      <c r="AH7" s="330"/>
    </row>
    <row r="8" spans="1:34" ht="26.25" thickBot="1" x14ac:dyDescent="0.3">
      <c r="A8" s="357"/>
      <c r="B8" s="360"/>
      <c r="C8" s="360"/>
      <c r="D8" s="348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23" t="s">
        <v>23</v>
      </c>
      <c r="B9" s="122" t="s">
        <v>24</v>
      </c>
      <c r="C9" s="122" t="s">
        <v>25</v>
      </c>
      <c r="D9" s="59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8"/>
      <c r="Q9" s="8"/>
      <c r="R9" s="61"/>
      <c r="S9" s="146"/>
      <c r="T9" s="147"/>
      <c r="U9" s="148"/>
      <c r="V9" s="147"/>
      <c r="W9" s="147"/>
      <c r="X9" s="148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8"/>
      <c r="Q10" s="8"/>
      <c r="R10" s="61"/>
      <c r="S10" s="20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26.25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121</v>
      </c>
      <c r="E16" s="19">
        <v>1</v>
      </c>
      <c r="F16" s="63">
        <v>0.3</v>
      </c>
      <c r="G16" s="23">
        <v>0.3</v>
      </c>
      <c r="H16" s="24">
        <v>0.3</v>
      </c>
      <c r="I16" s="23">
        <v>0.89</v>
      </c>
      <c r="J16" s="23">
        <v>0.89</v>
      </c>
      <c r="K16" s="24">
        <v>0.89</v>
      </c>
      <c r="L16" s="23">
        <v>1</v>
      </c>
      <c r="M16" s="23">
        <v>1</v>
      </c>
      <c r="N16" s="24">
        <v>1</v>
      </c>
      <c r="O16" s="19">
        <v>1</v>
      </c>
      <c r="P16" s="63">
        <v>0.3</v>
      </c>
      <c r="Q16" s="23">
        <v>0.3</v>
      </c>
      <c r="R16" s="64">
        <v>0.3</v>
      </c>
      <c r="S16" s="63">
        <v>0.89</v>
      </c>
      <c r="T16" s="23">
        <v>0.89</v>
      </c>
      <c r="U16" s="24">
        <v>0.89</v>
      </c>
      <c r="V16" s="23">
        <v>1</v>
      </c>
      <c r="W16" s="23">
        <v>1</v>
      </c>
      <c r="X16" s="24">
        <v>1</v>
      </c>
      <c r="Y16" s="19">
        <v>1</v>
      </c>
      <c r="Z16" s="63">
        <v>0.3</v>
      </c>
      <c r="AA16" s="23">
        <v>0.3</v>
      </c>
      <c r="AB16" s="24">
        <v>0.3</v>
      </c>
      <c r="AC16" s="23">
        <v>0.89</v>
      </c>
      <c r="AD16" s="23">
        <v>0.89</v>
      </c>
      <c r="AE16" s="24">
        <v>0.89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51.75" thickBot="1" x14ac:dyDescent="0.3">
      <c r="A19" s="124" t="s">
        <v>42</v>
      </c>
      <c r="B19" s="122" t="s">
        <v>24</v>
      </c>
      <c r="C19" s="122" t="s">
        <v>25</v>
      </c>
      <c r="D19" s="59" t="s">
        <v>207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162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9" t="s">
        <v>221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1.31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23" t="s">
        <v>148</v>
      </c>
      <c r="B31" s="122" t="s">
        <v>65</v>
      </c>
      <c r="C31" s="122" t="s">
        <v>37</v>
      </c>
      <c r="D31" s="150" t="s">
        <v>119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>
        <v>0.5</v>
      </c>
      <c r="M31" s="29">
        <v>0.5</v>
      </c>
      <c r="N31" s="30">
        <v>0.5</v>
      </c>
      <c r="O31" s="28">
        <v>4.25</v>
      </c>
      <c r="P31" s="29">
        <v>4.25</v>
      </c>
      <c r="Q31" s="29">
        <v>4.25</v>
      </c>
      <c r="R31" s="60">
        <v>4.25</v>
      </c>
      <c r="S31" s="31">
        <v>4.25</v>
      </c>
      <c r="T31" s="29">
        <v>4.25</v>
      </c>
      <c r="U31" s="30">
        <v>4.25</v>
      </c>
      <c r="V31" s="29">
        <v>4.25</v>
      </c>
      <c r="W31" s="29">
        <v>4.25</v>
      </c>
      <c r="X31" s="60">
        <v>4.25</v>
      </c>
      <c r="Y31" s="28">
        <v>60</v>
      </c>
      <c r="Z31" s="29">
        <v>60</v>
      </c>
      <c r="AA31" s="29">
        <v>60</v>
      </c>
      <c r="AB31" s="30">
        <v>60</v>
      </c>
      <c r="AC31" s="29">
        <v>60</v>
      </c>
      <c r="AD31" s="29">
        <v>60</v>
      </c>
      <c r="AE31" s="30">
        <v>60</v>
      </c>
      <c r="AF31" s="29">
        <v>60</v>
      </c>
      <c r="AG31" s="29">
        <v>60</v>
      </c>
      <c r="AH31" s="30">
        <v>60</v>
      </c>
    </row>
    <row r="32" spans="1:34" ht="15.75" customHeight="1" thickBot="1" x14ac:dyDescent="0.3">
      <c r="A32" s="123" t="s">
        <v>66</v>
      </c>
      <c r="B32" s="122" t="s">
        <v>67</v>
      </c>
      <c r="C32" s="122" t="s">
        <v>37</v>
      </c>
      <c r="D32" s="150" t="s">
        <v>120</v>
      </c>
      <c r="E32" s="32">
        <v>1</v>
      </c>
      <c r="F32" s="35">
        <v>1.1599999999999999</v>
      </c>
      <c r="G32" s="33">
        <v>9.68</v>
      </c>
      <c r="H32" s="34">
        <v>167.34</v>
      </c>
      <c r="I32" s="35">
        <v>1.1599999999999999</v>
      </c>
      <c r="J32" s="33">
        <v>9.68</v>
      </c>
      <c r="K32" s="34">
        <v>167.34</v>
      </c>
      <c r="L32" s="35">
        <v>1.1599999999999999</v>
      </c>
      <c r="M32" s="33">
        <v>9.68</v>
      </c>
      <c r="N32" s="34">
        <v>167.34</v>
      </c>
      <c r="O32" s="32">
        <v>1</v>
      </c>
      <c r="P32" s="62">
        <v>1.1599999999999999</v>
      </c>
      <c r="Q32" s="33">
        <v>9.68</v>
      </c>
      <c r="R32" s="33">
        <v>167.34</v>
      </c>
      <c r="S32" s="35">
        <v>1.1599999999999999</v>
      </c>
      <c r="T32" s="33">
        <v>9.68</v>
      </c>
      <c r="U32" s="34">
        <v>167.34</v>
      </c>
      <c r="V32" s="62">
        <v>1.1599999999999999</v>
      </c>
      <c r="W32" s="33">
        <v>9.68</v>
      </c>
      <c r="X32" s="33">
        <v>167.34</v>
      </c>
      <c r="Y32" s="32">
        <v>1</v>
      </c>
      <c r="Z32" s="62">
        <v>1.1599999999999999</v>
      </c>
      <c r="AA32" s="33">
        <v>9.68</v>
      </c>
      <c r="AB32" s="34">
        <v>167.34</v>
      </c>
      <c r="AC32" s="62">
        <v>1.1599999999999999</v>
      </c>
      <c r="AD32" s="33">
        <v>9.68</v>
      </c>
      <c r="AE32" s="34">
        <v>167.34</v>
      </c>
      <c r="AF32" s="62">
        <v>1.1599999999999999</v>
      </c>
      <c r="AG32" s="33">
        <v>9.68</v>
      </c>
      <c r="AH32" s="34">
        <v>167.34</v>
      </c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4.9899999999999996E-3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212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6.25" thickBot="1" x14ac:dyDescent="0.3">
      <c r="A39" s="123" t="s">
        <v>29</v>
      </c>
      <c r="B39" s="122" t="s">
        <v>24</v>
      </c>
      <c r="C39" s="122" t="s">
        <v>25</v>
      </c>
      <c r="D39" s="99" t="s">
        <v>229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184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187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185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59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59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59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9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59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52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  <row r="51" spans="1:34" x14ac:dyDescent="0.25">
      <c r="A51" s="156"/>
    </row>
    <row r="52" spans="1:34" x14ac:dyDescent="0.25">
      <c r="A52" s="156"/>
    </row>
    <row r="53" spans="1:34" ht="25.5" x14ac:dyDescent="0.25">
      <c r="A53" s="118" t="s">
        <v>147</v>
      </c>
    </row>
    <row r="54" spans="1:34" x14ac:dyDescent="0.25">
      <c r="A54" s="156"/>
    </row>
    <row r="55" spans="1:34" x14ac:dyDescent="0.25">
      <c r="A55" s="156"/>
    </row>
  </sheetData>
  <sheetProtection algorithmName="SHA-512" hashValue="pirSBSg/828/XlTox3IRf/yYIEW5IAY0b0tT7GzssfxOFPu17EK9xapRX/JcrBOPLiNYJ/wgUKwCKwdOG8oz3A==" saltValue="htPoMb+hjdm2uwpBf5xvyQ==" spinCount="100000" sheet="1" objects="1" scenarios="1"/>
  <mergeCells count="19">
    <mergeCell ref="A6:A8"/>
    <mergeCell ref="B6:B8"/>
    <mergeCell ref="C6:C8"/>
    <mergeCell ref="D6:D8"/>
    <mergeCell ref="E6:N6"/>
    <mergeCell ref="E7:E8"/>
    <mergeCell ref="F7:H7"/>
    <mergeCell ref="I7:K7"/>
    <mergeCell ref="L7:N7"/>
    <mergeCell ref="O6:X6"/>
    <mergeCell ref="Z7:AB7"/>
    <mergeCell ref="AC7:AE7"/>
    <mergeCell ref="AF7:AH7"/>
    <mergeCell ref="Y6:AH6"/>
    <mergeCell ref="O7:O8"/>
    <mergeCell ref="P7:R7"/>
    <mergeCell ref="S7:U7"/>
    <mergeCell ref="V7:X7"/>
    <mergeCell ref="Y7:Y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8"/>
  <sheetViews>
    <sheetView zoomScale="90" zoomScaleNormal="90" workbookViewId="0">
      <selection activeCell="A37" sqref="A37"/>
    </sheetView>
  </sheetViews>
  <sheetFormatPr defaultRowHeight="15" x14ac:dyDescent="0.25"/>
  <cols>
    <col min="1" max="1" width="43.85546875" customWidth="1"/>
    <col min="2" max="2" width="148.42578125" customWidth="1"/>
    <col min="3" max="3" width="41" style="108" customWidth="1"/>
    <col min="4" max="4" width="139.42578125" customWidth="1"/>
    <col min="5" max="5" width="35.140625" customWidth="1"/>
    <col min="6" max="6" width="41" style="108" customWidth="1"/>
    <col min="7" max="7" width="139.42578125" customWidth="1"/>
  </cols>
  <sheetData>
    <row r="1" spans="1:6" x14ac:dyDescent="0.25">
      <c r="A1" s="114" t="s">
        <v>144</v>
      </c>
      <c r="C1"/>
      <c r="F1"/>
    </row>
    <row r="2" spans="1:6" x14ac:dyDescent="0.25">
      <c r="C2"/>
      <c r="F2"/>
    </row>
    <row r="3" spans="1:6" x14ac:dyDescent="0.25">
      <c r="A3" s="115" t="s">
        <v>145</v>
      </c>
      <c r="B3" s="115" t="s">
        <v>146</v>
      </c>
      <c r="C3"/>
      <c r="F3"/>
    </row>
    <row r="4" spans="1:6" x14ac:dyDescent="0.25">
      <c r="A4" s="292" t="s">
        <v>397</v>
      </c>
      <c r="B4" s="108" t="s">
        <v>355</v>
      </c>
      <c r="C4"/>
      <c r="F4"/>
    </row>
    <row r="5" spans="1:6" x14ac:dyDescent="0.25">
      <c r="A5" s="292" t="s">
        <v>387</v>
      </c>
      <c r="B5" s="108" t="s">
        <v>356</v>
      </c>
      <c r="C5"/>
      <c r="F5"/>
    </row>
    <row r="6" spans="1:6" x14ac:dyDescent="0.25">
      <c r="A6" s="292" t="s">
        <v>388</v>
      </c>
      <c r="B6" s="108" t="s">
        <v>357</v>
      </c>
      <c r="C6"/>
      <c r="F6"/>
    </row>
    <row r="7" spans="1:6" x14ac:dyDescent="0.25">
      <c r="A7" s="292" t="s">
        <v>389</v>
      </c>
      <c r="B7" s="108" t="s">
        <v>358</v>
      </c>
      <c r="C7"/>
      <c r="F7"/>
    </row>
    <row r="8" spans="1:6" x14ac:dyDescent="0.25">
      <c r="A8" s="293" t="s">
        <v>171</v>
      </c>
      <c r="B8" s="108" t="s">
        <v>359</v>
      </c>
      <c r="C8"/>
      <c r="F8"/>
    </row>
    <row r="9" spans="1:6" x14ac:dyDescent="0.25">
      <c r="A9" s="293" t="s">
        <v>390</v>
      </c>
      <c r="B9" s="108" t="s">
        <v>360</v>
      </c>
      <c r="C9"/>
      <c r="F9"/>
    </row>
    <row r="10" spans="1:6" x14ac:dyDescent="0.25">
      <c r="A10" s="293" t="s">
        <v>247</v>
      </c>
      <c r="B10" s="108" t="s">
        <v>361</v>
      </c>
      <c r="C10"/>
      <c r="F10"/>
    </row>
    <row r="11" spans="1:6" x14ac:dyDescent="0.25">
      <c r="A11" s="293" t="s">
        <v>248</v>
      </c>
      <c r="B11" s="108" t="s">
        <v>362</v>
      </c>
      <c r="C11"/>
      <c r="F11"/>
    </row>
    <row r="12" spans="1:6" x14ac:dyDescent="0.25">
      <c r="A12" s="293" t="s">
        <v>249</v>
      </c>
      <c r="B12" s="108" t="s">
        <v>363</v>
      </c>
      <c r="C12"/>
      <c r="F12"/>
    </row>
    <row r="13" spans="1:6" x14ac:dyDescent="0.25">
      <c r="A13" s="293" t="s">
        <v>250</v>
      </c>
      <c r="B13" s="108" t="s">
        <v>364</v>
      </c>
      <c r="C13"/>
      <c r="F13"/>
    </row>
    <row r="14" spans="1:6" x14ac:dyDescent="0.25">
      <c r="A14" s="293" t="s">
        <v>391</v>
      </c>
      <c r="B14" s="108" t="s">
        <v>365</v>
      </c>
      <c r="C14"/>
      <c r="F14"/>
    </row>
    <row r="15" spans="1:6" x14ac:dyDescent="0.25">
      <c r="A15" s="293" t="s">
        <v>392</v>
      </c>
      <c r="B15" s="108" t="s">
        <v>366</v>
      </c>
      <c r="C15"/>
      <c r="F15"/>
    </row>
    <row r="16" spans="1:6" x14ac:dyDescent="0.25">
      <c r="A16" s="293" t="s">
        <v>174</v>
      </c>
      <c r="B16" s="108" t="s">
        <v>367</v>
      </c>
      <c r="C16"/>
      <c r="F16"/>
    </row>
    <row r="17" spans="1:6" x14ac:dyDescent="0.25">
      <c r="A17" s="293" t="s">
        <v>175</v>
      </c>
      <c r="B17" s="108" t="s">
        <v>368</v>
      </c>
      <c r="C17"/>
      <c r="F17"/>
    </row>
    <row r="18" spans="1:6" x14ac:dyDescent="0.25">
      <c r="A18" s="293" t="s">
        <v>393</v>
      </c>
      <c r="B18" s="108" t="s">
        <v>369</v>
      </c>
      <c r="C18"/>
      <c r="F18"/>
    </row>
    <row r="19" spans="1:6" x14ac:dyDescent="0.25">
      <c r="A19" s="293" t="s">
        <v>394</v>
      </c>
      <c r="B19" s="108" t="s">
        <v>370</v>
      </c>
      <c r="C19"/>
      <c r="F19"/>
    </row>
    <row r="20" spans="1:6" x14ac:dyDescent="0.25">
      <c r="A20" s="293" t="s">
        <v>393</v>
      </c>
      <c r="B20" s="108" t="s">
        <v>373</v>
      </c>
      <c r="C20"/>
      <c r="F20"/>
    </row>
    <row r="21" spans="1:6" x14ac:dyDescent="0.25">
      <c r="A21" s="293" t="s">
        <v>394</v>
      </c>
      <c r="B21" s="108" t="s">
        <v>371</v>
      </c>
      <c r="C21"/>
      <c r="F21"/>
    </row>
    <row r="22" spans="1:6" x14ac:dyDescent="0.25">
      <c r="A22" s="293" t="s">
        <v>395</v>
      </c>
      <c r="B22" s="108" t="s">
        <v>372</v>
      </c>
      <c r="C22"/>
      <c r="F22"/>
    </row>
    <row r="23" spans="1:6" x14ac:dyDescent="0.25">
      <c r="A23" s="293" t="s">
        <v>396</v>
      </c>
      <c r="B23" s="108" t="s">
        <v>374</v>
      </c>
      <c r="C23"/>
      <c r="F23"/>
    </row>
    <row r="24" spans="1:6" x14ac:dyDescent="0.25">
      <c r="A24" s="293" t="s">
        <v>398</v>
      </c>
      <c r="B24" s="108" t="s">
        <v>375</v>
      </c>
      <c r="C24"/>
      <c r="F24"/>
    </row>
    <row r="25" spans="1:6" x14ac:dyDescent="0.25">
      <c r="A25" s="293" t="s">
        <v>399</v>
      </c>
      <c r="B25" s="108" t="s">
        <v>376</v>
      </c>
      <c r="C25"/>
      <c r="F25"/>
    </row>
    <row r="26" spans="1:6" x14ac:dyDescent="0.25">
      <c r="A26" s="293" t="s">
        <v>169</v>
      </c>
      <c r="B26" s="108" t="s">
        <v>377</v>
      </c>
      <c r="C26"/>
      <c r="F26"/>
    </row>
    <row r="27" spans="1:6" x14ac:dyDescent="0.25">
      <c r="A27" s="293" t="s">
        <v>170</v>
      </c>
      <c r="B27" s="108" t="s">
        <v>378</v>
      </c>
      <c r="C27"/>
      <c r="F27"/>
    </row>
    <row r="28" spans="1:6" x14ac:dyDescent="0.25">
      <c r="A28" s="293" t="s">
        <v>400</v>
      </c>
      <c r="B28" s="108" t="s">
        <v>379</v>
      </c>
      <c r="C28"/>
      <c r="F28"/>
    </row>
    <row r="29" spans="1:6" x14ac:dyDescent="0.25">
      <c r="A29" s="293" t="s">
        <v>401</v>
      </c>
      <c r="B29" s="108" t="s">
        <v>380</v>
      </c>
      <c r="C29"/>
      <c r="F29"/>
    </row>
    <row r="30" spans="1:6" x14ac:dyDescent="0.25">
      <c r="A30" s="293" t="s">
        <v>402</v>
      </c>
      <c r="B30" s="108" t="s">
        <v>381</v>
      </c>
      <c r="C30"/>
      <c r="F30"/>
    </row>
    <row r="31" spans="1:6" x14ac:dyDescent="0.25">
      <c r="A31" s="293" t="s">
        <v>403</v>
      </c>
      <c r="B31" s="108" t="s">
        <v>382</v>
      </c>
      <c r="C31"/>
      <c r="F31"/>
    </row>
    <row r="32" spans="1:6" x14ac:dyDescent="0.25">
      <c r="A32" s="293" t="s">
        <v>172</v>
      </c>
      <c r="B32" s="108" t="s">
        <v>383</v>
      </c>
      <c r="C32"/>
      <c r="F32"/>
    </row>
    <row r="33" spans="1:6" x14ac:dyDescent="0.25">
      <c r="A33" s="293" t="s">
        <v>173</v>
      </c>
      <c r="B33" s="108" t="s">
        <v>384</v>
      </c>
      <c r="C33"/>
      <c r="F33"/>
    </row>
    <row r="34" spans="1:6" x14ac:dyDescent="0.25">
      <c r="A34" s="293" t="s">
        <v>404</v>
      </c>
      <c r="B34" s="108" t="s">
        <v>385</v>
      </c>
      <c r="C34"/>
      <c r="F34"/>
    </row>
    <row r="35" spans="1:6" x14ac:dyDescent="0.25">
      <c r="A35" s="293" t="s">
        <v>405</v>
      </c>
      <c r="B35" s="108" t="s">
        <v>386</v>
      </c>
      <c r="C35"/>
      <c r="F35"/>
    </row>
    <row r="36" spans="1:6" x14ac:dyDescent="0.25">
      <c r="A36" s="293" t="s">
        <v>406</v>
      </c>
      <c r="B36" s="108" t="s">
        <v>353</v>
      </c>
      <c r="C36"/>
      <c r="F36"/>
    </row>
    <row r="37" spans="1:6" x14ac:dyDescent="0.25">
      <c r="A37" s="293" t="s">
        <v>407</v>
      </c>
      <c r="B37" s="108" t="s">
        <v>354</v>
      </c>
      <c r="C37"/>
      <c r="F37"/>
    </row>
    <row r="38" spans="1:6" x14ac:dyDescent="0.25">
      <c r="A38" s="116" t="s">
        <v>468</v>
      </c>
      <c r="B38" s="108" t="s">
        <v>469</v>
      </c>
      <c r="C38"/>
      <c r="F38"/>
    </row>
    <row r="39" spans="1:6" x14ac:dyDescent="0.25">
      <c r="A39" s="116"/>
      <c r="B39" s="108"/>
      <c r="C39"/>
      <c r="F39"/>
    </row>
    <row r="40" spans="1:6" x14ac:dyDescent="0.25">
      <c r="A40" s="116"/>
      <c r="B40" s="108"/>
      <c r="C40"/>
      <c r="F40"/>
    </row>
    <row r="41" spans="1:6" x14ac:dyDescent="0.25">
      <c r="A41" s="116"/>
      <c r="B41" s="108"/>
      <c r="C41"/>
      <c r="F41"/>
    </row>
    <row r="42" spans="1:6" x14ac:dyDescent="0.25">
      <c r="A42" s="116"/>
      <c r="B42" s="108"/>
      <c r="C42"/>
      <c r="F42"/>
    </row>
    <row r="43" spans="1:6" x14ac:dyDescent="0.25">
      <c r="A43" s="116"/>
      <c r="B43" s="108"/>
      <c r="C43"/>
      <c r="F43"/>
    </row>
    <row r="44" spans="1:6" x14ac:dyDescent="0.25">
      <c r="A44" s="116"/>
      <c r="B44" s="108"/>
      <c r="C44"/>
      <c r="F44"/>
    </row>
    <row r="45" spans="1:6" x14ac:dyDescent="0.25">
      <c r="A45" s="116"/>
      <c r="B45" s="108"/>
      <c r="C45"/>
      <c r="F45"/>
    </row>
    <row r="46" spans="1:6" x14ac:dyDescent="0.25">
      <c r="A46" s="116"/>
      <c r="B46" s="108"/>
      <c r="C46"/>
      <c r="F46"/>
    </row>
    <row r="47" spans="1:6" x14ac:dyDescent="0.25">
      <c r="A47" s="116"/>
      <c r="B47" s="108"/>
      <c r="C47"/>
      <c r="F47"/>
    </row>
    <row r="48" spans="1:6" x14ac:dyDescent="0.25">
      <c r="A48" s="116"/>
      <c r="B48" s="108"/>
      <c r="C48"/>
      <c r="F48"/>
    </row>
    <row r="49" spans="1:6" x14ac:dyDescent="0.25">
      <c r="A49" s="116"/>
      <c r="B49" s="108"/>
      <c r="C49"/>
      <c r="F49"/>
    </row>
    <row r="50" spans="1:6" x14ac:dyDescent="0.25">
      <c r="A50" s="116"/>
      <c r="B50" s="108"/>
      <c r="C50"/>
      <c r="F50"/>
    </row>
    <row r="51" spans="1:6" x14ac:dyDescent="0.25">
      <c r="A51" s="116"/>
      <c r="B51" s="108"/>
      <c r="C51"/>
      <c r="F51"/>
    </row>
    <row r="52" spans="1:6" x14ac:dyDescent="0.25">
      <c r="A52" s="116"/>
      <c r="B52" s="108"/>
      <c r="C52"/>
      <c r="F52"/>
    </row>
    <row r="53" spans="1:6" x14ac:dyDescent="0.25">
      <c r="A53" s="116"/>
      <c r="B53" s="108"/>
      <c r="C53"/>
      <c r="F53"/>
    </row>
    <row r="54" spans="1:6" x14ac:dyDescent="0.25">
      <c r="A54" s="116"/>
      <c r="B54" s="108"/>
      <c r="C54"/>
      <c r="F54"/>
    </row>
    <row r="55" spans="1:6" x14ac:dyDescent="0.25">
      <c r="A55" s="108"/>
      <c r="C55" s="116"/>
      <c r="F55"/>
    </row>
    <row r="56" spans="1:6" x14ac:dyDescent="0.25">
      <c r="A56" s="108"/>
    </row>
    <row r="57" spans="1:6" x14ac:dyDescent="0.25">
      <c r="A57" s="108"/>
    </row>
    <row r="58" spans="1:6" x14ac:dyDescent="0.25">
      <c r="A58" s="108"/>
    </row>
  </sheetData>
  <sheetProtection algorithmName="SHA-512" hashValue="MwTaB3uNoq5ANaksMMOAzPfxl4k7yGTjL6aEQwMIupuHlOUYe9e/Bqm/I6w/qnPsEfXh6ed2lQoDO3iR8hiJcg==" saltValue="NtpRnfrXccoB5hFLJrZPNA==" spinCount="100000" sheet="1" objects="1" scenarios="1"/>
  <sortState xmlns:xlrd2="http://schemas.microsoft.com/office/spreadsheetml/2017/richdata2" ref="A8:A51">
    <sortCondition ref="A8"/>
  </sortState>
  <hyperlinks>
    <hyperlink ref="A5" location="'Aerosol Degreaser Derm'!A1" display="Aerosol Degreaser - Derm" xr:uid="{66641ACB-9891-48DD-AA22-74F54DE2D02B}"/>
    <hyperlink ref="A6" location="'Aerosol Brake Cleaner Inh'!A1" display="'Aerosol Brake Cleaner Inh" xr:uid="{9C9B256E-6245-4851-86F4-C9DF09827973}"/>
    <hyperlink ref="A7" location="'Aerosol Brake Cleaner Derm'!A1" display="'Aerosol Brake Cleaner Derm" xr:uid="{F96C1EA8-BA97-4EBA-8DF6-98C60985B949}"/>
    <hyperlink ref="A8" location="'Parts Cleaner Inh'!A1" display="'Parts Cleaner Inh" xr:uid="{3E5BA9F3-1A49-4440-8CDD-31F14651F555}"/>
    <hyperlink ref="A9" location="'Parts Cleaner Derm'!A1" display="'Parts Cleaner Derm" xr:uid="{EAE469CD-2971-42DB-A3A4-B5437CBCCE9A}"/>
    <hyperlink ref="A10" location="'Mold Cleaner Inh'!A1" display="'Mold Cleaner Inh" xr:uid="{1F1D1BA6-0166-494A-898D-5A27AE01D495}"/>
    <hyperlink ref="A11" location="'Mold Cleaner Derm'!A1" display="'Mold Cleaner Derm" xr:uid="{20C2F9E2-3067-4553-97B3-722AFBBCE97F}"/>
    <hyperlink ref="A12" location="'Vandalism Remover Inh'!A1" display="'Vandalism Remover Inh" xr:uid="{C7066CBD-2731-4D86-AD1E-5D7323E3215F}"/>
    <hyperlink ref="A13" location="'Vandalism Remover Derm'!A1" display="'Vandalism Remover Derm" xr:uid="{F7C111B3-C866-45C2-BA91-6BCF6018F871}"/>
    <hyperlink ref="A14" location="'Liquid Marble Polish Inh'!A1" display="'Liquid Marble Polish Inh" xr:uid="{81B17A06-97DE-41B7-8798-56C7B34C22A7}"/>
    <hyperlink ref="A15" location="'Liquid Marble Polish Derm'!A1" display="'Liquid Marble Polish Derm" xr:uid="{9D312FD8-2C46-4666-AFC8-3E140D2DE80F}"/>
    <hyperlink ref="A16" location="'Cutting Fluid Inh'!A1" display="'Cutting Fluid Inh" xr:uid="{5CD51043-5041-4776-953F-B803BD85E4C4}"/>
    <hyperlink ref="A17" location="'Cutting Fluid Derm'!A1" display="'Cutting Fluid Derm" xr:uid="{0EDA36CE-D034-4AC0-8A60-89B49E774447}"/>
    <hyperlink ref="A18" location="'Aerosol Lubricant Inh'!A1" display="'Aerosol Lubricant Inh" xr:uid="{38DDDFBF-496D-4253-8717-A8A68F263550}"/>
    <hyperlink ref="A19" location="'Aerosol Lubricant Derm'!A1" display="'Aerosol Lubricant Derm" xr:uid="{EFD8D5AE-61F2-4DE6-969E-D52BDF6B8AFA}"/>
    <hyperlink ref="A20" location="'Aerosol Lubricant Inh'!A1" display="'Aerosol Lubricant Inh" xr:uid="{8429AD59-C748-4F0E-BADB-4A4F3E3D9359}"/>
    <hyperlink ref="A21" location="'Aerosol Lubricant Derm'!A1" display="'Aerosol Lubricant Derm" xr:uid="{DE375224-3EFA-40FC-9DC3-AE9E05EBCCC0}"/>
    <hyperlink ref="A22" location="'Livestock Groom Adhesive Inh'!A1" display="'Livestock Groom Adhesive Inh" xr:uid="{A7446B08-8067-403B-A6F4-8C72CD629187}"/>
    <hyperlink ref="A23" location="'Livestock Groom Adhesive Derm'!A1" display="'Livestock Groom Adhesive Derm" xr:uid="{ED6135A9-293C-4C82-9F1E-660B97A27CC5}"/>
    <hyperlink ref="A4" location="'Aerosol Degreaser Inh'!A1" display="Aerosol Degreaser-Inh" xr:uid="{EB3C354E-78E5-45C8-A6E6-4580A7821BBB}"/>
    <hyperlink ref="A24" location="'Caulk Sealant Inh'!A1" display="'Caulk Sealant Inh" xr:uid="{4717667B-F53B-4D86-B3F5-006E8D8CF377}"/>
    <hyperlink ref="A25" location="'Caulk Sealant Derm'!A1" display="'Caulk Sealant Derm" xr:uid="{61AFFACF-90F5-47AA-AFFB-6023D62B268B}"/>
    <hyperlink ref="A26" location="'Coatings and Primers Inh'!A1" display="'Coatings and Primers Inh" xr:uid="{68984163-DF1B-4D37-ABF0-2C1DEDEBAEEF}"/>
    <hyperlink ref="A27" location="'Coatings and Primers Derm'!A1" display="'Coatings and Primers Derm" xr:uid="{B812634E-30F1-45F0-B14B-1F7360FB2148}"/>
    <hyperlink ref="A28" location="'Rust Primer Inh'!A1" display="'Rust Primer Inh" xr:uid="{1A03336F-57B7-4329-8395-DE69CE941AF2}"/>
    <hyperlink ref="A29" location="'Rust Primer Derm'!A1" display="'Rust Primer Derm" xr:uid="{F633D73D-0632-4A30-8627-E1E40C647920}"/>
    <hyperlink ref="A30" location="'Outdoor Water Shield Inh'!A1" display="'Outdoor Water Shield Inh" xr:uid="{76835310-6FB8-4BAF-B177-379A11665A88}"/>
    <hyperlink ref="A31" location="'Outdoor Water Shield Derm'!A1" display="'Outdoor Water Shield Derm" xr:uid="{69D8984F-F4F2-4E5B-B9DE-77D33FD99B38}"/>
    <hyperlink ref="A32" location="'Metallic Overglaze Inh'!A1" display="'Metallic Overglaze Inh" xr:uid="{B68B87E5-621F-451D-8AFE-F907587A93C4}"/>
    <hyperlink ref="A33" location="'Metallic Overglaze Derm'!A1" display="'Metallic Overglaze Derm" xr:uid="{66536EED-5A7B-4D84-ABAC-44CBFF4508F7}"/>
    <hyperlink ref="A34" location="'Wax Marble Polish Inh'!A1" display="'Wax Marble Polish Inh" xr:uid="{07BD07D2-A8F7-49C0-B8EF-13565F6C1448}"/>
    <hyperlink ref="A35" location="'Wax Marble Polish Derm'!A1" display="'Wax Marble Polish Derm" xr:uid="{DA1C6B08-F134-4085-89EE-B6A61B5BD239}"/>
    <hyperlink ref="A36" location="'Dry Clean Articles Inh'!A1" display="'Dry Clean Articles Inh" xr:uid="{922D0428-F8C4-4F2A-8931-88AD1688C2F7}"/>
    <hyperlink ref="A37" location="'Dry Clean Articles Derm'!A1" display="'Dry Clean Articles Derm" xr:uid="{91351157-27A4-437C-983C-67C73F9DDDB5}"/>
    <hyperlink ref="A38" location="'Frasch Equation'!A1" display="Frasch Equation" xr:uid="{A9680B06-3531-4B58-A225-01C5C35D95B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AH55"/>
  <sheetViews>
    <sheetView zoomScale="90" zoomScaleNormal="90" workbookViewId="0">
      <selection activeCell="F2" sqref="F2"/>
    </sheetView>
  </sheetViews>
  <sheetFormatPr defaultColWidth="8.85546875" defaultRowHeight="15" x14ac:dyDescent="0.25"/>
  <cols>
    <col min="1" max="1" width="41" style="139" customWidth="1"/>
    <col min="2" max="2" width="12" style="139" customWidth="1"/>
    <col min="3" max="3" width="8.85546875" style="139"/>
    <col min="4" max="4" width="38.42578125" style="139" bestFit="1" customWidth="1"/>
    <col min="5" max="34" width="8.7109375" style="139" customWidth="1"/>
    <col min="35" max="16384" width="8.85546875" style="139"/>
  </cols>
  <sheetData>
    <row r="1" spans="1:34" s="137" customFormat="1" ht="25.5" x14ac:dyDescent="0.35">
      <c r="A1" s="136" t="s">
        <v>0</v>
      </c>
      <c r="E1" s="119"/>
    </row>
    <row r="2" spans="1:34" s="137" customFormat="1" x14ac:dyDescent="0.25">
      <c r="A2" s="137" t="s">
        <v>192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5"/>
      <c r="C7" s="345"/>
      <c r="D7" s="343"/>
      <c r="E7" s="331" t="s">
        <v>10</v>
      </c>
      <c r="F7" s="334" t="s">
        <v>11</v>
      </c>
      <c r="G7" s="334"/>
      <c r="H7" s="334"/>
      <c r="I7" s="333" t="s">
        <v>12</v>
      </c>
      <c r="J7" s="334"/>
      <c r="K7" s="335"/>
      <c r="L7" s="334" t="s">
        <v>13</v>
      </c>
      <c r="M7" s="334"/>
      <c r="N7" s="335"/>
      <c r="O7" s="331" t="s">
        <v>10</v>
      </c>
      <c r="P7" s="329" t="s">
        <v>11</v>
      </c>
      <c r="Q7" s="329"/>
      <c r="R7" s="329"/>
      <c r="S7" s="328" t="s">
        <v>12</v>
      </c>
      <c r="T7" s="329"/>
      <c r="U7" s="330"/>
      <c r="V7" s="329" t="s">
        <v>13</v>
      </c>
      <c r="W7" s="329"/>
      <c r="X7" s="330"/>
      <c r="Y7" s="331" t="s">
        <v>10</v>
      </c>
      <c r="Z7" s="329" t="s">
        <v>11</v>
      </c>
      <c r="AA7" s="329"/>
      <c r="AB7" s="329"/>
      <c r="AC7" s="328" t="s">
        <v>12</v>
      </c>
      <c r="AD7" s="329"/>
      <c r="AE7" s="330"/>
      <c r="AF7" s="329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23" t="s">
        <v>23</v>
      </c>
      <c r="B9" s="122" t="s">
        <v>24</v>
      </c>
      <c r="C9" s="122" t="s">
        <v>25</v>
      </c>
      <c r="D9" s="59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8"/>
      <c r="Q9" s="8"/>
      <c r="R9" s="61"/>
      <c r="S9" s="146"/>
      <c r="T9" s="147"/>
      <c r="U9" s="148"/>
      <c r="V9" s="147"/>
      <c r="W9" s="147"/>
      <c r="X9" s="148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8"/>
      <c r="Q10" s="8"/>
      <c r="R10" s="61"/>
      <c r="S10" s="20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customHeight="1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121</v>
      </c>
      <c r="E16" s="19">
        <v>1</v>
      </c>
      <c r="F16" s="63">
        <v>0.3</v>
      </c>
      <c r="G16" s="23">
        <v>0.3</v>
      </c>
      <c r="H16" s="24">
        <v>0.3</v>
      </c>
      <c r="I16" s="23">
        <v>0.89</v>
      </c>
      <c r="J16" s="23">
        <v>0.89</v>
      </c>
      <c r="K16" s="24">
        <v>0.89</v>
      </c>
      <c r="L16" s="23">
        <v>1</v>
      </c>
      <c r="M16" s="23">
        <v>1</v>
      </c>
      <c r="N16" s="24">
        <v>1</v>
      </c>
      <c r="O16" s="19">
        <v>1</v>
      </c>
      <c r="P16" s="63">
        <v>0.3</v>
      </c>
      <c r="Q16" s="23">
        <v>0.3</v>
      </c>
      <c r="R16" s="64">
        <v>0.3</v>
      </c>
      <c r="S16" s="63">
        <v>0.89</v>
      </c>
      <c r="T16" s="23">
        <v>0.89</v>
      </c>
      <c r="U16" s="24">
        <v>0.89</v>
      </c>
      <c r="V16" s="23">
        <v>1</v>
      </c>
      <c r="W16" s="23">
        <v>1</v>
      </c>
      <c r="X16" s="24">
        <v>1</v>
      </c>
      <c r="Y16" s="19">
        <v>1</v>
      </c>
      <c r="Z16" s="63">
        <v>0.3</v>
      </c>
      <c r="AA16" s="23">
        <v>0.3</v>
      </c>
      <c r="AB16" s="24">
        <v>0.3</v>
      </c>
      <c r="AC16" s="23">
        <v>0.89</v>
      </c>
      <c r="AD16" s="23">
        <v>0.89</v>
      </c>
      <c r="AE16" s="24">
        <v>0.89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51.75" thickBot="1" x14ac:dyDescent="0.3">
      <c r="A19" s="124" t="s">
        <v>42</v>
      </c>
      <c r="B19" s="122" t="s">
        <v>24</v>
      </c>
      <c r="C19" s="122" t="s">
        <v>25</v>
      </c>
      <c r="D19" s="59" t="s">
        <v>207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162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9" t="s">
        <v>221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1.31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23" t="s">
        <v>148</v>
      </c>
      <c r="B31" s="122" t="s">
        <v>65</v>
      </c>
      <c r="C31" s="122" t="s">
        <v>37</v>
      </c>
      <c r="D31" s="150" t="s">
        <v>119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>
        <v>0.5</v>
      </c>
      <c r="M31" s="29">
        <v>0.5</v>
      </c>
      <c r="N31" s="30">
        <v>0.5</v>
      </c>
      <c r="O31" s="28">
        <v>4.25</v>
      </c>
      <c r="P31" s="29">
        <v>4.25</v>
      </c>
      <c r="Q31" s="29">
        <v>4.25</v>
      </c>
      <c r="R31" s="60">
        <v>4.25</v>
      </c>
      <c r="S31" s="31">
        <v>4.25</v>
      </c>
      <c r="T31" s="29">
        <v>4.25</v>
      </c>
      <c r="U31" s="30">
        <v>4.25</v>
      </c>
      <c r="V31" s="29">
        <v>4.25</v>
      </c>
      <c r="W31" s="29">
        <v>4.25</v>
      </c>
      <c r="X31" s="60">
        <v>4.25</v>
      </c>
      <c r="Y31" s="28">
        <v>60</v>
      </c>
      <c r="Z31" s="29">
        <v>60</v>
      </c>
      <c r="AA31" s="29">
        <v>60</v>
      </c>
      <c r="AB31" s="30">
        <v>60</v>
      </c>
      <c r="AC31" s="29">
        <v>60</v>
      </c>
      <c r="AD31" s="29">
        <v>60</v>
      </c>
      <c r="AE31" s="30">
        <v>60</v>
      </c>
      <c r="AF31" s="29">
        <v>60</v>
      </c>
      <c r="AG31" s="29">
        <v>60</v>
      </c>
      <c r="AH31" s="30">
        <v>60</v>
      </c>
    </row>
    <row r="32" spans="1:34" ht="15.75" customHeight="1" thickBot="1" x14ac:dyDescent="0.3">
      <c r="A32" s="123" t="s">
        <v>66</v>
      </c>
      <c r="B32" s="122" t="s">
        <v>67</v>
      </c>
      <c r="C32" s="122" t="s">
        <v>37</v>
      </c>
      <c r="D32" s="150" t="s">
        <v>120</v>
      </c>
      <c r="E32" s="32">
        <v>1</v>
      </c>
      <c r="F32" s="35">
        <v>1.1599999999999999</v>
      </c>
      <c r="G32" s="33">
        <v>9.68</v>
      </c>
      <c r="H32" s="34">
        <v>167.34</v>
      </c>
      <c r="I32" s="35">
        <v>1.1599999999999999</v>
      </c>
      <c r="J32" s="33">
        <v>9.68</v>
      </c>
      <c r="K32" s="34">
        <v>167.34</v>
      </c>
      <c r="L32" s="35">
        <v>1.1599999999999999</v>
      </c>
      <c r="M32" s="33">
        <v>9.68</v>
      </c>
      <c r="N32" s="34">
        <v>167.34</v>
      </c>
      <c r="O32" s="32">
        <v>1</v>
      </c>
      <c r="P32" s="62">
        <v>1.1599999999999999</v>
      </c>
      <c r="Q32" s="33">
        <v>9.68</v>
      </c>
      <c r="R32" s="33">
        <v>167.34</v>
      </c>
      <c r="S32" s="35">
        <v>1.1599999999999999</v>
      </c>
      <c r="T32" s="33">
        <v>9.68</v>
      </c>
      <c r="U32" s="34">
        <v>167.34</v>
      </c>
      <c r="V32" s="62">
        <v>1.1599999999999999</v>
      </c>
      <c r="W32" s="33">
        <v>9.68</v>
      </c>
      <c r="X32" s="33">
        <v>167.34</v>
      </c>
      <c r="Y32" s="32">
        <v>1</v>
      </c>
      <c r="Z32" s="62">
        <v>1.1599999999999999</v>
      </c>
      <c r="AA32" s="33">
        <v>9.68</v>
      </c>
      <c r="AB32" s="34">
        <v>167.34</v>
      </c>
      <c r="AC32" s="62">
        <v>1.1599999999999999</v>
      </c>
      <c r="AD32" s="33">
        <v>9.68</v>
      </c>
      <c r="AE32" s="34">
        <v>167.34</v>
      </c>
      <c r="AF32" s="62">
        <v>1.1599999999999999</v>
      </c>
      <c r="AG32" s="33">
        <v>9.68</v>
      </c>
      <c r="AH32" s="34">
        <v>167.34</v>
      </c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4.9899999999999996E-3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212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6.25" thickBot="1" x14ac:dyDescent="0.3">
      <c r="A39" s="123" t="s">
        <v>29</v>
      </c>
      <c r="B39" s="122" t="s">
        <v>24</v>
      </c>
      <c r="C39" s="122" t="s">
        <v>25</v>
      </c>
      <c r="D39" s="99" t="s">
        <v>229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184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186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185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79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59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59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9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59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52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  <row r="51" spans="1:34" x14ac:dyDescent="0.25">
      <c r="A51" s="156"/>
    </row>
    <row r="52" spans="1:34" x14ac:dyDescent="0.25">
      <c r="A52" s="156"/>
    </row>
    <row r="53" spans="1:34" ht="25.5" x14ac:dyDescent="0.25">
      <c r="A53" s="118" t="s">
        <v>147</v>
      </c>
    </row>
    <row r="54" spans="1:34" x14ac:dyDescent="0.25">
      <c r="A54" s="156"/>
    </row>
    <row r="55" spans="1:34" x14ac:dyDescent="0.25">
      <c r="A55" s="156"/>
    </row>
  </sheetData>
  <sheetProtection algorithmName="SHA-512" hashValue="+s/74MePaWT+tGYH+e2YD7Ncb+n7SxHbFijh/a79oBfqDcLng6AaAdmCTfniTtcO/ceOXFRPFvj/0vvirSNa7A==" saltValue="FkAKzUQPaM5oNryXqsm+lg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/>
  <dimension ref="A1:AH55"/>
  <sheetViews>
    <sheetView zoomScale="90" zoomScaleNormal="90" workbookViewId="0">
      <selection activeCell="F2" sqref="F2"/>
    </sheetView>
  </sheetViews>
  <sheetFormatPr defaultRowHeight="15" x14ac:dyDescent="0.25"/>
  <cols>
    <col min="1" max="1" width="41" customWidth="1"/>
    <col min="2" max="2" width="12" customWidth="1"/>
    <col min="4" max="4" width="38.42578125" style="86" bestFit="1" customWidth="1"/>
    <col min="5" max="35" width="7.85546875" customWidth="1"/>
  </cols>
  <sheetData>
    <row r="1" spans="1:34" s="108" customFormat="1" x14ac:dyDescent="0.25">
      <c r="A1" s="114" t="s">
        <v>0</v>
      </c>
      <c r="D1" s="117"/>
    </row>
    <row r="2" spans="1:34" s="108" customFormat="1" x14ac:dyDescent="0.25">
      <c r="A2" s="108" t="s">
        <v>168</v>
      </c>
      <c r="D2" s="117"/>
    </row>
    <row r="3" spans="1:34" s="108" customFormat="1" x14ac:dyDescent="0.25">
      <c r="A3" s="114" t="s">
        <v>1</v>
      </c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7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8" t="s">
        <v>37</v>
      </c>
      <c r="D16" s="76" t="s">
        <v>136</v>
      </c>
      <c r="E16" s="47">
        <v>1</v>
      </c>
      <c r="F16" s="50">
        <v>0.15</v>
      </c>
      <c r="G16" s="50">
        <v>0.15</v>
      </c>
      <c r="H16" s="51">
        <v>0.15</v>
      </c>
      <c r="I16" s="50"/>
      <c r="J16" s="50"/>
      <c r="K16" s="51"/>
      <c r="L16" s="50"/>
      <c r="M16" s="50"/>
      <c r="N16" s="51"/>
      <c r="O16" s="47"/>
      <c r="P16" s="50"/>
      <c r="Q16" s="50"/>
      <c r="R16" s="51"/>
      <c r="S16" s="50"/>
      <c r="T16" s="50"/>
      <c r="U16" s="51"/>
      <c r="V16" s="50"/>
      <c r="W16" s="50"/>
      <c r="X16" s="51"/>
      <c r="Y16" s="47"/>
      <c r="Z16" s="50"/>
      <c r="AA16" s="50"/>
      <c r="AB16" s="51"/>
      <c r="AC16" s="50"/>
      <c r="AD16" s="50"/>
      <c r="AE16" s="51"/>
      <c r="AF16" s="50"/>
      <c r="AG16" s="50"/>
      <c r="AH16" s="51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131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226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5">
        <v>1.45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23" t="s">
        <v>148</v>
      </c>
      <c r="B31" s="122" t="s">
        <v>65</v>
      </c>
      <c r="C31" s="122" t="s">
        <v>37</v>
      </c>
      <c r="D31" s="91" t="s">
        <v>119</v>
      </c>
      <c r="E31" s="28">
        <v>0.5</v>
      </c>
      <c r="F31" s="31">
        <v>0.5</v>
      </c>
      <c r="G31" s="29">
        <v>0.5</v>
      </c>
      <c r="H31" s="30">
        <v>0.5</v>
      </c>
      <c r="I31" s="31"/>
      <c r="J31" s="29"/>
      <c r="K31" s="30"/>
      <c r="L31" s="31"/>
      <c r="M31" s="29"/>
      <c r="N31" s="30"/>
      <c r="O31" s="28">
        <v>4.25</v>
      </c>
      <c r="P31" s="29">
        <v>4.25</v>
      </c>
      <c r="Q31" s="29">
        <v>4.25</v>
      </c>
      <c r="R31" s="60">
        <v>4.25</v>
      </c>
      <c r="S31" s="31"/>
      <c r="T31" s="29"/>
      <c r="U31" s="30"/>
      <c r="V31" s="29"/>
      <c r="W31" s="29"/>
      <c r="X31" s="60"/>
      <c r="Y31" s="28">
        <v>60</v>
      </c>
      <c r="Z31" s="29">
        <v>60</v>
      </c>
      <c r="AA31" s="29">
        <v>60</v>
      </c>
      <c r="AB31" s="30">
        <v>60</v>
      </c>
      <c r="AC31" s="29"/>
      <c r="AD31" s="29"/>
      <c r="AE31" s="30"/>
      <c r="AF31" s="29"/>
      <c r="AG31" s="29"/>
      <c r="AH31" s="30"/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135</v>
      </c>
      <c r="E32" s="32">
        <v>1</v>
      </c>
      <c r="F32" s="35">
        <v>1.29</v>
      </c>
      <c r="G32" s="33">
        <v>10.72</v>
      </c>
      <c r="H32" s="34">
        <v>185.23</v>
      </c>
      <c r="I32" s="35"/>
      <c r="J32" s="33"/>
      <c r="K32" s="34"/>
      <c r="L32" s="35"/>
      <c r="M32" s="33"/>
      <c r="N32" s="34"/>
      <c r="O32" s="32">
        <v>1</v>
      </c>
      <c r="P32" s="62">
        <v>1.29</v>
      </c>
      <c r="Q32" s="33">
        <v>10.72</v>
      </c>
      <c r="R32" s="33">
        <v>185.23</v>
      </c>
      <c r="S32" s="35"/>
      <c r="T32" s="33"/>
      <c r="U32" s="34"/>
      <c r="V32" s="62"/>
      <c r="W32" s="33"/>
      <c r="X32" s="33"/>
      <c r="Y32" s="32">
        <v>1</v>
      </c>
      <c r="Z32" s="62">
        <v>1.29</v>
      </c>
      <c r="AA32" s="33">
        <v>10.72</v>
      </c>
      <c r="AB32" s="34">
        <v>185.23</v>
      </c>
      <c r="AC32" s="62"/>
      <c r="AD32" s="33"/>
      <c r="AE32" s="34"/>
      <c r="AF32" s="62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205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6.25" thickBot="1" x14ac:dyDescent="0.3">
      <c r="A39" s="123" t="s">
        <v>29</v>
      </c>
      <c r="B39" s="128" t="s">
        <v>24</v>
      </c>
      <c r="C39" s="128" t="s">
        <v>25</v>
      </c>
      <c r="D39" s="85" t="s">
        <v>229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7" t="s">
        <v>241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7" t="s">
        <v>242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7" t="s">
        <v>243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77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100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75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7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7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7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88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L2j2dQunywJDvPjDSmn/GEeSu28MRibGWJPFy35FgqZQa7+gX9e5b/SGpA8lpfeEGyrpiwZfWKB4bc9AMjmzIg==" saltValue="jsWqKuoQhsbMNilhYcH2FA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/>
  <dimension ref="A1:AH55"/>
  <sheetViews>
    <sheetView zoomScale="90" zoomScaleNormal="90" workbookViewId="0">
      <selection activeCell="D3" sqref="D3"/>
    </sheetView>
  </sheetViews>
  <sheetFormatPr defaultRowHeight="15" x14ac:dyDescent="0.25"/>
  <cols>
    <col min="1" max="1" width="41" customWidth="1"/>
    <col min="2" max="2" width="12" customWidth="1"/>
    <col min="4" max="4" width="38.42578125" style="86" bestFit="1" customWidth="1"/>
    <col min="5" max="36" width="7.42578125" customWidth="1"/>
  </cols>
  <sheetData>
    <row r="1" spans="1:34" s="108" customFormat="1" x14ac:dyDescent="0.25">
      <c r="A1" s="114" t="s">
        <v>0</v>
      </c>
      <c r="B1" s="114"/>
      <c r="D1" s="117"/>
    </row>
    <row r="2" spans="1:34" s="108" customFormat="1" x14ac:dyDescent="0.25">
      <c r="A2" s="108" t="s">
        <v>168</v>
      </c>
      <c r="D2" s="117"/>
    </row>
    <row r="3" spans="1:34" s="108" customFormat="1" x14ac:dyDescent="0.25">
      <c r="A3" s="114" t="s">
        <v>1</v>
      </c>
      <c r="B3" s="114"/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6" t="s">
        <v>26</v>
      </c>
      <c r="B10" s="7" t="s">
        <v>24</v>
      </c>
      <c r="C10" s="8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7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8" t="s">
        <v>37</v>
      </c>
      <c r="D16" s="76" t="s">
        <v>136</v>
      </c>
      <c r="E16" s="47">
        <v>1</v>
      </c>
      <c r="F16" s="50">
        <v>0.15</v>
      </c>
      <c r="G16" s="50">
        <v>0.15</v>
      </c>
      <c r="H16" s="51">
        <v>0.15</v>
      </c>
      <c r="I16" s="50"/>
      <c r="J16" s="50"/>
      <c r="K16" s="51"/>
      <c r="L16" s="50"/>
      <c r="M16" s="50"/>
      <c r="N16" s="51"/>
      <c r="O16" s="47">
        <v>1</v>
      </c>
      <c r="P16" s="50">
        <v>0.15</v>
      </c>
      <c r="Q16" s="50">
        <v>0.15</v>
      </c>
      <c r="R16" s="51">
        <v>0.15</v>
      </c>
      <c r="S16" s="50"/>
      <c r="T16" s="50"/>
      <c r="U16" s="51"/>
      <c r="V16" s="50"/>
      <c r="W16" s="50"/>
      <c r="X16" s="51"/>
      <c r="Y16" s="47">
        <v>1</v>
      </c>
      <c r="Z16" s="50">
        <v>0.15</v>
      </c>
      <c r="AA16" s="50">
        <v>0.15</v>
      </c>
      <c r="AB16" s="51">
        <v>0.15</v>
      </c>
      <c r="AC16" s="50"/>
      <c r="AD16" s="50"/>
      <c r="AE16" s="51"/>
      <c r="AF16" s="50"/>
      <c r="AG16" s="50"/>
      <c r="AH16" s="51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131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226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5">
        <v>1.45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23" t="s">
        <v>148</v>
      </c>
      <c r="B31" s="122" t="s">
        <v>65</v>
      </c>
      <c r="C31" s="122" t="s">
        <v>37</v>
      </c>
      <c r="D31" s="91" t="s">
        <v>119</v>
      </c>
      <c r="E31" s="28">
        <v>0.5</v>
      </c>
      <c r="F31" s="31">
        <v>0.5</v>
      </c>
      <c r="G31" s="29">
        <v>0.5</v>
      </c>
      <c r="H31" s="30">
        <v>0.5</v>
      </c>
      <c r="I31" s="31"/>
      <c r="J31" s="29"/>
      <c r="K31" s="30"/>
      <c r="L31" s="31"/>
      <c r="M31" s="29"/>
      <c r="N31" s="30"/>
      <c r="O31" s="28">
        <v>4.25</v>
      </c>
      <c r="P31" s="29">
        <v>4.25</v>
      </c>
      <c r="Q31" s="29">
        <v>4.25</v>
      </c>
      <c r="R31" s="60">
        <v>4.25</v>
      </c>
      <c r="S31" s="31"/>
      <c r="T31" s="29"/>
      <c r="U31" s="30"/>
      <c r="V31" s="29"/>
      <c r="W31" s="29"/>
      <c r="X31" s="60"/>
      <c r="Y31" s="28">
        <v>60</v>
      </c>
      <c r="Z31" s="29">
        <v>60</v>
      </c>
      <c r="AA31" s="29">
        <v>60</v>
      </c>
      <c r="AB31" s="30">
        <v>60</v>
      </c>
      <c r="AC31" s="29"/>
      <c r="AD31" s="29"/>
      <c r="AE31" s="30"/>
      <c r="AF31" s="29"/>
      <c r="AG31" s="29"/>
      <c r="AH31" s="30"/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135</v>
      </c>
      <c r="E32" s="32">
        <v>1</v>
      </c>
      <c r="F32" s="35">
        <v>1.29</v>
      </c>
      <c r="G32" s="33">
        <v>10.72</v>
      </c>
      <c r="H32" s="34">
        <v>185.23</v>
      </c>
      <c r="I32" s="35"/>
      <c r="J32" s="33"/>
      <c r="K32" s="34"/>
      <c r="L32" s="35"/>
      <c r="M32" s="33"/>
      <c r="N32" s="34"/>
      <c r="O32" s="32">
        <v>1</v>
      </c>
      <c r="P32" s="62">
        <v>1.29</v>
      </c>
      <c r="Q32" s="33">
        <v>10.72</v>
      </c>
      <c r="R32" s="33">
        <v>185.23</v>
      </c>
      <c r="S32" s="35"/>
      <c r="T32" s="33"/>
      <c r="U32" s="34"/>
      <c r="V32" s="62"/>
      <c r="W32" s="33"/>
      <c r="X32" s="33"/>
      <c r="Y32" s="32">
        <v>1</v>
      </c>
      <c r="Z32" s="62">
        <v>1.29</v>
      </c>
      <c r="AA32" s="33">
        <v>10.72</v>
      </c>
      <c r="AB32" s="34">
        <v>185.23</v>
      </c>
      <c r="AC32" s="62"/>
      <c r="AD32" s="33"/>
      <c r="AE32" s="34"/>
      <c r="AF32" s="62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205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6.25" thickBot="1" x14ac:dyDescent="0.3">
      <c r="A39" s="123" t="s">
        <v>29</v>
      </c>
      <c r="B39" s="128" t="s">
        <v>24</v>
      </c>
      <c r="C39" s="128" t="s">
        <v>25</v>
      </c>
      <c r="D39" s="85" t="s">
        <v>229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7" t="s">
        <v>241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7" t="s">
        <v>242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7" t="s">
        <v>243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77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100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75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7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7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7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88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okcu/rN6Ebbu+THZganmG8xGfYPfUgCQtiJPv20n2mriyxxVirt496l84VwzBlyVXSSwzZk0oWJ1LrmB9X86rA==" saltValue="uBEOkiiPPP1M3Q/+9fJDVQ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H50"/>
  <sheetViews>
    <sheetView zoomScale="90" zoomScaleNormal="90" workbookViewId="0">
      <selection activeCell="AH3" sqref="AH3"/>
    </sheetView>
  </sheetViews>
  <sheetFormatPr defaultColWidth="8.85546875" defaultRowHeight="15" x14ac:dyDescent="0.25"/>
  <cols>
    <col min="1" max="1" width="41" style="139" customWidth="1"/>
    <col min="2" max="2" width="9.5703125" style="139" bestFit="1" customWidth="1"/>
    <col min="3" max="3" width="4.85546875" style="139" bestFit="1" customWidth="1"/>
    <col min="4" max="4" width="47.85546875" style="139" bestFit="1" customWidth="1"/>
    <col min="5" max="35" width="7.5703125" style="139" customWidth="1"/>
    <col min="36" max="16384" width="8.85546875" style="139"/>
  </cols>
  <sheetData>
    <row r="1" spans="1:34" s="137" customFormat="1" ht="25.5" x14ac:dyDescent="0.35">
      <c r="A1" s="136" t="s">
        <v>0</v>
      </c>
      <c r="E1" s="119"/>
    </row>
    <row r="2" spans="1:34" s="137" customFormat="1" x14ac:dyDescent="0.25">
      <c r="A2" s="157" t="s">
        <v>194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0"/>
      <c r="C7" s="340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18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7" t="s">
        <v>35</v>
      </c>
      <c r="B16" s="8" t="s">
        <v>36</v>
      </c>
      <c r="C16" s="8" t="s">
        <v>37</v>
      </c>
      <c r="D16" s="90" t="s">
        <v>106</v>
      </c>
      <c r="E16" s="19">
        <v>1</v>
      </c>
      <c r="F16" s="23">
        <v>0.05</v>
      </c>
      <c r="G16" s="23">
        <v>0.05</v>
      </c>
      <c r="H16" s="24">
        <v>0.05</v>
      </c>
      <c r="I16" s="23">
        <v>0.48</v>
      </c>
      <c r="J16" s="23">
        <v>0.48</v>
      </c>
      <c r="K16" s="24">
        <v>0.48</v>
      </c>
      <c r="L16" s="23">
        <v>0.75</v>
      </c>
      <c r="M16" s="23">
        <v>0.75</v>
      </c>
      <c r="N16" s="24">
        <v>0.75</v>
      </c>
      <c r="O16" s="19">
        <v>1</v>
      </c>
      <c r="P16" s="23">
        <v>0.05</v>
      </c>
      <c r="Q16" s="23">
        <v>0.05</v>
      </c>
      <c r="R16" s="24">
        <v>0.05</v>
      </c>
      <c r="S16" s="23">
        <v>0.48</v>
      </c>
      <c r="T16" s="23">
        <v>0.48</v>
      </c>
      <c r="U16" s="24">
        <v>0.48</v>
      </c>
      <c r="V16" s="23">
        <v>0.75</v>
      </c>
      <c r="W16" s="23">
        <v>0.75</v>
      </c>
      <c r="X16" s="24">
        <v>0.75</v>
      </c>
      <c r="Y16" s="19">
        <v>1</v>
      </c>
      <c r="Z16" s="23">
        <v>0.05</v>
      </c>
      <c r="AA16" s="23">
        <v>0.05</v>
      </c>
      <c r="AB16" s="24">
        <v>0.05</v>
      </c>
      <c r="AC16" s="23">
        <v>0.48</v>
      </c>
      <c r="AD16" s="23">
        <v>0.48</v>
      </c>
      <c r="AE16" s="24">
        <v>0.48</v>
      </c>
      <c r="AF16" s="23">
        <v>0.75</v>
      </c>
      <c r="AG16" s="23">
        <v>0.75</v>
      </c>
      <c r="AH16" s="24">
        <v>0.75</v>
      </c>
    </row>
    <row r="17" spans="1:34" ht="16.5" thickBot="1" x14ac:dyDescent="0.3">
      <c r="A17" s="17" t="s">
        <v>38</v>
      </c>
      <c r="B17" s="8" t="s">
        <v>39</v>
      </c>
      <c r="C17" s="8" t="s">
        <v>25</v>
      </c>
      <c r="D17" s="59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211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25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18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25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18">
        <v>2.42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77" t="s">
        <v>220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1.19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18" t="s">
        <v>110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26.25" thickBot="1" x14ac:dyDescent="0.3">
      <c r="A30" s="17" t="s">
        <v>61</v>
      </c>
      <c r="B30" s="8" t="s">
        <v>62</v>
      </c>
      <c r="C30" s="8" t="s">
        <v>25</v>
      </c>
      <c r="D30" s="18" t="s">
        <v>227</v>
      </c>
      <c r="E30" s="19">
        <v>1</v>
      </c>
      <c r="F30" s="8">
        <v>10</v>
      </c>
      <c r="G30" s="8">
        <v>10</v>
      </c>
      <c r="H30" s="21">
        <v>10</v>
      </c>
      <c r="I30" s="8">
        <v>10</v>
      </c>
      <c r="J30" s="8">
        <v>10</v>
      </c>
      <c r="K30" s="21">
        <v>10</v>
      </c>
      <c r="L30" s="8">
        <v>10</v>
      </c>
      <c r="M30" s="8">
        <v>10</v>
      </c>
      <c r="N30" s="21">
        <v>10</v>
      </c>
      <c r="O30" s="19">
        <v>1</v>
      </c>
      <c r="P30" s="8">
        <v>10</v>
      </c>
      <c r="Q30" s="8">
        <v>10</v>
      </c>
      <c r="R30" s="21">
        <v>10</v>
      </c>
      <c r="S30" s="8">
        <v>10</v>
      </c>
      <c r="T30" s="8">
        <v>10</v>
      </c>
      <c r="U30" s="21">
        <v>10</v>
      </c>
      <c r="V30" s="8">
        <v>10</v>
      </c>
      <c r="W30" s="8">
        <v>10</v>
      </c>
      <c r="X30" s="21">
        <v>10</v>
      </c>
      <c r="Y30" s="19">
        <v>1</v>
      </c>
      <c r="Z30" s="8">
        <v>10</v>
      </c>
      <c r="AA30" s="8">
        <v>10</v>
      </c>
      <c r="AB30" s="21">
        <v>10</v>
      </c>
      <c r="AC30" s="8">
        <v>10</v>
      </c>
      <c r="AD30" s="8">
        <v>10</v>
      </c>
      <c r="AE30" s="21">
        <v>10</v>
      </c>
      <c r="AF30" s="8">
        <v>10</v>
      </c>
      <c r="AG30" s="8">
        <v>10</v>
      </c>
      <c r="AH30" s="21">
        <v>10</v>
      </c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104" t="s">
        <v>104</v>
      </c>
      <c r="E31" s="32">
        <v>5</v>
      </c>
      <c r="F31" s="33">
        <v>5</v>
      </c>
      <c r="G31" s="33">
        <v>5</v>
      </c>
      <c r="H31" s="34">
        <v>5</v>
      </c>
      <c r="I31" s="33">
        <v>5</v>
      </c>
      <c r="J31" s="33">
        <v>5</v>
      </c>
      <c r="K31" s="34">
        <v>5</v>
      </c>
      <c r="L31" s="33">
        <v>5</v>
      </c>
      <c r="M31" s="33">
        <v>5</v>
      </c>
      <c r="N31" s="34">
        <v>5</v>
      </c>
      <c r="O31" s="32">
        <v>30</v>
      </c>
      <c r="P31" s="33">
        <v>30</v>
      </c>
      <c r="Q31" s="33">
        <v>30</v>
      </c>
      <c r="R31" s="34">
        <v>30</v>
      </c>
      <c r="S31" s="33">
        <v>30</v>
      </c>
      <c r="T31" s="33">
        <v>30</v>
      </c>
      <c r="U31" s="34">
        <v>30</v>
      </c>
      <c r="V31" s="33">
        <v>30</v>
      </c>
      <c r="W31" s="33">
        <v>30</v>
      </c>
      <c r="X31" s="34">
        <v>30</v>
      </c>
      <c r="Y31" s="32">
        <v>360</v>
      </c>
      <c r="Z31" s="33">
        <v>360</v>
      </c>
      <c r="AA31" s="33">
        <v>360</v>
      </c>
      <c r="AB31" s="34">
        <v>360</v>
      </c>
      <c r="AC31" s="33">
        <v>360</v>
      </c>
      <c r="AD31" s="33">
        <v>360</v>
      </c>
      <c r="AE31" s="34">
        <v>360</v>
      </c>
      <c r="AF31" s="33">
        <v>360</v>
      </c>
      <c r="AG31" s="33">
        <v>360</v>
      </c>
      <c r="AH31" s="34">
        <v>360</v>
      </c>
    </row>
    <row r="32" spans="1:34" ht="15.75" thickBot="1" x14ac:dyDescent="0.3">
      <c r="A32" s="17" t="s">
        <v>66</v>
      </c>
      <c r="B32" s="8" t="s">
        <v>67</v>
      </c>
      <c r="C32" s="8" t="s">
        <v>37</v>
      </c>
      <c r="D32" s="104" t="s">
        <v>105</v>
      </c>
      <c r="E32" s="28">
        <v>1</v>
      </c>
      <c r="F32" s="29">
        <v>45.39</v>
      </c>
      <c r="G32" s="29">
        <v>387.07</v>
      </c>
      <c r="H32" s="30">
        <v>8121.46</v>
      </c>
      <c r="I32" s="31">
        <v>45.39</v>
      </c>
      <c r="J32" s="29">
        <v>387.07</v>
      </c>
      <c r="K32" s="30">
        <v>8121.46</v>
      </c>
      <c r="L32" s="31">
        <v>45.39</v>
      </c>
      <c r="M32" s="29">
        <v>387.07</v>
      </c>
      <c r="N32" s="30">
        <v>8121.46</v>
      </c>
      <c r="O32" s="28">
        <v>1</v>
      </c>
      <c r="P32" s="29">
        <v>45.39</v>
      </c>
      <c r="Q32" s="29">
        <v>387.07</v>
      </c>
      <c r="R32" s="30">
        <v>8121.46</v>
      </c>
      <c r="S32" s="31">
        <v>45.39</v>
      </c>
      <c r="T32" s="29">
        <v>387.07</v>
      </c>
      <c r="U32" s="30">
        <v>8121.46</v>
      </c>
      <c r="V32" s="31">
        <v>45.39</v>
      </c>
      <c r="W32" s="29">
        <v>387.07</v>
      </c>
      <c r="X32" s="30">
        <v>8121.46</v>
      </c>
      <c r="Y32" s="28">
        <v>1</v>
      </c>
      <c r="Z32" s="29">
        <v>45.39</v>
      </c>
      <c r="AA32" s="29">
        <v>387.07</v>
      </c>
      <c r="AB32" s="30">
        <v>8121.46</v>
      </c>
      <c r="AC32" s="31">
        <v>45.39</v>
      </c>
      <c r="AD32" s="29">
        <v>387.07</v>
      </c>
      <c r="AE32" s="30">
        <v>8121.46</v>
      </c>
      <c r="AF32" s="31">
        <v>45.39</v>
      </c>
      <c r="AG32" s="29">
        <v>387.07</v>
      </c>
      <c r="AH32" s="30">
        <v>8121.46</v>
      </c>
    </row>
    <row r="33" spans="1:34" ht="15.75" thickBot="1" x14ac:dyDescent="0.3">
      <c r="A33" s="17" t="s">
        <v>68</v>
      </c>
      <c r="B33" s="67" t="s">
        <v>69</v>
      </c>
      <c r="C33" s="69" t="s">
        <v>25</v>
      </c>
      <c r="D33" s="169" t="s">
        <v>24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8" t="s">
        <v>24</v>
      </c>
      <c r="C34" s="8" t="s">
        <v>25</v>
      </c>
      <c r="D34" s="36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206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232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200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7" t="s">
        <v>77</v>
      </c>
      <c r="B43" s="8" t="s">
        <v>78</v>
      </c>
      <c r="C43" s="8" t="s">
        <v>25</v>
      </c>
      <c r="D43" s="25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18">
        <v>16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18">
        <v>100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18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18">
        <v>0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18" t="s">
        <v>24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8" t="s">
        <v>24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s="163" customFormat="1" ht="15.75" thickBot="1" x14ac:dyDescent="0.3">
      <c r="A50" s="71" t="s">
        <v>89</v>
      </c>
      <c r="B50" s="73" t="s">
        <v>24</v>
      </c>
      <c r="C50" s="73" t="s">
        <v>25</v>
      </c>
      <c r="D50" s="162">
        <v>0.375</v>
      </c>
      <c r="E50" s="72"/>
      <c r="F50" s="73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74"/>
      <c r="S50" s="73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cbePzR3zPH8ewNwTULkI9gR2D+WUhL3MyV+zub7Y7DbTMjF8iGT6J469EfqNY2s2rApqGamnsyKzFGvkMkIMlg==" saltValue="Jz54IkE2SSZaPVqE8jqIrw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AH50"/>
  <sheetViews>
    <sheetView zoomScale="90" zoomScaleNormal="90" workbookViewId="0">
      <selection activeCell="J11" sqref="J11"/>
    </sheetView>
  </sheetViews>
  <sheetFormatPr defaultColWidth="8.85546875" defaultRowHeight="15" x14ac:dyDescent="0.25"/>
  <cols>
    <col min="1" max="1" width="41" style="139" customWidth="1"/>
    <col min="2" max="2" width="9.5703125" style="139" bestFit="1" customWidth="1"/>
    <col min="3" max="3" width="4.85546875" style="139" bestFit="1" customWidth="1"/>
    <col min="4" max="4" width="48.140625" style="139" customWidth="1"/>
    <col min="5" max="5" width="8.85546875" style="139"/>
    <col min="6" max="35" width="7.28515625" style="139" customWidth="1"/>
    <col min="36" max="16384" width="8.85546875" style="139"/>
  </cols>
  <sheetData>
    <row r="1" spans="1:34" s="137" customFormat="1" ht="25.5" x14ac:dyDescent="0.35">
      <c r="A1" s="136" t="s">
        <v>0</v>
      </c>
      <c r="E1" s="138"/>
    </row>
    <row r="2" spans="1:34" s="137" customFormat="1" ht="25.5" x14ac:dyDescent="0.35">
      <c r="A2" s="157" t="s">
        <v>194</v>
      </c>
      <c r="E2" s="119"/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0"/>
      <c r="C7" s="340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18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106</v>
      </c>
      <c r="E16" s="19">
        <v>1</v>
      </c>
      <c r="F16" s="23">
        <v>0.05</v>
      </c>
      <c r="G16" s="23">
        <v>0.05</v>
      </c>
      <c r="H16" s="24">
        <v>0.05</v>
      </c>
      <c r="I16" s="23">
        <v>0.48</v>
      </c>
      <c r="J16" s="23">
        <v>0.48</v>
      </c>
      <c r="K16" s="24">
        <v>0.48</v>
      </c>
      <c r="L16" s="23">
        <v>0.75</v>
      </c>
      <c r="M16" s="23">
        <v>0.75</v>
      </c>
      <c r="N16" s="24">
        <v>0.75</v>
      </c>
      <c r="O16" s="19">
        <v>1</v>
      </c>
      <c r="P16" s="23">
        <v>0.05</v>
      </c>
      <c r="Q16" s="23">
        <v>0.05</v>
      </c>
      <c r="R16" s="24">
        <v>0.05</v>
      </c>
      <c r="S16" s="23">
        <v>0.48</v>
      </c>
      <c r="T16" s="23">
        <v>0.48</v>
      </c>
      <c r="U16" s="24">
        <v>0.48</v>
      </c>
      <c r="V16" s="23">
        <v>0.75</v>
      </c>
      <c r="W16" s="23">
        <v>0.75</v>
      </c>
      <c r="X16" s="24">
        <v>0.75</v>
      </c>
      <c r="Y16" s="19">
        <v>1</v>
      </c>
      <c r="Z16" s="23">
        <v>0.05</v>
      </c>
      <c r="AA16" s="23">
        <v>0.05</v>
      </c>
      <c r="AB16" s="24">
        <v>0.05</v>
      </c>
      <c r="AC16" s="23">
        <v>0.48</v>
      </c>
      <c r="AD16" s="23">
        <v>0.48</v>
      </c>
      <c r="AE16" s="24">
        <v>0.48</v>
      </c>
      <c r="AF16" s="23">
        <v>0.75</v>
      </c>
      <c r="AG16" s="23">
        <v>0.75</v>
      </c>
      <c r="AH16" s="24">
        <v>0.75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211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18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25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18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25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18">
        <v>2.42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7" t="s">
        <v>220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1.19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18" t="s">
        <v>110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25.5" x14ac:dyDescent="0.25">
      <c r="A30" s="17" t="s">
        <v>61</v>
      </c>
      <c r="B30" s="8" t="s">
        <v>62</v>
      </c>
      <c r="C30" s="8" t="s">
        <v>25</v>
      </c>
      <c r="D30" s="18" t="s">
        <v>103</v>
      </c>
      <c r="E30" s="19">
        <v>1</v>
      </c>
      <c r="F30" s="8">
        <v>10</v>
      </c>
      <c r="G30" s="8">
        <v>10</v>
      </c>
      <c r="H30" s="21">
        <v>10</v>
      </c>
      <c r="I30" s="8">
        <v>10</v>
      </c>
      <c r="J30" s="8">
        <v>10</v>
      </c>
      <c r="K30" s="21">
        <v>10</v>
      </c>
      <c r="L30" s="8">
        <v>10</v>
      </c>
      <c r="M30" s="8">
        <v>10</v>
      </c>
      <c r="N30" s="21">
        <v>10</v>
      </c>
      <c r="O30" s="19">
        <v>1</v>
      </c>
      <c r="P30" s="8">
        <v>10</v>
      </c>
      <c r="Q30" s="8">
        <v>10</v>
      </c>
      <c r="R30" s="21">
        <v>10</v>
      </c>
      <c r="S30" s="8">
        <v>10</v>
      </c>
      <c r="T30" s="8">
        <v>10</v>
      </c>
      <c r="U30" s="21">
        <v>10</v>
      </c>
      <c r="V30" s="8">
        <v>10</v>
      </c>
      <c r="W30" s="8">
        <v>10</v>
      </c>
      <c r="X30" s="21">
        <v>10</v>
      </c>
      <c r="Y30" s="19">
        <v>1</v>
      </c>
      <c r="Z30" s="8">
        <v>10</v>
      </c>
      <c r="AA30" s="8">
        <v>10</v>
      </c>
      <c r="AB30" s="21">
        <v>10</v>
      </c>
      <c r="AC30" s="8">
        <v>10</v>
      </c>
      <c r="AD30" s="8">
        <v>10</v>
      </c>
      <c r="AE30" s="21">
        <v>10</v>
      </c>
      <c r="AF30" s="8">
        <v>10</v>
      </c>
      <c r="AG30" s="8">
        <v>10</v>
      </c>
      <c r="AH30" s="21">
        <v>10</v>
      </c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91" t="s">
        <v>104</v>
      </c>
      <c r="E31" s="32">
        <v>5</v>
      </c>
      <c r="F31" s="33">
        <v>5</v>
      </c>
      <c r="G31" s="33">
        <v>5</v>
      </c>
      <c r="H31" s="34">
        <v>5</v>
      </c>
      <c r="I31" s="33">
        <v>5</v>
      </c>
      <c r="J31" s="33">
        <v>5</v>
      </c>
      <c r="K31" s="34">
        <v>5</v>
      </c>
      <c r="L31" s="33">
        <v>5</v>
      </c>
      <c r="M31" s="33">
        <v>5</v>
      </c>
      <c r="N31" s="34">
        <v>5</v>
      </c>
      <c r="O31" s="32">
        <v>30</v>
      </c>
      <c r="P31" s="33">
        <v>30</v>
      </c>
      <c r="Q31" s="33">
        <v>30</v>
      </c>
      <c r="R31" s="34">
        <v>30</v>
      </c>
      <c r="S31" s="33">
        <v>30</v>
      </c>
      <c r="T31" s="33">
        <v>30</v>
      </c>
      <c r="U31" s="34">
        <v>30</v>
      </c>
      <c r="V31" s="33">
        <v>30</v>
      </c>
      <c r="W31" s="33">
        <v>30</v>
      </c>
      <c r="X31" s="34">
        <v>30</v>
      </c>
      <c r="Y31" s="32">
        <v>360</v>
      </c>
      <c r="Z31" s="33">
        <v>360</v>
      </c>
      <c r="AA31" s="33">
        <v>360</v>
      </c>
      <c r="AB31" s="34">
        <v>360</v>
      </c>
      <c r="AC31" s="33">
        <v>360</v>
      </c>
      <c r="AD31" s="33">
        <v>360</v>
      </c>
      <c r="AE31" s="34">
        <v>360</v>
      </c>
      <c r="AF31" s="33">
        <v>360</v>
      </c>
      <c r="AG31" s="33">
        <v>360</v>
      </c>
      <c r="AH31" s="34">
        <v>360</v>
      </c>
    </row>
    <row r="32" spans="1:34" ht="15.75" thickBot="1" x14ac:dyDescent="0.3">
      <c r="A32" s="17" t="s">
        <v>66</v>
      </c>
      <c r="B32" s="8" t="s">
        <v>67</v>
      </c>
      <c r="C32" s="8" t="s">
        <v>37</v>
      </c>
      <c r="D32" s="91" t="s">
        <v>105</v>
      </c>
      <c r="E32" s="28">
        <v>1</v>
      </c>
      <c r="F32" s="29">
        <v>45.39</v>
      </c>
      <c r="G32" s="29">
        <v>387.07</v>
      </c>
      <c r="H32" s="30">
        <v>8121.46</v>
      </c>
      <c r="I32" s="31">
        <v>45.39</v>
      </c>
      <c r="J32" s="29">
        <v>387.07</v>
      </c>
      <c r="K32" s="30">
        <v>8121.46</v>
      </c>
      <c r="L32" s="31">
        <v>45.39</v>
      </c>
      <c r="M32" s="29">
        <v>387.07</v>
      </c>
      <c r="N32" s="30">
        <v>8121.46</v>
      </c>
      <c r="O32" s="28">
        <v>1</v>
      </c>
      <c r="P32" s="29">
        <v>45.39</v>
      </c>
      <c r="Q32" s="29">
        <v>387.07</v>
      </c>
      <c r="R32" s="30">
        <v>8121.46</v>
      </c>
      <c r="S32" s="31">
        <v>45.39</v>
      </c>
      <c r="T32" s="29">
        <v>387.07</v>
      </c>
      <c r="U32" s="30">
        <v>8121.46</v>
      </c>
      <c r="V32" s="31">
        <v>45.39</v>
      </c>
      <c r="W32" s="29">
        <v>387.07</v>
      </c>
      <c r="X32" s="30">
        <v>8121.46</v>
      </c>
      <c r="Y32" s="28">
        <v>1</v>
      </c>
      <c r="Z32" s="29">
        <v>45.39</v>
      </c>
      <c r="AA32" s="29">
        <v>387.07</v>
      </c>
      <c r="AB32" s="30">
        <v>8121.46</v>
      </c>
      <c r="AC32" s="31">
        <v>45.39</v>
      </c>
      <c r="AD32" s="29">
        <v>387.07</v>
      </c>
      <c r="AE32" s="30">
        <v>8121.46</v>
      </c>
      <c r="AF32" s="31">
        <v>45.39</v>
      </c>
      <c r="AG32" s="29">
        <v>387.07</v>
      </c>
      <c r="AH32" s="30">
        <v>8121.46</v>
      </c>
    </row>
    <row r="33" spans="1:34" ht="15.75" thickBot="1" x14ac:dyDescent="0.3">
      <c r="A33" s="17" t="s">
        <v>68</v>
      </c>
      <c r="B33" s="67" t="s">
        <v>69</v>
      </c>
      <c r="C33" s="69" t="s">
        <v>25</v>
      </c>
      <c r="D33" s="97" t="s">
        <v>24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8" t="s">
        <v>24</v>
      </c>
      <c r="C34" s="8" t="s">
        <v>25</v>
      </c>
      <c r="D34" s="36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206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232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200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79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59">
        <v>16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18">
        <v>100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18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18">
        <v>0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18" t="s">
        <v>24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8" t="s">
        <v>24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s="163" customFormat="1" ht="15.75" thickBot="1" x14ac:dyDescent="0.3">
      <c r="A50" s="71" t="s">
        <v>89</v>
      </c>
      <c r="B50" s="73" t="s">
        <v>24</v>
      </c>
      <c r="C50" s="73" t="s">
        <v>25</v>
      </c>
      <c r="D50" s="162">
        <v>0.375</v>
      </c>
      <c r="E50" s="72"/>
      <c r="F50" s="73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74"/>
      <c r="S50" s="73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AJu7F5vW9/m/rwpFc8lSioa5JyuCubVw2fFdhGnvNLF0rrbeLvoYK7dCYjQdODIaVZvK81NiRE/8bvy4j0PkgA==" saltValue="66VPiezXO3iCGoBhGTk0JA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AH50"/>
  <sheetViews>
    <sheetView topLeftCell="A4" zoomScale="90" zoomScaleNormal="90" workbookViewId="0">
      <selection activeCell="D3" sqref="D3"/>
    </sheetView>
  </sheetViews>
  <sheetFormatPr defaultColWidth="8.85546875" defaultRowHeight="15" x14ac:dyDescent="0.25"/>
  <cols>
    <col min="1" max="1" width="41" style="139" customWidth="1"/>
    <col min="2" max="2" width="9.5703125" style="139" bestFit="1" customWidth="1"/>
    <col min="3" max="3" width="4.85546875" style="139" bestFit="1" customWidth="1"/>
    <col min="4" max="4" width="47.42578125" style="139" bestFit="1" customWidth="1"/>
    <col min="5" max="34" width="7.42578125" style="139" customWidth="1"/>
    <col min="35" max="16384" width="8.85546875" style="139"/>
  </cols>
  <sheetData>
    <row r="1" spans="1:34" s="137" customFormat="1" x14ac:dyDescent="0.25">
      <c r="A1" s="136" t="s">
        <v>0</v>
      </c>
    </row>
    <row r="2" spans="1:34" s="137" customFormat="1" x14ac:dyDescent="0.25">
      <c r="A2" s="157" t="s">
        <v>163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5"/>
      <c r="C7" s="345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18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59" t="s">
        <v>100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137</v>
      </c>
      <c r="E16" s="19">
        <v>1</v>
      </c>
      <c r="F16" s="23">
        <v>0.09</v>
      </c>
      <c r="G16" s="23">
        <v>0.09</v>
      </c>
      <c r="H16" s="24">
        <v>0.09</v>
      </c>
      <c r="I16" s="23">
        <v>0.1</v>
      </c>
      <c r="J16" s="23">
        <v>0.1</v>
      </c>
      <c r="K16" s="24">
        <v>0.1</v>
      </c>
      <c r="L16" s="23">
        <v>0.14000000000000001</v>
      </c>
      <c r="M16" s="23">
        <v>0.14000000000000001</v>
      </c>
      <c r="N16" s="24">
        <v>0.14000000000000001</v>
      </c>
      <c r="O16" s="19">
        <v>1</v>
      </c>
      <c r="P16" s="23">
        <v>0.09</v>
      </c>
      <c r="Q16" s="23">
        <v>0.09</v>
      </c>
      <c r="R16" s="24">
        <v>0.09</v>
      </c>
      <c r="S16" s="23">
        <v>0.1</v>
      </c>
      <c r="T16" s="23">
        <v>0.1</v>
      </c>
      <c r="U16" s="24">
        <v>0.1</v>
      </c>
      <c r="V16" s="23">
        <v>0.14000000000000001</v>
      </c>
      <c r="W16" s="23">
        <v>0.14000000000000001</v>
      </c>
      <c r="X16" s="24">
        <v>0.14000000000000001</v>
      </c>
      <c r="Y16" s="19">
        <v>1</v>
      </c>
      <c r="Z16" s="23">
        <v>0.09</v>
      </c>
      <c r="AA16" s="23">
        <v>0.09</v>
      </c>
      <c r="AB16" s="24">
        <v>0.09</v>
      </c>
      <c r="AC16" s="23">
        <v>0.1</v>
      </c>
      <c r="AD16" s="23">
        <v>0.1</v>
      </c>
      <c r="AE16" s="24">
        <v>0.1</v>
      </c>
      <c r="AF16" s="23">
        <v>0.14000000000000001</v>
      </c>
      <c r="AG16" s="23">
        <v>0.14000000000000001</v>
      </c>
      <c r="AH16" s="24">
        <v>0.14000000000000001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7" t="s">
        <v>43</v>
      </c>
      <c r="B20" s="8" t="s">
        <v>44</v>
      </c>
      <c r="C20" s="8" t="s">
        <v>25</v>
      </c>
      <c r="D20" s="59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7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79">
        <v>164690.308293765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59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78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1.0800000000000001E-2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>
        <v>2.93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59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158">
        <v>1.3952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59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91" t="s">
        <v>97</v>
      </c>
      <c r="E31" s="28">
        <v>5</v>
      </c>
      <c r="F31" s="29">
        <v>5</v>
      </c>
      <c r="G31" s="29">
        <v>5</v>
      </c>
      <c r="H31" s="30">
        <v>5</v>
      </c>
      <c r="I31" s="31">
        <v>5</v>
      </c>
      <c r="J31" s="29">
        <v>5</v>
      </c>
      <c r="K31" s="30">
        <v>5</v>
      </c>
      <c r="L31" s="31">
        <v>5</v>
      </c>
      <c r="M31" s="29">
        <v>5</v>
      </c>
      <c r="N31" s="30">
        <v>5</v>
      </c>
      <c r="O31" s="28">
        <v>20</v>
      </c>
      <c r="P31" s="29">
        <v>20</v>
      </c>
      <c r="Q31" s="29">
        <v>20</v>
      </c>
      <c r="R31" s="30">
        <v>20</v>
      </c>
      <c r="S31" s="31">
        <v>20</v>
      </c>
      <c r="T31" s="29">
        <v>20</v>
      </c>
      <c r="U31" s="30">
        <v>20</v>
      </c>
      <c r="V31" s="31">
        <v>20</v>
      </c>
      <c r="W31" s="29">
        <v>20</v>
      </c>
      <c r="X31" s="30">
        <v>20</v>
      </c>
      <c r="Y31" s="28">
        <v>120</v>
      </c>
      <c r="Z31" s="29">
        <v>120</v>
      </c>
      <c r="AA31" s="29">
        <v>120</v>
      </c>
      <c r="AB31" s="30">
        <v>120</v>
      </c>
      <c r="AC31" s="31">
        <v>120</v>
      </c>
      <c r="AD31" s="29">
        <v>120</v>
      </c>
      <c r="AE31" s="30">
        <v>120</v>
      </c>
      <c r="AF31" s="31">
        <v>120</v>
      </c>
      <c r="AG31" s="29">
        <v>120</v>
      </c>
      <c r="AH31" s="30">
        <v>120</v>
      </c>
    </row>
    <row r="32" spans="1:34" ht="15.75" thickBot="1" x14ac:dyDescent="0.3">
      <c r="A32" s="17" t="s">
        <v>66</v>
      </c>
      <c r="B32" s="8" t="s">
        <v>67</v>
      </c>
      <c r="C32" s="8" t="s">
        <v>37</v>
      </c>
      <c r="D32" s="91" t="s">
        <v>101</v>
      </c>
      <c r="E32" s="32">
        <v>1</v>
      </c>
      <c r="F32" s="33">
        <v>61.88</v>
      </c>
      <c r="G32" s="33">
        <v>330.05</v>
      </c>
      <c r="H32" s="34">
        <v>1608.99</v>
      </c>
      <c r="I32" s="33">
        <v>61.88</v>
      </c>
      <c r="J32" s="33">
        <v>330.05</v>
      </c>
      <c r="K32" s="34">
        <v>1608.99</v>
      </c>
      <c r="L32" s="33">
        <v>61.88</v>
      </c>
      <c r="M32" s="33">
        <v>330.05</v>
      </c>
      <c r="N32" s="34">
        <v>1608.99</v>
      </c>
      <c r="O32" s="32">
        <v>1</v>
      </c>
      <c r="P32" s="33">
        <v>61.88</v>
      </c>
      <c r="Q32" s="33">
        <v>330.05</v>
      </c>
      <c r="R32" s="34">
        <v>1608.99</v>
      </c>
      <c r="S32" s="33">
        <v>61.88</v>
      </c>
      <c r="T32" s="33">
        <v>330.05</v>
      </c>
      <c r="U32" s="34">
        <v>1608.99</v>
      </c>
      <c r="V32" s="33">
        <v>61.88</v>
      </c>
      <c r="W32" s="33">
        <v>330.05</v>
      </c>
      <c r="X32" s="34">
        <v>1608.99</v>
      </c>
      <c r="Y32" s="32">
        <v>1</v>
      </c>
      <c r="Z32" s="33">
        <v>61.88</v>
      </c>
      <c r="AA32" s="33">
        <v>330.05</v>
      </c>
      <c r="AB32" s="34">
        <v>1608.99</v>
      </c>
      <c r="AC32" s="33">
        <v>61.88</v>
      </c>
      <c r="AD32" s="33">
        <v>330.05</v>
      </c>
      <c r="AE32" s="34">
        <v>1608.99</v>
      </c>
      <c r="AF32" s="33">
        <v>61.88</v>
      </c>
      <c r="AG32" s="33">
        <v>330.05</v>
      </c>
      <c r="AH32" s="34">
        <v>1608.99</v>
      </c>
    </row>
    <row r="33" spans="1:34" ht="15.75" thickBot="1" x14ac:dyDescent="0.3">
      <c r="A33" s="17" t="s">
        <v>68</v>
      </c>
      <c r="B33" s="8" t="s">
        <v>69</v>
      </c>
      <c r="C33" s="8" t="s">
        <v>25</v>
      </c>
      <c r="D33" s="97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8" t="s">
        <v>24</v>
      </c>
      <c r="C34" s="8" t="s">
        <v>25</v>
      </c>
      <c r="D34" s="98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7" t="s">
        <v>72</v>
      </c>
      <c r="B35" s="8" t="s">
        <v>98</v>
      </c>
      <c r="C35" s="8" t="s">
        <v>25</v>
      </c>
      <c r="D35" s="160">
        <v>6.5500000000000003E-3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7" t="s">
        <v>73</v>
      </c>
      <c r="B36" s="8" t="s">
        <v>74</v>
      </c>
      <c r="C36" s="8" t="s">
        <v>25</v>
      </c>
      <c r="D36" s="37" t="s">
        <v>213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15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231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185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79">
        <v>1E+100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59">
        <v>492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59">
        <v>0.45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59">
        <v>0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9">
        <v>1.0000000000000001E-30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59">
        <v>402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117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52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eRZj3v1Od+Ii7XsC4LvprjY7xDI9ylqtGEbWqLyJZVmtaQm6XWrQB6MfO7tSBgtd8T2xUYFRESDYp6AwqiC+Zw==" saltValue="bXAaSO5zAvmd6vytunbzZA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H50"/>
  <sheetViews>
    <sheetView zoomScale="90" zoomScaleNormal="90" workbookViewId="0">
      <selection activeCell="G3" sqref="G3"/>
    </sheetView>
  </sheetViews>
  <sheetFormatPr defaultColWidth="8.85546875" defaultRowHeight="15" x14ac:dyDescent="0.25"/>
  <cols>
    <col min="1" max="1" width="41" style="139" customWidth="1"/>
    <col min="2" max="2" width="9.5703125" style="139" bestFit="1" customWidth="1"/>
    <col min="3" max="3" width="4.85546875" style="139" bestFit="1" customWidth="1"/>
    <col min="4" max="4" width="47.42578125" style="139" bestFit="1" customWidth="1"/>
    <col min="5" max="36" width="7.28515625" style="139" customWidth="1"/>
    <col min="37" max="16384" width="8.85546875" style="139"/>
  </cols>
  <sheetData>
    <row r="1" spans="1:34" s="137" customFormat="1" ht="25.5" x14ac:dyDescent="0.35">
      <c r="A1" s="136" t="s">
        <v>0</v>
      </c>
      <c r="E1" s="138"/>
    </row>
    <row r="2" spans="1:34" s="137" customFormat="1" x14ac:dyDescent="0.25">
      <c r="A2" s="157" t="s">
        <v>193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5"/>
      <c r="C7" s="345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18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59" t="s">
        <v>100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137</v>
      </c>
      <c r="E16" s="19">
        <v>1</v>
      </c>
      <c r="F16" s="23">
        <v>0.09</v>
      </c>
      <c r="G16" s="23">
        <v>0.09</v>
      </c>
      <c r="H16" s="24">
        <v>0.09</v>
      </c>
      <c r="I16" s="23">
        <v>0.1</v>
      </c>
      <c r="J16" s="23">
        <v>0.1</v>
      </c>
      <c r="K16" s="24">
        <v>0.1</v>
      </c>
      <c r="L16" s="23">
        <v>0.14000000000000001</v>
      </c>
      <c r="M16" s="23">
        <v>0.14000000000000001</v>
      </c>
      <c r="N16" s="24">
        <v>0.14000000000000001</v>
      </c>
      <c r="O16" s="19">
        <v>1</v>
      </c>
      <c r="P16" s="23">
        <v>0.09</v>
      </c>
      <c r="Q16" s="23">
        <v>0.09</v>
      </c>
      <c r="R16" s="24">
        <v>0.09</v>
      </c>
      <c r="S16" s="23">
        <v>0.1</v>
      </c>
      <c r="T16" s="23">
        <v>0.1</v>
      </c>
      <c r="U16" s="24">
        <v>0.1</v>
      </c>
      <c r="V16" s="23">
        <v>0.14000000000000001</v>
      </c>
      <c r="W16" s="23">
        <v>0.14000000000000001</v>
      </c>
      <c r="X16" s="24">
        <v>0.14000000000000001</v>
      </c>
      <c r="Y16" s="19">
        <v>1</v>
      </c>
      <c r="Z16" s="23">
        <v>0.09</v>
      </c>
      <c r="AA16" s="23">
        <v>0.09</v>
      </c>
      <c r="AB16" s="24">
        <v>0.09</v>
      </c>
      <c r="AC16" s="23">
        <v>0.1</v>
      </c>
      <c r="AD16" s="23">
        <v>0.1</v>
      </c>
      <c r="AE16" s="24">
        <v>0.1</v>
      </c>
      <c r="AF16" s="23">
        <v>0.14000000000000001</v>
      </c>
      <c r="AG16" s="23">
        <v>0.14000000000000001</v>
      </c>
      <c r="AH16" s="24">
        <v>0.14000000000000001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7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164690.308293765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78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1.0800000000000001E-2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>
        <v>2.93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59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158">
        <v>1.3952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59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91" t="s">
        <v>97</v>
      </c>
      <c r="E31" s="28">
        <v>5</v>
      </c>
      <c r="F31" s="29">
        <v>5</v>
      </c>
      <c r="G31" s="29">
        <v>5</v>
      </c>
      <c r="H31" s="30">
        <v>5</v>
      </c>
      <c r="I31" s="31">
        <v>5</v>
      </c>
      <c r="J31" s="29">
        <v>5</v>
      </c>
      <c r="K31" s="30">
        <v>5</v>
      </c>
      <c r="L31" s="31">
        <v>5</v>
      </c>
      <c r="M31" s="29">
        <v>5</v>
      </c>
      <c r="N31" s="30">
        <v>5</v>
      </c>
      <c r="O31" s="28">
        <v>20</v>
      </c>
      <c r="P31" s="29">
        <v>20</v>
      </c>
      <c r="Q31" s="29">
        <v>20</v>
      </c>
      <c r="R31" s="30">
        <v>20</v>
      </c>
      <c r="S31" s="31">
        <v>20</v>
      </c>
      <c r="T31" s="29">
        <v>20</v>
      </c>
      <c r="U31" s="30">
        <v>20</v>
      </c>
      <c r="V31" s="31">
        <v>20</v>
      </c>
      <c r="W31" s="29">
        <v>20</v>
      </c>
      <c r="X31" s="30">
        <v>20</v>
      </c>
      <c r="Y31" s="28">
        <v>120</v>
      </c>
      <c r="Z31" s="29">
        <v>120</v>
      </c>
      <c r="AA31" s="29">
        <v>120</v>
      </c>
      <c r="AB31" s="30">
        <v>120</v>
      </c>
      <c r="AC31" s="31">
        <v>120</v>
      </c>
      <c r="AD31" s="29">
        <v>120</v>
      </c>
      <c r="AE31" s="30">
        <v>120</v>
      </c>
      <c r="AF31" s="31">
        <v>120</v>
      </c>
      <c r="AG31" s="29">
        <v>120</v>
      </c>
      <c r="AH31" s="30">
        <v>120</v>
      </c>
    </row>
    <row r="32" spans="1:34" ht="15.75" thickBot="1" x14ac:dyDescent="0.3">
      <c r="A32" s="17" t="s">
        <v>66</v>
      </c>
      <c r="B32" s="8" t="s">
        <v>67</v>
      </c>
      <c r="C32" s="8" t="s">
        <v>37</v>
      </c>
      <c r="D32" s="91" t="s">
        <v>92</v>
      </c>
      <c r="E32" s="32">
        <v>1</v>
      </c>
      <c r="F32" s="33">
        <v>1.2</v>
      </c>
      <c r="G32" s="33">
        <v>9.8000000000000007</v>
      </c>
      <c r="H32" s="34">
        <v>172.45</v>
      </c>
      <c r="I32" s="33">
        <v>1.2</v>
      </c>
      <c r="J32" s="33">
        <v>9.8000000000000007</v>
      </c>
      <c r="K32" s="34">
        <v>172.45</v>
      </c>
      <c r="L32" s="33">
        <v>1.2</v>
      </c>
      <c r="M32" s="33">
        <v>9.8000000000000007</v>
      </c>
      <c r="N32" s="34">
        <v>172.45</v>
      </c>
      <c r="O32" s="32">
        <v>1</v>
      </c>
      <c r="P32" s="33">
        <v>1.2</v>
      </c>
      <c r="Q32" s="33">
        <v>9.8000000000000007</v>
      </c>
      <c r="R32" s="34">
        <v>172.45</v>
      </c>
      <c r="S32" s="33">
        <v>1.2</v>
      </c>
      <c r="T32" s="33">
        <v>9.8000000000000007</v>
      </c>
      <c r="U32" s="34">
        <v>172.45</v>
      </c>
      <c r="V32" s="33">
        <v>1.2</v>
      </c>
      <c r="W32" s="33">
        <v>9.8000000000000007</v>
      </c>
      <c r="X32" s="34">
        <v>172.45</v>
      </c>
      <c r="Y32" s="32">
        <v>1</v>
      </c>
      <c r="Z32" s="33">
        <v>1.2</v>
      </c>
      <c r="AA32" s="33">
        <v>9.8000000000000007</v>
      </c>
      <c r="AB32" s="34">
        <v>172.45</v>
      </c>
      <c r="AC32" s="33">
        <v>1.2</v>
      </c>
      <c r="AD32" s="33">
        <v>9.8000000000000007</v>
      </c>
      <c r="AE32" s="34">
        <v>172.45</v>
      </c>
      <c r="AF32" s="33">
        <v>1.2</v>
      </c>
      <c r="AG32" s="33">
        <v>9.8000000000000007</v>
      </c>
      <c r="AH32" s="34">
        <v>172.45</v>
      </c>
    </row>
    <row r="33" spans="1:34" ht="15.75" thickBot="1" x14ac:dyDescent="0.3">
      <c r="A33" s="17" t="s">
        <v>68</v>
      </c>
      <c r="B33" s="8" t="s">
        <v>69</v>
      </c>
      <c r="C33" s="8" t="s">
        <v>25</v>
      </c>
      <c r="D33" s="97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8" t="s">
        <v>24</v>
      </c>
      <c r="C34" s="8" t="s">
        <v>25</v>
      </c>
      <c r="D34" s="98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7" t="s">
        <v>72</v>
      </c>
      <c r="B35" s="8" t="s">
        <v>98</v>
      </c>
      <c r="C35" s="8" t="s">
        <v>25</v>
      </c>
      <c r="D35" s="129">
        <v>6.5500000000000003E-3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7" t="s">
        <v>73</v>
      </c>
      <c r="B36" s="8" t="s">
        <v>74</v>
      </c>
      <c r="C36" s="8" t="s">
        <v>25</v>
      </c>
      <c r="D36" s="99" t="s">
        <v>213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15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231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185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79">
        <v>1E+100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59">
        <v>492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59">
        <v>0.45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59">
        <v>0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9">
        <v>1.0000000000000001E-30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59">
        <v>402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51" t="s">
        <v>117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61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J+SByeQgKyJ5mH/h/njLZSgoAWqWPju/h3Eo9dBoNYvBfcbSNDM8m2HgN6qWQ+OuPQKdItYbbyO0W4CTymIvFg==" saltValue="jTPCyo8MHipQIj1DXFkVxA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7"/>
  <dimension ref="A1:AH55"/>
  <sheetViews>
    <sheetView zoomScale="90" zoomScaleNormal="90" workbookViewId="0">
      <selection activeCell="F4" sqref="F4"/>
    </sheetView>
  </sheetViews>
  <sheetFormatPr defaultRowHeight="15" x14ac:dyDescent="0.25"/>
  <cols>
    <col min="1" max="1" width="41" customWidth="1"/>
    <col min="2" max="2" width="12" customWidth="1"/>
    <col min="4" max="4" width="37.5703125" style="86" bestFit="1" customWidth="1"/>
    <col min="5" max="34" width="7.5703125" customWidth="1"/>
  </cols>
  <sheetData>
    <row r="1" spans="1:34" s="108" customFormat="1" x14ac:dyDescent="0.25">
      <c r="A1" s="114" t="s">
        <v>0</v>
      </c>
      <c r="D1" s="117"/>
    </row>
    <row r="2" spans="1:34" s="108" customFormat="1" x14ac:dyDescent="0.25">
      <c r="A2" s="108" t="s">
        <v>167</v>
      </c>
      <c r="D2" s="117"/>
    </row>
    <row r="3" spans="1:34" s="108" customFormat="1" x14ac:dyDescent="0.25">
      <c r="A3" s="114" t="s">
        <v>1</v>
      </c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3" t="s">
        <v>23</v>
      </c>
      <c r="B9" s="122" t="s">
        <v>24</v>
      </c>
      <c r="C9" s="122" t="s">
        <v>25</v>
      </c>
      <c r="D9" s="59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3" t="s">
        <v>26</v>
      </c>
      <c r="B10" s="122" t="s">
        <v>24</v>
      </c>
      <c r="C10" s="122" t="s">
        <v>25</v>
      </c>
      <c r="D10" s="59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159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126</v>
      </c>
      <c r="E16" s="47">
        <v>1</v>
      </c>
      <c r="F16" s="50">
        <v>0.09</v>
      </c>
      <c r="G16" s="50">
        <v>0.09</v>
      </c>
      <c r="H16" s="51">
        <v>0.09</v>
      </c>
      <c r="I16" s="50">
        <v>0.1</v>
      </c>
      <c r="J16" s="50">
        <v>0.1</v>
      </c>
      <c r="K16" s="51">
        <v>0.1</v>
      </c>
      <c r="L16" s="50">
        <v>0.11</v>
      </c>
      <c r="M16" s="50">
        <v>0.11</v>
      </c>
      <c r="N16" s="51">
        <v>0.11</v>
      </c>
      <c r="O16" s="47">
        <v>1</v>
      </c>
      <c r="P16" s="50">
        <v>0.09</v>
      </c>
      <c r="Q16" s="50">
        <v>0.09</v>
      </c>
      <c r="R16" s="51">
        <v>0.09</v>
      </c>
      <c r="S16" s="50">
        <v>0.1</v>
      </c>
      <c r="T16" s="50">
        <v>0.1</v>
      </c>
      <c r="U16" s="51">
        <v>0.1</v>
      </c>
      <c r="V16" s="50">
        <v>0.11</v>
      </c>
      <c r="W16" s="50">
        <v>0.11</v>
      </c>
      <c r="X16" s="51">
        <v>0.11</v>
      </c>
      <c r="Y16" s="47">
        <v>1</v>
      </c>
      <c r="Z16" s="50">
        <v>0.09</v>
      </c>
      <c r="AA16" s="50">
        <v>0.09</v>
      </c>
      <c r="AB16" s="51">
        <v>0.09</v>
      </c>
      <c r="AC16" s="50">
        <v>0.1</v>
      </c>
      <c r="AD16" s="50">
        <v>0.1</v>
      </c>
      <c r="AE16" s="51">
        <v>0.1</v>
      </c>
      <c r="AF16" s="50">
        <v>0.11</v>
      </c>
      <c r="AG16" s="50">
        <v>0.11</v>
      </c>
      <c r="AH16" s="51">
        <v>0.11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210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222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59">
        <v>1.3952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23" t="s">
        <v>64</v>
      </c>
      <c r="B31" s="122" t="s">
        <v>65</v>
      </c>
      <c r="C31" s="122" t="s">
        <v>37</v>
      </c>
      <c r="D31" s="150" t="s">
        <v>104</v>
      </c>
      <c r="E31" s="28">
        <v>5</v>
      </c>
      <c r="F31" s="31">
        <v>5</v>
      </c>
      <c r="G31" s="29">
        <v>5</v>
      </c>
      <c r="H31" s="30">
        <v>5</v>
      </c>
      <c r="I31" s="31">
        <v>5</v>
      </c>
      <c r="J31" s="29">
        <v>5</v>
      </c>
      <c r="K31" s="30">
        <v>5</v>
      </c>
      <c r="L31" s="31">
        <v>5</v>
      </c>
      <c r="M31" s="29">
        <v>5</v>
      </c>
      <c r="N31" s="30">
        <v>5</v>
      </c>
      <c r="O31" s="28">
        <v>30</v>
      </c>
      <c r="P31" s="29">
        <v>30</v>
      </c>
      <c r="Q31" s="29">
        <v>30</v>
      </c>
      <c r="R31" s="60">
        <v>30</v>
      </c>
      <c r="S31" s="31">
        <v>30</v>
      </c>
      <c r="T31" s="29">
        <v>30</v>
      </c>
      <c r="U31" s="30">
        <v>30</v>
      </c>
      <c r="V31" s="29">
        <v>30</v>
      </c>
      <c r="W31" s="29">
        <v>30</v>
      </c>
      <c r="X31" s="60">
        <v>30</v>
      </c>
      <c r="Y31" s="28">
        <v>360</v>
      </c>
      <c r="Z31" s="29">
        <v>360</v>
      </c>
      <c r="AA31" s="29">
        <v>360</v>
      </c>
      <c r="AB31" s="30">
        <v>360</v>
      </c>
      <c r="AC31" s="29">
        <v>360</v>
      </c>
      <c r="AD31" s="29">
        <v>360</v>
      </c>
      <c r="AE31" s="30">
        <v>360</v>
      </c>
      <c r="AF31" s="29">
        <v>360</v>
      </c>
      <c r="AG31" s="29">
        <v>360</v>
      </c>
      <c r="AH31" s="30">
        <v>360</v>
      </c>
    </row>
    <row r="32" spans="1:34" s="56" customFormat="1" ht="15.75" thickBot="1" x14ac:dyDescent="0.3">
      <c r="A32" s="123" t="s">
        <v>66</v>
      </c>
      <c r="B32" s="122" t="s">
        <v>67</v>
      </c>
      <c r="C32" s="122" t="s">
        <v>37</v>
      </c>
      <c r="D32" s="91" t="s">
        <v>127</v>
      </c>
      <c r="E32" s="48">
        <v>1</v>
      </c>
      <c r="F32" s="57">
        <v>53.22</v>
      </c>
      <c r="G32" s="57">
        <v>453.82</v>
      </c>
      <c r="H32" s="58">
        <v>9521.9</v>
      </c>
      <c r="I32" s="57">
        <v>53.22</v>
      </c>
      <c r="J32" s="57">
        <v>453.82</v>
      </c>
      <c r="K32" s="58">
        <v>9521.9</v>
      </c>
      <c r="L32" s="57">
        <v>53.22</v>
      </c>
      <c r="M32" s="57">
        <v>453.82</v>
      </c>
      <c r="N32" s="58">
        <v>9521.9</v>
      </c>
      <c r="O32" s="48">
        <v>1</v>
      </c>
      <c r="P32" s="57">
        <v>53.22</v>
      </c>
      <c r="Q32" s="57">
        <v>453.82</v>
      </c>
      <c r="R32" s="58">
        <v>9521.9</v>
      </c>
      <c r="S32" s="57">
        <v>53.22</v>
      </c>
      <c r="T32" s="57">
        <v>453.82</v>
      </c>
      <c r="U32" s="58">
        <v>9521.9</v>
      </c>
      <c r="V32" s="57">
        <v>53.22</v>
      </c>
      <c r="W32" s="57">
        <v>453.82</v>
      </c>
      <c r="X32" s="58">
        <v>9521.9</v>
      </c>
      <c r="Y32" s="48">
        <v>1</v>
      </c>
      <c r="Z32" s="57">
        <v>53.22</v>
      </c>
      <c r="AA32" s="57">
        <v>453.82</v>
      </c>
      <c r="AB32" s="58">
        <v>9521.9</v>
      </c>
      <c r="AC32" s="57">
        <v>53.22</v>
      </c>
      <c r="AD32" s="57">
        <v>453.82</v>
      </c>
      <c r="AE32" s="58">
        <v>9521.9</v>
      </c>
      <c r="AF32" s="57">
        <v>53.22</v>
      </c>
      <c r="AG32" s="57">
        <v>453.82</v>
      </c>
      <c r="AH32" s="58">
        <v>9521.9</v>
      </c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9.8099999999999993E-3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216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6.25" thickBot="1" x14ac:dyDescent="0.3">
      <c r="A39" s="123" t="s">
        <v>29</v>
      </c>
      <c r="B39" s="122" t="s">
        <v>24</v>
      </c>
      <c r="C39" s="122" t="s">
        <v>25</v>
      </c>
      <c r="D39" s="99" t="s">
        <v>232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189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190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191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45">
        <v>16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45">
        <v>100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45" t="s">
        <v>208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45">
        <v>0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75" t="s">
        <v>24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88" t="s">
        <v>24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x14ac:dyDescent="0.25">
      <c r="A53" s="70"/>
    </row>
    <row r="54" spans="1:34" x14ac:dyDescent="0.25">
      <c r="A54" s="70"/>
    </row>
    <row r="55" spans="1:34" x14ac:dyDescent="0.25">
      <c r="A55" s="70"/>
    </row>
  </sheetData>
  <sheetProtection algorithmName="SHA-512" hashValue="KPtqf6DhPK/OoZGBV+MRkYveFCAfjXJj1DzKumKRZqU0xn9YNRL5ErZ/+Pe9CL1u0MZXtVIYyqMkGkii5L2Z4A==" saltValue="FTjNscwnnziKoy4lcmaPRw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8"/>
  <dimension ref="A1:AH55"/>
  <sheetViews>
    <sheetView zoomScale="90" zoomScaleNormal="90" workbookViewId="0">
      <selection activeCell="AI17" sqref="AI17"/>
    </sheetView>
  </sheetViews>
  <sheetFormatPr defaultRowHeight="15" x14ac:dyDescent="0.25"/>
  <cols>
    <col min="1" max="1" width="41" customWidth="1"/>
    <col min="2" max="2" width="12" customWidth="1"/>
    <col min="4" max="4" width="40.140625" style="86" bestFit="1" customWidth="1"/>
    <col min="5" max="34" width="8" customWidth="1"/>
  </cols>
  <sheetData>
    <row r="1" spans="1:34" s="108" customFormat="1" ht="25.5" x14ac:dyDescent="0.35">
      <c r="A1" s="114" t="s">
        <v>0</v>
      </c>
      <c r="D1" s="117"/>
      <c r="E1" s="119"/>
    </row>
    <row r="2" spans="1:34" s="108" customFormat="1" x14ac:dyDescent="0.25">
      <c r="A2" s="108" t="s">
        <v>167</v>
      </c>
      <c r="D2" s="117"/>
    </row>
    <row r="3" spans="1:34" s="108" customFormat="1" x14ac:dyDescent="0.25">
      <c r="A3" s="114" t="s">
        <v>1</v>
      </c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159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59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126</v>
      </c>
      <c r="E16" s="47">
        <v>1</v>
      </c>
      <c r="F16" s="50">
        <v>0.09</v>
      </c>
      <c r="G16" s="50">
        <v>0.09</v>
      </c>
      <c r="H16" s="51">
        <v>0.09</v>
      </c>
      <c r="I16" s="50">
        <v>0.1</v>
      </c>
      <c r="J16" s="50">
        <v>0.1</v>
      </c>
      <c r="K16" s="51">
        <v>0.1</v>
      </c>
      <c r="L16" s="50">
        <v>0.11</v>
      </c>
      <c r="M16" s="50">
        <v>0.11</v>
      </c>
      <c r="N16" s="51">
        <v>0.11</v>
      </c>
      <c r="O16" s="47">
        <v>1</v>
      </c>
      <c r="P16" s="50">
        <v>0.09</v>
      </c>
      <c r="Q16" s="50">
        <v>0.09</v>
      </c>
      <c r="R16" s="51">
        <v>0.09</v>
      </c>
      <c r="S16" s="50">
        <v>0.1</v>
      </c>
      <c r="T16" s="50">
        <v>0.1</v>
      </c>
      <c r="U16" s="51">
        <v>0.1</v>
      </c>
      <c r="V16" s="50">
        <v>0.11</v>
      </c>
      <c r="W16" s="50">
        <v>0.11</v>
      </c>
      <c r="X16" s="51">
        <v>0.11</v>
      </c>
      <c r="Y16" s="47">
        <v>1</v>
      </c>
      <c r="Z16" s="50">
        <v>0.09</v>
      </c>
      <c r="AA16" s="50">
        <v>0.09</v>
      </c>
      <c r="AB16" s="51">
        <v>0.09</v>
      </c>
      <c r="AC16" s="50">
        <v>0.1</v>
      </c>
      <c r="AD16" s="50">
        <v>0.1</v>
      </c>
      <c r="AE16" s="51">
        <v>0.1</v>
      </c>
      <c r="AF16" s="50">
        <v>0.11</v>
      </c>
      <c r="AG16" s="50">
        <v>0.11</v>
      </c>
      <c r="AH16" s="51">
        <v>0.11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210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59" t="s">
        <v>222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1.3952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150" t="s">
        <v>104</v>
      </c>
      <c r="E31" s="28">
        <v>5</v>
      </c>
      <c r="F31" s="31">
        <v>5</v>
      </c>
      <c r="G31" s="29">
        <v>5</v>
      </c>
      <c r="H31" s="30">
        <v>5</v>
      </c>
      <c r="I31" s="31">
        <v>5</v>
      </c>
      <c r="J31" s="29">
        <v>5</v>
      </c>
      <c r="K31" s="30">
        <v>5</v>
      </c>
      <c r="L31" s="31">
        <v>5</v>
      </c>
      <c r="M31" s="29">
        <v>5</v>
      </c>
      <c r="N31" s="30">
        <v>5</v>
      </c>
      <c r="O31" s="28">
        <v>30</v>
      </c>
      <c r="P31" s="29">
        <v>30</v>
      </c>
      <c r="Q31" s="29">
        <v>30</v>
      </c>
      <c r="R31" s="60">
        <v>30</v>
      </c>
      <c r="S31" s="31">
        <v>30</v>
      </c>
      <c r="T31" s="29">
        <v>30</v>
      </c>
      <c r="U31" s="30">
        <v>30</v>
      </c>
      <c r="V31" s="29">
        <v>30</v>
      </c>
      <c r="W31" s="29">
        <v>30</v>
      </c>
      <c r="X31" s="60">
        <v>30</v>
      </c>
      <c r="Y31" s="28">
        <v>360</v>
      </c>
      <c r="Z31" s="29">
        <v>360</v>
      </c>
      <c r="AA31" s="29">
        <v>360</v>
      </c>
      <c r="AB31" s="30">
        <v>360</v>
      </c>
      <c r="AC31" s="29">
        <v>360</v>
      </c>
      <c r="AD31" s="29">
        <v>360</v>
      </c>
      <c r="AE31" s="30">
        <v>360</v>
      </c>
      <c r="AF31" s="29">
        <v>360</v>
      </c>
      <c r="AG31" s="29">
        <v>360</v>
      </c>
      <c r="AH31" s="30">
        <v>360</v>
      </c>
    </row>
    <row r="32" spans="1:34" s="56" customFormat="1" ht="15.75" thickBot="1" x14ac:dyDescent="0.3">
      <c r="A32" s="17" t="s">
        <v>66</v>
      </c>
      <c r="B32" s="8" t="s">
        <v>67</v>
      </c>
      <c r="C32" s="8" t="s">
        <v>37</v>
      </c>
      <c r="D32" s="91" t="s">
        <v>127</v>
      </c>
      <c r="E32" s="48">
        <v>1</v>
      </c>
      <c r="F32" s="57">
        <v>53.22</v>
      </c>
      <c r="G32" s="57">
        <v>453.82</v>
      </c>
      <c r="H32" s="58">
        <v>9521.9</v>
      </c>
      <c r="I32" s="57">
        <v>53.22</v>
      </c>
      <c r="J32" s="57">
        <v>453.82</v>
      </c>
      <c r="K32" s="58">
        <v>9521.9</v>
      </c>
      <c r="L32" s="57">
        <v>53.22</v>
      </c>
      <c r="M32" s="57">
        <v>453.82</v>
      </c>
      <c r="N32" s="58">
        <v>9521.9</v>
      </c>
      <c r="O32" s="48">
        <v>1</v>
      </c>
      <c r="P32" s="57">
        <v>53.22</v>
      </c>
      <c r="Q32" s="57">
        <v>453.82</v>
      </c>
      <c r="R32" s="58">
        <v>9521.9</v>
      </c>
      <c r="S32" s="57">
        <v>53.22</v>
      </c>
      <c r="T32" s="57">
        <v>453.82</v>
      </c>
      <c r="U32" s="58">
        <v>9521.9</v>
      </c>
      <c r="V32" s="57">
        <v>53.22</v>
      </c>
      <c r="W32" s="57">
        <v>453.82</v>
      </c>
      <c r="X32" s="58">
        <v>9521.9</v>
      </c>
      <c r="Y32" s="48">
        <v>1</v>
      </c>
      <c r="Z32" s="57">
        <v>53.22</v>
      </c>
      <c r="AA32" s="57">
        <v>453.82</v>
      </c>
      <c r="AB32" s="58">
        <v>9521.9</v>
      </c>
      <c r="AC32" s="57">
        <v>53.22</v>
      </c>
      <c r="AD32" s="57">
        <v>453.82</v>
      </c>
      <c r="AE32" s="58">
        <v>9521.9</v>
      </c>
      <c r="AF32" s="57">
        <v>53.22</v>
      </c>
      <c r="AG32" s="57">
        <v>453.82</v>
      </c>
      <c r="AH32" s="58">
        <v>9521.9</v>
      </c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9.8099999999999993E-3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216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232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189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190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191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18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45">
        <v>16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45">
        <v>100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45" t="s">
        <v>208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45">
        <v>0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75" t="s">
        <v>24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88" t="s">
        <v>24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.75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x14ac:dyDescent="0.25">
      <c r="A53" s="70"/>
    </row>
    <row r="54" spans="1:34" x14ac:dyDescent="0.25">
      <c r="A54" s="70"/>
    </row>
    <row r="55" spans="1:34" x14ac:dyDescent="0.25">
      <c r="A55" s="70"/>
    </row>
  </sheetData>
  <sheetProtection algorithmName="SHA-512" hashValue="E8SzRDzAFHj6OIKWSMoUpOvo3eadI72tYD2YPmY2JKyCov0BRInSTJhLmSfSWQQDyPy8a1XrZYzQKV5XABA/KA==" saltValue="iY4V4YI/norjsBTMU9FcFQ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9"/>
  <dimension ref="A1:AH55"/>
  <sheetViews>
    <sheetView zoomScale="90" zoomScaleNormal="90" workbookViewId="0">
      <selection activeCell="B1" sqref="B1"/>
    </sheetView>
  </sheetViews>
  <sheetFormatPr defaultRowHeight="15" x14ac:dyDescent="0.25"/>
  <cols>
    <col min="1" max="1" width="41" customWidth="1"/>
    <col min="2" max="2" width="12" customWidth="1"/>
    <col min="4" max="4" width="41.5703125" style="86" bestFit="1" customWidth="1"/>
    <col min="5" max="34" width="8.140625" customWidth="1"/>
  </cols>
  <sheetData>
    <row r="1" spans="1:34" s="108" customFormat="1" x14ac:dyDescent="0.25">
      <c r="A1" s="114" t="s">
        <v>0</v>
      </c>
      <c r="B1" s="114"/>
      <c r="D1" s="117"/>
    </row>
    <row r="2" spans="1:34" s="108" customFormat="1" x14ac:dyDescent="0.25">
      <c r="A2" s="108" t="s">
        <v>197</v>
      </c>
      <c r="D2" s="117"/>
    </row>
    <row r="3" spans="1:34" s="108" customFormat="1" x14ac:dyDescent="0.25">
      <c r="A3" s="114" t="s">
        <v>1</v>
      </c>
      <c r="B3" s="114"/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6" t="s">
        <v>26</v>
      </c>
      <c r="B10" s="7" t="s">
        <v>24</v>
      </c>
      <c r="C10" s="8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159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customHeight="1" thickBot="1" x14ac:dyDescent="0.3">
      <c r="A13" s="17" t="s">
        <v>30</v>
      </c>
      <c r="B13" s="8" t="s">
        <v>24</v>
      </c>
      <c r="C13" s="8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7" t="s">
        <v>32</v>
      </c>
      <c r="B14" s="8" t="s">
        <v>24</v>
      </c>
      <c r="C14" s="8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7" t="s">
        <v>34</v>
      </c>
      <c r="B15" s="8" t="s">
        <v>24</v>
      </c>
      <c r="C15" s="8" t="s">
        <v>25</v>
      </c>
      <c r="D15" s="87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7" t="s">
        <v>35</v>
      </c>
      <c r="B16" s="8" t="s">
        <v>36</v>
      </c>
      <c r="C16" s="46" t="s">
        <v>25</v>
      </c>
      <c r="D16" s="76">
        <v>0.45</v>
      </c>
      <c r="E16" s="47">
        <v>1</v>
      </c>
      <c r="F16" s="50">
        <v>0.45</v>
      </c>
      <c r="G16" s="50">
        <v>0.45</v>
      </c>
      <c r="H16" s="51">
        <v>0.45</v>
      </c>
      <c r="I16" s="50"/>
      <c r="J16" s="50"/>
      <c r="K16" s="51"/>
      <c r="L16" s="50"/>
      <c r="M16" s="50"/>
      <c r="N16" s="51"/>
      <c r="O16" s="47">
        <v>1</v>
      </c>
      <c r="P16" s="50">
        <v>0.45</v>
      </c>
      <c r="Q16" s="50">
        <v>0.45</v>
      </c>
      <c r="R16" s="51">
        <v>0.45</v>
      </c>
      <c r="S16" s="50"/>
      <c r="T16" s="50"/>
      <c r="U16" s="51"/>
      <c r="V16" s="50"/>
      <c r="W16" s="50"/>
      <c r="X16" s="51"/>
      <c r="Y16" s="47">
        <v>1</v>
      </c>
      <c r="Z16" s="50">
        <v>0.45</v>
      </c>
      <c r="AA16" s="50">
        <v>0.45</v>
      </c>
      <c r="AB16" s="51">
        <v>0.45</v>
      </c>
      <c r="AC16" s="50"/>
      <c r="AD16" s="50"/>
      <c r="AE16" s="51"/>
      <c r="AF16" s="50"/>
      <c r="AG16" s="50"/>
      <c r="AH16" s="51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210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224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59">
        <v>1.28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23" t="s">
        <v>64</v>
      </c>
      <c r="B31" s="122" t="s">
        <v>65</v>
      </c>
      <c r="C31" s="122" t="s">
        <v>37</v>
      </c>
      <c r="D31" s="150" t="s">
        <v>128</v>
      </c>
      <c r="E31" s="28">
        <v>15</v>
      </c>
      <c r="F31" s="31">
        <v>15</v>
      </c>
      <c r="G31" s="29">
        <v>15</v>
      </c>
      <c r="H31" s="30">
        <v>15</v>
      </c>
      <c r="I31" s="31"/>
      <c r="J31" s="29"/>
      <c r="K31" s="30"/>
      <c r="L31" s="31"/>
      <c r="M31" s="29"/>
      <c r="N31" s="30"/>
      <c r="O31" s="28">
        <v>60</v>
      </c>
      <c r="P31" s="29">
        <v>60</v>
      </c>
      <c r="Q31" s="29">
        <v>60</v>
      </c>
      <c r="R31" s="60">
        <v>60</v>
      </c>
      <c r="S31" s="31"/>
      <c r="T31" s="29"/>
      <c r="U31" s="30"/>
      <c r="V31" s="29"/>
      <c r="W31" s="29"/>
      <c r="X31" s="60"/>
      <c r="Y31" s="28">
        <v>300</v>
      </c>
      <c r="Z31" s="29">
        <v>300</v>
      </c>
      <c r="AA31" s="29">
        <v>300</v>
      </c>
      <c r="AB31" s="30">
        <v>300</v>
      </c>
      <c r="AC31" s="29"/>
      <c r="AD31" s="29"/>
      <c r="AE31" s="30"/>
      <c r="AF31" s="29"/>
      <c r="AG31" s="29"/>
      <c r="AH31" s="30"/>
    </row>
    <row r="32" spans="1:34" s="56" customFormat="1" ht="15.75" thickBot="1" x14ac:dyDescent="0.3">
      <c r="A32" s="123" t="s">
        <v>66</v>
      </c>
      <c r="B32" s="122" t="s">
        <v>67</v>
      </c>
      <c r="C32" s="122" t="s">
        <v>37</v>
      </c>
      <c r="D32" s="91" t="s">
        <v>130</v>
      </c>
      <c r="E32" s="48">
        <v>1</v>
      </c>
      <c r="F32" s="57">
        <v>302.8</v>
      </c>
      <c r="G32" s="57">
        <v>2422.37</v>
      </c>
      <c r="H32" s="58">
        <v>24223.74</v>
      </c>
      <c r="I32" s="57"/>
      <c r="J32" s="57"/>
      <c r="K32" s="58"/>
      <c r="L32" s="57"/>
      <c r="M32" s="57"/>
      <c r="N32" s="58"/>
      <c r="O32" s="48">
        <v>1</v>
      </c>
      <c r="P32" s="57">
        <v>302.8</v>
      </c>
      <c r="Q32" s="57">
        <v>2422.37</v>
      </c>
      <c r="R32" s="58">
        <v>24223.74</v>
      </c>
      <c r="S32" s="57"/>
      <c r="T32" s="57"/>
      <c r="U32" s="58"/>
      <c r="V32" s="57"/>
      <c r="W32" s="57"/>
      <c r="X32" s="58"/>
      <c r="Y32" s="48">
        <v>1</v>
      </c>
      <c r="Z32" s="57">
        <v>302.8</v>
      </c>
      <c r="AA32" s="57">
        <v>2422.37</v>
      </c>
      <c r="AB32" s="58">
        <v>24223.74</v>
      </c>
      <c r="AC32" s="57"/>
      <c r="AD32" s="57"/>
      <c r="AE32" s="58"/>
      <c r="AF32" s="57"/>
      <c r="AG32" s="57"/>
      <c r="AH32" s="58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9.8099999999999993E-3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217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238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189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190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191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59">
        <v>16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45">
        <v>100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4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45">
        <v>0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45" t="s">
        <v>24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03" t="s">
        <v>24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x14ac:dyDescent="0.25">
      <c r="A53" s="70"/>
    </row>
    <row r="54" spans="1:34" x14ac:dyDescent="0.25">
      <c r="A54" s="70"/>
    </row>
    <row r="55" spans="1:34" x14ac:dyDescent="0.25">
      <c r="A55" s="70"/>
    </row>
  </sheetData>
  <sheetProtection algorithmName="SHA-512" hashValue="0N0l3uLgjgeEJ2xDIvAhs5cK61yzrmf/iP6cNH32I+YCLcV+2QclrUwu58/pkAl8OX7+pNzVhu0B+VqudgX0Xg==" saltValue="/G0KRxFKXpg43LHlghJwnA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5"/>
  <dimension ref="A1:AH50"/>
  <sheetViews>
    <sheetView zoomScale="90" zoomScaleNormal="90" workbookViewId="0"/>
  </sheetViews>
  <sheetFormatPr defaultRowHeight="15" x14ac:dyDescent="0.25"/>
  <cols>
    <col min="1" max="1" width="41" customWidth="1"/>
    <col min="2" max="2" width="9.5703125" bestFit="1" customWidth="1"/>
    <col min="3" max="3" width="4.85546875" bestFit="1" customWidth="1"/>
    <col min="4" max="4" width="47.42578125" bestFit="1" customWidth="1"/>
    <col min="5" max="34" width="7.2851562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08" t="s">
        <v>198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2"/>
      <c r="C7" s="322"/>
      <c r="D7" s="325"/>
      <c r="E7" s="313" t="s">
        <v>10</v>
      </c>
      <c r="F7" s="315" t="s">
        <v>11</v>
      </c>
      <c r="G7" s="316"/>
      <c r="H7" s="317"/>
      <c r="I7" s="315" t="s">
        <v>12</v>
      </c>
      <c r="J7" s="316"/>
      <c r="K7" s="317"/>
      <c r="L7" s="315" t="s">
        <v>13</v>
      </c>
      <c r="M7" s="316"/>
      <c r="N7" s="317"/>
      <c r="O7" s="313" t="s">
        <v>10</v>
      </c>
      <c r="P7" s="310" t="s">
        <v>11</v>
      </c>
      <c r="Q7" s="311"/>
      <c r="R7" s="312"/>
      <c r="S7" s="310" t="s">
        <v>12</v>
      </c>
      <c r="T7" s="311"/>
      <c r="U7" s="312"/>
      <c r="V7" s="310" t="s">
        <v>13</v>
      </c>
      <c r="W7" s="311"/>
      <c r="X7" s="312"/>
      <c r="Y7" s="313" t="s">
        <v>10</v>
      </c>
      <c r="Z7" s="310" t="s">
        <v>11</v>
      </c>
      <c r="AA7" s="311"/>
      <c r="AB7" s="312"/>
      <c r="AC7" s="310" t="s">
        <v>12</v>
      </c>
      <c r="AD7" s="311"/>
      <c r="AE7" s="312"/>
      <c r="AF7" s="310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11"/>
      <c r="Q9" s="12"/>
      <c r="R9" s="13"/>
      <c r="S9" s="7"/>
      <c r="T9" s="7"/>
      <c r="U9" s="14"/>
      <c r="V9" s="7"/>
      <c r="W9" s="7"/>
      <c r="X9" s="14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16"/>
      <c r="Q10" s="7"/>
      <c r="R10" s="14"/>
      <c r="S10" s="7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75" t="s">
        <v>133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7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8" t="s">
        <v>25</v>
      </c>
      <c r="D15" s="87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140</v>
      </c>
      <c r="E16" s="19">
        <v>1</v>
      </c>
      <c r="F16" s="63">
        <v>0.1</v>
      </c>
      <c r="G16" s="23">
        <v>0.1</v>
      </c>
      <c r="H16" s="24">
        <v>0.1</v>
      </c>
      <c r="I16" s="23">
        <v>0.8</v>
      </c>
      <c r="J16" s="23">
        <v>0.8</v>
      </c>
      <c r="K16" s="24">
        <v>0.8</v>
      </c>
      <c r="L16" s="23">
        <v>1</v>
      </c>
      <c r="M16" s="23">
        <v>1</v>
      </c>
      <c r="N16" s="24">
        <v>1</v>
      </c>
      <c r="O16" s="19">
        <v>1</v>
      </c>
      <c r="P16" s="63">
        <v>0.1</v>
      </c>
      <c r="Q16" s="23">
        <v>0.1</v>
      </c>
      <c r="R16" s="64">
        <v>0.1</v>
      </c>
      <c r="S16" s="63">
        <v>0.8</v>
      </c>
      <c r="T16" s="23">
        <v>0.8</v>
      </c>
      <c r="U16" s="24">
        <v>0.8</v>
      </c>
      <c r="V16" s="23">
        <v>1</v>
      </c>
      <c r="W16" s="23">
        <v>1</v>
      </c>
      <c r="X16" s="24">
        <v>1</v>
      </c>
      <c r="Y16" s="19">
        <v>1</v>
      </c>
      <c r="Z16" s="63">
        <v>0.1</v>
      </c>
      <c r="AA16" s="23">
        <v>0.1</v>
      </c>
      <c r="AB16" s="24">
        <v>0.1</v>
      </c>
      <c r="AC16" s="23">
        <v>0.8</v>
      </c>
      <c r="AD16" s="23">
        <v>0.8</v>
      </c>
      <c r="AE16" s="24">
        <v>0.8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75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75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7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75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2" t="s">
        <v>109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7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75">
        <v>2.42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5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7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75" t="s">
        <v>134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80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s="56" customFormat="1" ht="15.75" thickBot="1" x14ac:dyDescent="0.3">
      <c r="A31" s="131" t="s">
        <v>64</v>
      </c>
      <c r="B31" s="128" t="s">
        <v>65</v>
      </c>
      <c r="C31" s="128" t="s">
        <v>37</v>
      </c>
      <c r="D31" s="81" t="s">
        <v>96</v>
      </c>
      <c r="E31" s="52">
        <v>2</v>
      </c>
      <c r="F31" s="53">
        <v>2</v>
      </c>
      <c r="G31" s="53">
        <v>2</v>
      </c>
      <c r="H31" s="54">
        <v>2</v>
      </c>
      <c r="I31" s="55">
        <v>2</v>
      </c>
      <c r="J31" s="53">
        <v>2</v>
      </c>
      <c r="K31" s="54">
        <v>2</v>
      </c>
      <c r="L31" s="55">
        <v>2</v>
      </c>
      <c r="M31" s="53">
        <v>2</v>
      </c>
      <c r="N31" s="54">
        <v>2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139</v>
      </c>
      <c r="E32" s="32">
        <v>1</v>
      </c>
      <c r="F32" s="35">
        <v>26.83</v>
      </c>
      <c r="G32" s="33">
        <v>155.69</v>
      </c>
      <c r="H32" s="34">
        <v>1532.91</v>
      </c>
      <c r="I32" s="35">
        <v>26.83</v>
      </c>
      <c r="J32" s="33">
        <v>155.69</v>
      </c>
      <c r="K32" s="34">
        <v>1532.91</v>
      </c>
      <c r="L32" s="35">
        <v>26.83</v>
      </c>
      <c r="M32" s="33">
        <v>155.69</v>
      </c>
      <c r="N32" s="34">
        <v>1532.91</v>
      </c>
      <c r="O32" s="32">
        <v>1</v>
      </c>
      <c r="P32" s="62">
        <v>26.83</v>
      </c>
      <c r="Q32" s="33">
        <v>155.69</v>
      </c>
      <c r="R32" s="33">
        <v>1532.91</v>
      </c>
      <c r="S32" s="35">
        <v>26.83</v>
      </c>
      <c r="T32" s="33">
        <v>155.69</v>
      </c>
      <c r="U32" s="34">
        <v>1532.91</v>
      </c>
      <c r="V32" s="62">
        <v>26.83</v>
      </c>
      <c r="W32" s="33">
        <v>155.69</v>
      </c>
      <c r="X32" s="33">
        <v>1532.91</v>
      </c>
      <c r="Y32" s="32">
        <v>1</v>
      </c>
      <c r="Z32" s="62">
        <v>26.83</v>
      </c>
      <c r="AA32" s="33">
        <v>155.69</v>
      </c>
      <c r="AB32" s="34">
        <v>1532.91</v>
      </c>
      <c r="AC32" s="62">
        <v>26.83</v>
      </c>
      <c r="AD32" s="33">
        <v>155.69</v>
      </c>
      <c r="AE32" s="34">
        <v>1532.91</v>
      </c>
      <c r="AF32" s="62">
        <v>26.83</v>
      </c>
      <c r="AG32" s="33">
        <v>155.69</v>
      </c>
      <c r="AH32" s="34">
        <v>1532.91</v>
      </c>
    </row>
    <row r="33" spans="1:34" ht="15.75" thickBot="1" x14ac:dyDescent="0.3">
      <c r="A33" s="123" t="s">
        <v>68</v>
      </c>
      <c r="B33" s="122" t="s">
        <v>69</v>
      </c>
      <c r="C33" s="122" t="s">
        <v>25</v>
      </c>
      <c r="D33" s="82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2" t="s">
        <v>24</v>
      </c>
      <c r="C34" s="122" t="s">
        <v>25</v>
      </c>
      <c r="D34" s="83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201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8" t="s">
        <v>76</v>
      </c>
      <c r="C37" s="128" t="s">
        <v>25</v>
      </c>
      <c r="D37" s="84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239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200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8" t="s">
        <v>78</v>
      </c>
      <c r="C43" s="128" t="s">
        <v>25</v>
      </c>
      <c r="D43" s="106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8" t="s">
        <v>78</v>
      </c>
      <c r="C44" s="128" t="s">
        <v>25</v>
      </c>
      <c r="D44" s="107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8" t="s">
        <v>81</v>
      </c>
      <c r="C45" s="128" t="s">
        <v>25</v>
      </c>
      <c r="D45" s="84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23" t="s">
        <v>83</v>
      </c>
      <c r="B46" s="128" t="s">
        <v>81</v>
      </c>
      <c r="C46" s="128" t="s">
        <v>25</v>
      </c>
      <c r="D46" s="77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23" t="s">
        <v>84</v>
      </c>
      <c r="B47" s="128" t="s">
        <v>85</v>
      </c>
      <c r="C47" s="128" t="s">
        <v>25</v>
      </c>
      <c r="D47" s="75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23" t="s">
        <v>86</v>
      </c>
      <c r="B48" s="128" t="s">
        <v>81</v>
      </c>
      <c r="C48" s="128" t="s">
        <v>25</v>
      </c>
      <c r="D48" s="75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23" t="s">
        <v>88</v>
      </c>
      <c r="B49" s="128" t="s">
        <v>78</v>
      </c>
      <c r="C49" s="128" t="s">
        <v>25</v>
      </c>
      <c r="D49" s="75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134" t="s">
        <v>89</v>
      </c>
      <c r="B50" s="135" t="s">
        <v>24</v>
      </c>
      <c r="C50" s="135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</sheetData>
  <sheetProtection algorithmName="SHA-512" hashValue="ZUYXFcmJ9YML2f2Oay5V18bWGf5mPKQO7mxXkpSpMiofmv5gxf0sWBJ9LoMT/h4a4Pz0kQDjJPu+h4OnjIhNUg==" saltValue="RjCEourFeVuxb5wm4dhG1w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0"/>
  <dimension ref="A1:AH55"/>
  <sheetViews>
    <sheetView zoomScale="90" zoomScaleNormal="90" workbookViewId="0">
      <selection activeCell="G1" sqref="G1"/>
    </sheetView>
  </sheetViews>
  <sheetFormatPr defaultRowHeight="15" x14ac:dyDescent="0.25"/>
  <cols>
    <col min="1" max="1" width="41" customWidth="1"/>
    <col min="2" max="2" width="12" customWidth="1"/>
    <col min="4" max="4" width="41.5703125" style="86" bestFit="1" customWidth="1"/>
    <col min="5" max="34" width="8.140625" customWidth="1"/>
  </cols>
  <sheetData>
    <row r="1" spans="1:34" s="108" customFormat="1" ht="25.5" x14ac:dyDescent="0.35">
      <c r="A1" s="114" t="s">
        <v>0</v>
      </c>
      <c r="D1" s="117"/>
      <c r="E1" s="119"/>
    </row>
    <row r="2" spans="1:34" s="108" customFormat="1" x14ac:dyDescent="0.25">
      <c r="A2" s="108" t="s">
        <v>197</v>
      </c>
      <c r="D2" s="117"/>
    </row>
    <row r="3" spans="1:34" s="108" customFormat="1" x14ac:dyDescent="0.25">
      <c r="A3" s="114" t="s">
        <v>1</v>
      </c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159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customHeight="1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25</v>
      </c>
      <c r="D16" s="90">
        <v>0.45</v>
      </c>
      <c r="E16" s="47">
        <v>1</v>
      </c>
      <c r="F16" s="50">
        <v>0.45</v>
      </c>
      <c r="G16" s="50">
        <v>0.45</v>
      </c>
      <c r="H16" s="51">
        <v>0.45</v>
      </c>
      <c r="I16" s="50"/>
      <c r="J16" s="50"/>
      <c r="K16" s="51"/>
      <c r="L16" s="50"/>
      <c r="M16" s="50"/>
      <c r="N16" s="51"/>
      <c r="O16" s="47">
        <v>1</v>
      </c>
      <c r="P16" s="50">
        <v>0.45</v>
      </c>
      <c r="Q16" s="50">
        <v>0.45</v>
      </c>
      <c r="R16" s="51">
        <v>0.45</v>
      </c>
      <c r="S16" s="50"/>
      <c r="T16" s="50"/>
      <c r="U16" s="51"/>
      <c r="V16" s="50"/>
      <c r="W16" s="50"/>
      <c r="X16" s="51"/>
      <c r="Y16" s="47">
        <v>1</v>
      </c>
      <c r="Z16" s="50">
        <v>0.45</v>
      </c>
      <c r="AA16" s="50">
        <v>0.45</v>
      </c>
      <c r="AB16" s="51">
        <v>0.45</v>
      </c>
      <c r="AC16" s="50"/>
      <c r="AD16" s="50"/>
      <c r="AE16" s="51"/>
      <c r="AF16" s="50"/>
      <c r="AG16" s="50"/>
      <c r="AH16" s="51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59" t="s">
        <v>210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59" t="s">
        <v>224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1.28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7" t="s">
        <v>64</v>
      </c>
      <c r="B31" s="8" t="s">
        <v>65</v>
      </c>
      <c r="C31" s="8" t="s">
        <v>37</v>
      </c>
      <c r="D31" s="150" t="s">
        <v>128</v>
      </c>
      <c r="E31" s="28">
        <v>15</v>
      </c>
      <c r="F31" s="31">
        <v>15</v>
      </c>
      <c r="G31" s="29">
        <v>15</v>
      </c>
      <c r="H31" s="30">
        <v>15</v>
      </c>
      <c r="I31" s="31"/>
      <c r="J31" s="29"/>
      <c r="K31" s="30"/>
      <c r="L31" s="31"/>
      <c r="M31" s="29"/>
      <c r="N31" s="30"/>
      <c r="O31" s="28">
        <v>60</v>
      </c>
      <c r="P31" s="29">
        <v>60</v>
      </c>
      <c r="Q31" s="29">
        <v>60</v>
      </c>
      <c r="R31" s="60">
        <v>60</v>
      </c>
      <c r="S31" s="31"/>
      <c r="T31" s="29"/>
      <c r="U31" s="30"/>
      <c r="V31" s="29"/>
      <c r="W31" s="29"/>
      <c r="X31" s="60"/>
      <c r="Y31" s="28">
        <v>300</v>
      </c>
      <c r="Z31" s="29">
        <v>300</v>
      </c>
      <c r="AA31" s="29">
        <v>300</v>
      </c>
      <c r="AB31" s="30">
        <v>300</v>
      </c>
      <c r="AC31" s="29"/>
      <c r="AD31" s="29"/>
      <c r="AE31" s="30"/>
      <c r="AF31" s="29"/>
      <c r="AG31" s="29"/>
      <c r="AH31" s="30"/>
    </row>
    <row r="32" spans="1:34" s="56" customFormat="1" ht="15.75" thickBot="1" x14ac:dyDescent="0.3">
      <c r="A32" s="17" t="s">
        <v>66</v>
      </c>
      <c r="B32" s="8" t="s">
        <v>67</v>
      </c>
      <c r="C32" s="8" t="s">
        <v>37</v>
      </c>
      <c r="D32" s="91" t="s">
        <v>130</v>
      </c>
      <c r="E32" s="48">
        <v>1</v>
      </c>
      <c r="F32" s="57">
        <v>302.8</v>
      </c>
      <c r="G32" s="57">
        <v>2422.37</v>
      </c>
      <c r="H32" s="58">
        <v>24223.74</v>
      </c>
      <c r="I32" s="57"/>
      <c r="J32" s="57"/>
      <c r="K32" s="58"/>
      <c r="L32" s="57"/>
      <c r="M32" s="57"/>
      <c r="N32" s="58"/>
      <c r="O32" s="48">
        <v>1</v>
      </c>
      <c r="P32" s="57">
        <v>302.8</v>
      </c>
      <c r="Q32" s="57">
        <v>2422.37</v>
      </c>
      <c r="R32" s="58">
        <v>24223.74</v>
      </c>
      <c r="S32" s="57"/>
      <c r="T32" s="57"/>
      <c r="U32" s="58"/>
      <c r="V32" s="57"/>
      <c r="W32" s="57"/>
      <c r="X32" s="58"/>
      <c r="Y32" s="48">
        <v>1</v>
      </c>
      <c r="Z32" s="57">
        <v>302.8</v>
      </c>
      <c r="AA32" s="57">
        <v>2422.37</v>
      </c>
      <c r="AB32" s="58">
        <v>24223.74</v>
      </c>
      <c r="AC32" s="57"/>
      <c r="AD32" s="57"/>
      <c r="AE32" s="58"/>
      <c r="AF32" s="57"/>
      <c r="AG32" s="57"/>
      <c r="AH32" s="58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2" t="s">
        <v>25</v>
      </c>
      <c r="D35" s="129">
        <v>9.8099999999999993E-3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2" t="s">
        <v>74</v>
      </c>
      <c r="C36" s="122" t="s">
        <v>25</v>
      </c>
      <c r="D36" s="130" t="s">
        <v>217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2" t="s">
        <v>54</v>
      </c>
      <c r="C38" s="122" t="s">
        <v>25</v>
      </c>
      <c r="D38" s="79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2" t="s">
        <v>24</v>
      </c>
      <c r="C39" s="122" t="s">
        <v>25</v>
      </c>
      <c r="D39" s="99" t="s">
        <v>238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23" t="s">
        <v>151</v>
      </c>
      <c r="B40" s="122" t="s">
        <v>152</v>
      </c>
      <c r="C40" s="122" t="s">
        <v>25</v>
      </c>
      <c r="D40" s="79" t="s">
        <v>189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23" t="s">
        <v>153</v>
      </c>
      <c r="B41" s="122" t="s">
        <v>152</v>
      </c>
      <c r="C41" s="122" t="s">
        <v>25</v>
      </c>
      <c r="D41" s="79" t="s">
        <v>190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23" t="s">
        <v>154</v>
      </c>
      <c r="B42" s="122" t="s">
        <v>152</v>
      </c>
      <c r="C42" s="122" t="s">
        <v>25</v>
      </c>
      <c r="D42" s="79" t="s">
        <v>191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59">
        <v>16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18">
        <v>100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18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18">
        <v>0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18" t="s">
        <v>24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03" t="s">
        <v>24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x14ac:dyDescent="0.25">
      <c r="A53" s="70"/>
    </row>
    <row r="54" spans="1:34" x14ac:dyDescent="0.25">
      <c r="A54" s="70"/>
    </row>
    <row r="55" spans="1:34" x14ac:dyDescent="0.25">
      <c r="A55" s="70"/>
    </row>
  </sheetData>
  <sheetProtection algorithmName="SHA-512" hashValue="/sC9SBIPl+m+VlWHd++BooeogmIlqJejL+I2J9WhN+1rxJXTxxMdIYPsZYNuCIzp1DWIvGou6OD2Rqhl8eYvpA==" saltValue="3GEOonsBEt1caQX/No3oLw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3"/>
  <dimension ref="A1:AH55"/>
  <sheetViews>
    <sheetView zoomScale="90" zoomScaleNormal="90" workbookViewId="0">
      <selection activeCell="AN10" sqref="AN10"/>
    </sheetView>
  </sheetViews>
  <sheetFormatPr defaultRowHeight="15" x14ac:dyDescent="0.25"/>
  <cols>
    <col min="1" max="1" width="41" style="108" customWidth="1"/>
    <col min="2" max="2" width="12" style="108" customWidth="1"/>
    <col min="3" max="3" width="9.140625" style="108"/>
    <col min="4" max="4" width="38.42578125" style="117" bestFit="1" customWidth="1"/>
    <col min="5" max="5" width="6.85546875" style="108" customWidth="1"/>
    <col min="6" max="34" width="7.28515625" style="108" customWidth="1"/>
    <col min="35" max="16384" width="9.140625" style="108"/>
  </cols>
  <sheetData>
    <row r="1" spans="1:34" x14ac:dyDescent="0.25">
      <c r="A1" s="114" t="s">
        <v>0</v>
      </c>
    </row>
    <row r="2" spans="1:34" x14ac:dyDescent="0.25">
      <c r="A2" s="108" t="s">
        <v>196</v>
      </c>
    </row>
    <row r="3" spans="1:34" x14ac:dyDescent="0.25">
      <c r="A3" s="114" t="s">
        <v>1</v>
      </c>
    </row>
    <row r="4" spans="1:34" x14ac:dyDescent="0.25">
      <c r="A4" s="108" t="s">
        <v>2</v>
      </c>
    </row>
    <row r="5" spans="1:34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159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customHeight="1" thickBot="1" x14ac:dyDescent="0.3">
      <c r="A13" s="123" t="s">
        <v>431</v>
      </c>
      <c r="B13" s="122" t="s">
        <v>24</v>
      </c>
      <c r="C13" s="122" t="s">
        <v>25</v>
      </c>
      <c r="D13" s="59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90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7" t="s">
        <v>32</v>
      </c>
      <c r="B14" s="8" t="s">
        <v>24</v>
      </c>
      <c r="C14" s="8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7" t="s">
        <v>34</v>
      </c>
      <c r="B15" s="8" t="s">
        <v>24</v>
      </c>
      <c r="C15" s="8" t="s">
        <v>25</v>
      </c>
      <c r="D15" s="87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122</v>
      </c>
      <c r="E16" s="19">
        <v>1</v>
      </c>
      <c r="F16" s="63">
        <v>0.2</v>
      </c>
      <c r="G16" s="23">
        <v>0.2</v>
      </c>
      <c r="H16" s="24">
        <v>0.2</v>
      </c>
      <c r="I16" s="23">
        <v>0.3</v>
      </c>
      <c r="J16" s="23">
        <v>0.3</v>
      </c>
      <c r="K16" s="24">
        <v>0.3</v>
      </c>
      <c r="L16" s="23"/>
      <c r="M16" s="23"/>
      <c r="N16" s="24"/>
      <c r="O16" s="19">
        <v>1</v>
      </c>
      <c r="P16" s="63">
        <v>0.2</v>
      </c>
      <c r="Q16" s="23">
        <v>0.2</v>
      </c>
      <c r="R16" s="64">
        <v>0.2</v>
      </c>
      <c r="S16" s="63">
        <v>0.3</v>
      </c>
      <c r="T16" s="23">
        <v>0.3</v>
      </c>
      <c r="U16" s="24">
        <v>0.3</v>
      </c>
      <c r="V16" s="23"/>
      <c r="W16" s="23"/>
      <c r="X16" s="24"/>
      <c r="Y16" s="19">
        <v>1</v>
      </c>
      <c r="Z16" s="63">
        <v>0.2</v>
      </c>
      <c r="AA16" s="23">
        <v>0.2</v>
      </c>
      <c r="AB16" s="24">
        <v>0.2</v>
      </c>
      <c r="AC16" s="23">
        <v>0.3</v>
      </c>
      <c r="AD16" s="23">
        <v>0.3</v>
      </c>
      <c r="AE16" s="24">
        <v>0.3</v>
      </c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158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226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5">
        <v>1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432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23" t="s">
        <v>148</v>
      </c>
      <c r="B31" s="122" t="s">
        <v>65</v>
      </c>
      <c r="C31" s="122" t="s">
        <v>37</v>
      </c>
      <c r="D31" s="96" t="s">
        <v>119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>
        <v>0.5</v>
      </c>
      <c r="M31" s="29">
        <v>0.5</v>
      </c>
      <c r="N31" s="30">
        <v>0.5</v>
      </c>
      <c r="O31" s="28">
        <v>4.25</v>
      </c>
      <c r="P31" s="29">
        <v>4.25</v>
      </c>
      <c r="Q31" s="29">
        <v>4.25</v>
      </c>
      <c r="R31" s="60">
        <v>4.25</v>
      </c>
      <c r="S31" s="31">
        <v>4.25</v>
      </c>
      <c r="T31" s="29">
        <v>4.25</v>
      </c>
      <c r="U31" s="30">
        <v>4.25</v>
      </c>
      <c r="V31" s="29">
        <v>4.25</v>
      </c>
      <c r="W31" s="29">
        <v>4.25</v>
      </c>
      <c r="X31" s="60">
        <v>4.25</v>
      </c>
      <c r="Y31" s="28">
        <v>60</v>
      </c>
      <c r="Z31" s="29">
        <v>60</v>
      </c>
      <c r="AA31" s="29">
        <v>60</v>
      </c>
      <c r="AB31" s="30">
        <v>60</v>
      </c>
      <c r="AC31" s="29">
        <v>60</v>
      </c>
      <c r="AD31" s="29">
        <v>60</v>
      </c>
      <c r="AE31" s="30">
        <v>60</v>
      </c>
      <c r="AF31" s="29">
        <v>60</v>
      </c>
      <c r="AG31" s="29">
        <v>60</v>
      </c>
      <c r="AH31" s="30">
        <v>60</v>
      </c>
    </row>
    <row r="32" spans="1:34" ht="15.75" customHeight="1" thickBot="1" x14ac:dyDescent="0.3">
      <c r="A32" s="123" t="s">
        <v>66</v>
      </c>
      <c r="B32" s="122" t="s">
        <v>67</v>
      </c>
      <c r="C32" s="122" t="s">
        <v>37</v>
      </c>
      <c r="D32" s="96" t="s">
        <v>124</v>
      </c>
      <c r="E32" s="32">
        <v>1</v>
      </c>
      <c r="F32" s="35">
        <v>0.89</v>
      </c>
      <c r="G32" s="33">
        <v>7.39</v>
      </c>
      <c r="H32" s="34">
        <v>127.74</v>
      </c>
      <c r="I32" s="35">
        <v>0.89</v>
      </c>
      <c r="J32" s="33">
        <v>7.39</v>
      </c>
      <c r="K32" s="34">
        <v>127.74</v>
      </c>
      <c r="L32" s="35"/>
      <c r="M32" s="33"/>
      <c r="N32" s="34"/>
      <c r="O32" s="32">
        <v>1</v>
      </c>
      <c r="P32" s="62">
        <v>0.89</v>
      </c>
      <c r="Q32" s="33">
        <v>7.39</v>
      </c>
      <c r="R32" s="33">
        <v>127.74</v>
      </c>
      <c r="S32" s="35">
        <v>0.89</v>
      </c>
      <c r="T32" s="33">
        <v>7.39</v>
      </c>
      <c r="U32" s="34">
        <v>127.74</v>
      </c>
      <c r="V32" s="62"/>
      <c r="W32" s="33"/>
      <c r="X32" s="33"/>
      <c r="Y32" s="32">
        <v>1</v>
      </c>
      <c r="Z32" s="62">
        <v>0.89</v>
      </c>
      <c r="AA32" s="33">
        <v>7.39</v>
      </c>
      <c r="AB32" s="34">
        <v>127.74</v>
      </c>
      <c r="AC32" s="62">
        <v>0.89</v>
      </c>
      <c r="AD32" s="33">
        <v>7.39</v>
      </c>
      <c r="AE32" s="34">
        <v>127.74</v>
      </c>
      <c r="AF32" s="62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203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5.5" customHeight="1" thickBot="1" x14ac:dyDescent="0.3">
      <c r="A39" s="123" t="s">
        <v>29</v>
      </c>
      <c r="B39" s="128" t="s">
        <v>24</v>
      </c>
      <c r="C39" s="128" t="s">
        <v>25</v>
      </c>
      <c r="D39" s="85" t="s">
        <v>236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200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75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100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75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7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7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7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88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291"/>
    </row>
    <row r="52" spans="1:34" x14ac:dyDescent="0.25">
      <c r="A52" s="291"/>
    </row>
    <row r="53" spans="1:34" ht="25.5" x14ac:dyDescent="0.25">
      <c r="A53" s="118" t="s">
        <v>147</v>
      </c>
    </row>
    <row r="54" spans="1:34" x14ac:dyDescent="0.25">
      <c r="A54" s="291"/>
    </row>
    <row r="55" spans="1:34" x14ac:dyDescent="0.25">
      <c r="A55" s="291"/>
    </row>
  </sheetData>
  <sheetProtection algorithmName="SHA-512" hashValue="T6OSm0csqi718tx3rajVXPgEJemsKE9v2GOb8cmdd+Sp51bIGocDE3TzALx8AnKQLOtVzza3JFBK0ehUh5k7HA==" saltValue="hJpspu7NLEeOzIFh4a28gQ==" spinCount="100000" sheet="1" objects="1" scenarios="1"/>
  <mergeCells count="19">
    <mergeCell ref="A6:A8"/>
    <mergeCell ref="B6:B8"/>
    <mergeCell ref="C6:C8"/>
    <mergeCell ref="D6:D8"/>
    <mergeCell ref="E6:N6"/>
    <mergeCell ref="E7:E8"/>
    <mergeCell ref="F7:H7"/>
    <mergeCell ref="I7:K7"/>
    <mergeCell ref="L7:N7"/>
    <mergeCell ref="O6:X6"/>
    <mergeCell ref="Z7:AB7"/>
    <mergeCell ref="AC7:AE7"/>
    <mergeCell ref="AF7:AH7"/>
    <mergeCell ref="Y6:AH6"/>
    <mergeCell ref="O7:O8"/>
    <mergeCell ref="P7:R7"/>
    <mergeCell ref="S7:U7"/>
    <mergeCell ref="V7:X7"/>
    <mergeCell ref="Y7:Y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4"/>
  <dimension ref="A1:AH55"/>
  <sheetViews>
    <sheetView zoomScale="90" zoomScaleNormal="90" workbookViewId="0">
      <selection activeCell="B1" sqref="B1"/>
    </sheetView>
  </sheetViews>
  <sheetFormatPr defaultRowHeight="15" x14ac:dyDescent="0.25"/>
  <cols>
    <col min="1" max="1" width="41" customWidth="1"/>
    <col min="2" max="2" width="12" customWidth="1"/>
    <col min="4" max="4" width="38.42578125" style="86" bestFit="1" customWidth="1"/>
    <col min="5" max="5" width="6.85546875" customWidth="1"/>
    <col min="6" max="35" width="7.28515625" customWidth="1"/>
  </cols>
  <sheetData>
    <row r="1" spans="1:34" s="108" customFormat="1" x14ac:dyDescent="0.25">
      <c r="A1" s="114" t="s">
        <v>0</v>
      </c>
      <c r="B1" s="114"/>
      <c r="D1" s="117"/>
    </row>
    <row r="2" spans="1:34" s="108" customFormat="1" x14ac:dyDescent="0.25">
      <c r="A2" s="108" t="s">
        <v>196</v>
      </c>
      <c r="D2" s="117"/>
    </row>
    <row r="3" spans="1:34" s="108" customFormat="1" x14ac:dyDescent="0.25">
      <c r="A3" s="114" t="s">
        <v>1</v>
      </c>
      <c r="B3" s="114"/>
      <c r="D3" s="117"/>
    </row>
    <row r="4" spans="1:34" s="108" customFormat="1" x14ac:dyDescent="0.25">
      <c r="A4" s="108" t="s">
        <v>2</v>
      </c>
      <c r="D4" s="117"/>
    </row>
    <row r="5" spans="1:34" s="108" customFormat="1" ht="15.75" thickBot="1" x14ac:dyDescent="0.3">
      <c r="D5" s="117"/>
    </row>
    <row r="6" spans="1:34" ht="15.75" thickBot="1" x14ac:dyDescent="0.3">
      <c r="A6" s="318" t="s">
        <v>3</v>
      </c>
      <c r="B6" s="321" t="s">
        <v>4</v>
      </c>
      <c r="C6" s="321" t="s">
        <v>5</v>
      </c>
      <c r="D6" s="361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62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63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159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customHeight="1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7" t="s">
        <v>118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122</v>
      </c>
      <c r="E16" s="19">
        <v>1</v>
      </c>
      <c r="F16" s="63">
        <v>0.2</v>
      </c>
      <c r="G16" s="23">
        <v>0.2</v>
      </c>
      <c r="H16" s="24">
        <v>0.2</v>
      </c>
      <c r="I16" s="23">
        <v>0.3</v>
      </c>
      <c r="J16" s="23">
        <v>0.3</v>
      </c>
      <c r="K16" s="24">
        <v>0.3</v>
      </c>
      <c r="L16" s="23"/>
      <c r="M16" s="23"/>
      <c r="N16" s="24"/>
      <c r="O16" s="19">
        <v>1</v>
      </c>
      <c r="P16" s="63">
        <v>0.2</v>
      </c>
      <c r="Q16" s="23">
        <v>0.2</v>
      </c>
      <c r="R16" s="64">
        <v>0.2</v>
      </c>
      <c r="S16" s="63">
        <v>0.3</v>
      </c>
      <c r="T16" s="23">
        <v>0.3</v>
      </c>
      <c r="U16" s="24">
        <v>0.3</v>
      </c>
      <c r="V16" s="23"/>
      <c r="W16" s="23"/>
      <c r="X16" s="24"/>
      <c r="Y16" s="19">
        <v>1</v>
      </c>
      <c r="Z16" s="63">
        <v>0.2</v>
      </c>
      <c r="AA16" s="23">
        <v>0.2</v>
      </c>
      <c r="AB16" s="24">
        <v>0.2</v>
      </c>
      <c r="AC16" s="23">
        <v>0.3</v>
      </c>
      <c r="AD16" s="23">
        <v>0.3</v>
      </c>
      <c r="AE16" s="24">
        <v>0.3</v>
      </c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158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123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226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5">
        <v>1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23" t="s">
        <v>148</v>
      </c>
      <c r="B31" s="122" t="s">
        <v>65</v>
      </c>
      <c r="C31" s="122" t="s">
        <v>37</v>
      </c>
      <c r="D31" s="96" t="s">
        <v>119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>
        <v>0.5</v>
      </c>
      <c r="M31" s="29">
        <v>0.5</v>
      </c>
      <c r="N31" s="30">
        <v>0.5</v>
      </c>
      <c r="O31" s="28">
        <v>4.25</v>
      </c>
      <c r="P31" s="29">
        <v>4.25</v>
      </c>
      <c r="Q31" s="29">
        <v>4.25</v>
      </c>
      <c r="R31" s="60">
        <v>4.25</v>
      </c>
      <c r="S31" s="31">
        <v>4.25</v>
      </c>
      <c r="T31" s="29">
        <v>4.25</v>
      </c>
      <c r="U31" s="30">
        <v>4.25</v>
      </c>
      <c r="V31" s="29">
        <v>4.25</v>
      </c>
      <c r="W31" s="29">
        <v>4.25</v>
      </c>
      <c r="X31" s="60">
        <v>4.25</v>
      </c>
      <c r="Y31" s="28">
        <v>60</v>
      </c>
      <c r="Z31" s="29">
        <v>60</v>
      </c>
      <c r="AA31" s="29">
        <v>60</v>
      </c>
      <c r="AB31" s="30">
        <v>60</v>
      </c>
      <c r="AC31" s="29">
        <v>60</v>
      </c>
      <c r="AD31" s="29">
        <v>60</v>
      </c>
      <c r="AE31" s="30">
        <v>60</v>
      </c>
      <c r="AF31" s="29">
        <v>60</v>
      </c>
      <c r="AG31" s="29">
        <v>60</v>
      </c>
      <c r="AH31" s="30">
        <v>60</v>
      </c>
    </row>
    <row r="32" spans="1:34" ht="15.75" customHeight="1" thickBot="1" x14ac:dyDescent="0.3">
      <c r="A32" s="123" t="s">
        <v>66</v>
      </c>
      <c r="B32" s="122" t="s">
        <v>67</v>
      </c>
      <c r="C32" s="122" t="s">
        <v>37</v>
      </c>
      <c r="D32" s="96" t="s">
        <v>124</v>
      </c>
      <c r="E32" s="32">
        <v>1</v>
      </c>
      <c r="F32" s="35">
        <v>0.89</v>
      </c>
      <c r="G32" s="33">
        <v>7.39</v>
      </c>
      <c r="H32" s="34">
        <v>127.74</v>
      </c>
      <c r="I32" s="35">
        <v>0.89</v>
      </c>
      <c r="J32" s="33">
        <v>7.39</v>
      </c>
      <c r="K32" s="34">
        <v>127.74</v>
      </c>
      <c r="L32" s="35"/>
      <c r="M32" s="33"/>
      <c r="N32" s="34"/>
      <c r="O32" s="32">
        <v>1</v>
      </c>
      <c r="P32" s="62">
        <v>0.89</v>
      </c>
      <c r="Q32" s="33">
        <v>7.39</v>
      </c>
      <c r="R32" s="33">
        <v>127.74</v>
      </c>
      <c r="S32" s="35">
        <v>0.89</v>
      </c>
      <c r="T32" s="33">
        <v>7.39</v>
      </c>
      <c r="U32" s="34">
        <v>127.74</v>
      </c>
      <c r="V32" s="62"/>
      <c r="W32" s="33"/>
      <c r="X32" s="33"/>
      <c r="Y32" s="32">
        <v>1</v>
      </c>
      <c r="Z32" s="62">
        <v>0.89</v>
      </c>
      <c r="AA32" s="33">
        <v>7.39</v>
      </c>
      <c r="AB32" s="34">
        <v>127.74</v>
      </c>
      <c r="AC32" s="62">
        <v>0.89</v>
      </c>
      <c r="AD32" s="33">
        <v>7.39</v>
      </c>
      <c r="AE32" s="34">
        <v>127.74</v>
      </c>
      <c r="AF32" s="62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203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4.75" customHeight="1" thickBot="1" x14ac:dyDescent="0.3">
      <c r="A39" s="123" t="s">
        <v>29</v>
      </c>
      <c r="B39" s="128" t="s">
        <v>24</v>
      </c>
      <c r="C39" s="128" t="s">
        <v>25</v>
      </c>
      <c r="D39" s="85" t="s">
        <v>236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200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7" t="s">
        <v>77</v>
      </c>
      <c r="B43" s="8" t="s">
        <v>78</v>
      </c>
      <c r="C43" s="8" t="s">
        <v>25</v>
      </c>
      <c r="D43" s="75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100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75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7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77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7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88" t="s">
        <v>113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sOlz56aOEBsHyL/ic6mkDDpYtNcFUOMq5ycP0L8ZyhZX4YvXEZo7XdxDtYnebcYruH+lpl78u708cuCiefCInw==" saltValue="YZhEdJaj7V+HWw2ORsWopg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AH50"/>
  <sheetViews>
    <sheetView zoomScale="90" zoomScaleNormal="90" workbookViewId="0">
      <selection activeCell="E2" sqref="E2"/>
    </sheetView>
  </sheetViews>
  <sheetFormatPr defaultColWidth="8.85546875" defaultRowHeight="15" x14ac:dyDescent="0.25"/>
  <cols>
    <col min="1" max="1" width="40.42578125" style="139" bestFit="1" customWidth="1"/>
    <col min="2" max="2" width="9.5703125" style="139" bestFit="1" customWidth="1"/>
    <col min="3" max="3" width="5" style="139" bestFit="1" customWidth="1"/>
    <col min="4" max="4" width="47.42578125" style="139" bestFit="1" customWidth="1"/>
    <col min="5" max="5" width="9.7109375" style="139" bestFit="1" customWidth="1"/>
    <col min="6" max="7" width="7" style="139" bestFit="1" customWidth="1"/>
    <col min="8" max="8" width="7.7109375" style="139" bestFit="1" customWidth="1"/>
    <col min="9" max="10" width="7" style="139" bestFit="1" customWidth="1"/>
    <col min="11" max="11" width="7.7109375" style="139" bestFit="1" customWidth="1"/>
    <col min="12" max="13" width="7" style="139" bestFit="1" customWidth="1"/>
    <col min="14" max="14" width="7.7109375" style="139" bestFit="1" customWidth="1"/>
    <col min="15" max="15" width="9.7109375" style="139" bestFit="1" customWidth="1"/>
    <col min="16" max="17" width="7" style="139" bestFit="1" customWidth="1"/>
    <col min="18" max="18" width="7.7109375" style="139" bestFit="1" customWidth="1"/>
    <col min="19" max="20" width="7" style="139" bestFit="1" customWidth="1"/>
    <col min="21" max="21" width="7.7109375" style="139" bestFit="1" customWidth="1"/>
    <col min="22" max="23" width="7" style="139" bestFit="1" customWidth="1"/>
    <col min="24" max="24" width="7.7109375" style="139" bestFit="1" customWidth="1"/>
    <col min="25" max="25" width="9.7109375" style="139" bestFit="1" customWidth="1"/>
    <col min="26" max="27" width="7" style="139" bestFit="1" customWidth="1"/>
    <col min="28" max="28" width="7.7109375" style="139" bestFit="1" customWidth="1"/>
    <col min="29" max="30" width="7" style="139" bestFit="1" customWidth="1"/>
    <col min="31" max="31" width="7.7109375" style="139" bestFit="1" customWidth="1"/>
    <col min="32" max="33" width="7" style="139" bestFit="1" customWidth="1"/>
    <col min="34" max="34" width="7.7109375" style="139" bestFit="1" customWidth="1"/>
    <col min="35" max="16384" width="8.85546875" style="139"/>
  </cols>
  <sheetData>
    <row r="1" spans="1:34" s="137" customFormat="1" ht="25.5" x14ac:dyDescent="0.35">
      <c r="A1" s="136" t="s">
        <v>0</v>
      </c>
      <c r="E1" s="119"/>
    </row>
    <row r="2" spans="1:34" s="137" customFormat="1" x14ac:dyDescent="0.25">
      <c r="A2" s="137" t="s">
        <v>195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5"/>
      <c r="C7" s="345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39" customHeight="1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18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7" t="s">
        <v>26</v>
      </c>
      <c r="B10" s="8" t="s">
        <v>24</v>
      </c>
      <c r="C10" s="8" t="s">
        <v>25</v>
      </c>
      <c r="D10" s="18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7" t="s">
        <v>27</v>
      </c>
      <c r="B11" s="8" t="s">
        <v>24</v>
      </c>
      <c r="C11" s="8" t="s">
        <v>25</v>
      </c>
      <c r="D11" s="18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7" t="s">
        <v>28</v>
      </c>
      <c r="B12" s="8" t="s">
        <v>24</v>
      </c>
      <c r="C12" s="8" t="s">
        <v>25</v>
      </c>
      <c r="D12" s="18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7" t="s">
        <v>30</v>
      </c>
      <c r="B13" s="8" t="s">
        <v>24</v>
      </c>
      <c r="C13" s="8" t="s">
        <v>25</v>
      </c>
      <c r="D13" s="18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7" t="s">
        <v>32</v>
      </c>
      <c r="B14" s="8" t="s">
        <v>24</v>
      </c>
      <c r="C14" s="8" t="s">
        <v>25</v>
      </c>
      <c r="D14" s="18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7" t="s">
        <v>34</v>
      </c>
      <c r="B15" s="8" t="s">
        <v>24</v>
      </c>
      <c r="C15" s="8" t="s">
        <v>25</v>
      </c>
      <c r="D15" s="295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7" t="s">
        <v>35</v>
      </c>
      <c r="B16" s="8" t="s">
        <v>36</v>
      </c>
      <c r="C16" s="8" t="s">
        <v>37</v>
      </c>
      <c r="D16" s="105" t="s">
        <v>93</v>
      </c>
      <c r="E16" s="19">
        <v>1</v>
      </c>
      <c r="F16" s="23">
        <v>0.1</v>
      </c>
      <c r="G16" s="23">
        <v>0.1</v>
      </c>
      <c r="H16" s="24">
        <v>0.1</v>
      </c>
      <c r="I16" s="23">
        <v>0.85</v>
      </c>
      <c r="J16" s="23">
        <v>0.85</v>
      </c>
      <c r="K16" s="24">
        <v>0.85</v>
      </c>
      <c r="L16" s="23">
        <v>1</v>
      </c>
      <c r="M16" s="23">
        <v>1</v>
      </c>
      <c r="N16" s="24">
        <v>1</v>
      </c>
      <c r="O16" s="19">
        <v>1</v>
      </c>
      <c r="P16" s="23">
        <v>0.1</v>
      </c>
      <c r="Q16" s="23">
        <v>0.1</v>
      </c>
      <c r="R16" s="24">
        <v>0.1</v>
      </c>
      <c r="S16" s="23">
        <v>0.85</v>
      </c>
      <c r="T16" s="23">
        <v>0.85</v>
      </c>
      <c r="U16" s="24">
        <v>0.85</v>
      </c>
      <c r="V16" s="23">
        <v>1</v>
      </c>
      <c r="W16" s="23">
        <v>1</v>
      </c>
      <c r="X16" s="24">
        <v>1</v>
      </c>
      <c r="Y16" s="19">
        <v>1</v>
      </c>
      <c r="Z16" s="23">
        <v>0.1</v>
      </c>
      <c r="AA16" s="23">
        <v>0.1</v>
      </c>
      <c r="AB16" s="24">
        <v>0.1</v>
      </c>
      <c r="AC16" s="23">
        <v>0.85</v>
      </c>
      <c r="AD16" s="23">
        <v>0.85</v>
      </c>
      <c r="AE16" s="24">
        <v>0.85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7" t="s">
        <v>38</v>
      </c>
      <c r="B17" s="8" t="s">
        <v>39</v>
      </c>
      <c r="C17" s="8" t="s">
        <v>25</v>
      </c>
      <c r="D17" s="18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7" t="s">
        <v>40</v>
      </c>
      <c r="B18" s="8" t="s">
        <v>24</v>
      </c>
      <c r="C18" s="8" t="s">
        <v>25</v>
      </c>
      <c r="D18" s="18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71" t="s">
        <v>42</v>
      </c>
      <c r="B19" s="8" t="s">
        <v>24</v>
      </c>
      <c r="C19" s="8" t="s">
        <v>25</v>
      </c>
      <c r="D19" s="18" t="s">
        <v>157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7" t="s">
        <v>43</v>
      </c>
      <c r="B20" s="8" t="s">
        <v>44</v>
      </c>
      <c r="C20" s="8" t="s">
        <v>25</v>
      </c>
      <c r="D20" s="18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25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25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18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49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25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18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25" t="s">
        <v>220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25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18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18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104" t="s">
        <v>96</v>
      </c>
      <c r="E31" s="28">
        <v>2</v>
      </c>
      <c r="F31" s="29">
        <v>2</v>
      </c>
      <c r="G31" s="29">
        <v>2</v>
      </c>
      <c r="H31" s="30">
        <v>2</v>
      </c>
      <c r="I31" s="31">
        <v>2</v>
      </c>
      <c r="J31" s="29">
        <v>2</v>
      </c>
      <c r="K31" s="30">
        <v>2</v>
      </c>
      <c r="L31" s="31">
        <v>2</v>
      </c>
      <c r="M31" s="29">
        <v>2</v>
      </c>
      <c r="N31" s="30">
        <v>2</v>
      </c>
      <c r="O31" s="28">
        <v>15</v>
      </c>
      <c r="P31" s="29">
        <v>15</v>
      </c>
      <c r="Q31" s="29">
        <v>15</v>
      </c>
      <c r="R31" s="30">
        <v>15</v>
      </c>
      <c r="S31" s="31">
        <v>15</v>
      </c>
      <c r="T31" s="29">
        <v>15</v>
      </c>
      <c r="U31" s="30">
        <v>15</v>
      </c>
      <c r="V31" s="31">
        <v>15</v>
      </c>
      <c r="W31" s="29">
        <v>15</v>
      </c>
      <c r="X31" s="30">
        <v>15</v>
      </c>
      <c r="Y31" s="28">
        <v>120</v>
      </c>
      <c r="Z31" s="29">
        <v>120</v>
      </c>
      <c r="AA31" s="29">
        <v>120</v>
      </c>
      <c r="AB31" s="30">
        <v>120</v>
      </c>
      <c r="AC31" s="31">
        <v>120</v>
      </c>
      <c r="AD31" s="29">
        <v>120</v>
      </c>
      <c r="AE31" s="30">
        <v>120</v>
      </c>
      <c r="AF31" s="31">
        <v>120</v>
      </c>
      <c r="AG31" s="29">
        <v>120</v>
      </c>
      <c r="AH31" s="30">
        <v>120</v>
      </c>
    </row>
    <row r="32" spans="1:34" ht="15.75" thickBot="1" x14ac:dyDescent="0.3">
      <c r="A32" s="17" t="s">
        <v>66</v>
      </c>
      <c r="B32" s="8" t="s">
        <v>67</v>
      </c>
      <c r="C32" s="8" t="s">
        <v>37</v>
      </c>
      <c r="D32" s="104" t="s">
        <v>139</v>
      </c>
      <c r="E32" s="32">
        <v>1</v>
      </c>
      <c r="F32" s="33">
        <v>26.83</v>
      </c>
      <c r="G32" s="33">
        <v>155.69</v>
      </c>
      <c r="H32" s="34">
        <v>1532.91</v>
      </c>
      <c r="I32" s="33">
        <v>26.83</v>
      </c>
      <c r="J32" s="33">
        <v>155.69</v>
      </c>
      <c r="K32" s="34">
        <v>1532.91</v>
      </c>
      <c r="L32" s="33">
        <v>26.83</v>
      </c>
      <c r="M32" s="33">
        <v>155.69</v>
      </c>
      <c r="N32" s="34">
        <v>1532.91</v>
      </c>
      <c r="O32" s="32">
        <v>1</v>
      </c>
      <c r="P32" s="33">
        <v>26.83</v>
      </c>
      <c r="Q32" s="33">
        <v>155.69</v>
      </c>
      <c r="R32" s="34">
        <v>1532.91</v>
      </c>
      <c r="S32" s="33">
        <v>26.83</v>
      </c>
      <c r="T32" s="33">
        <v>155.69</v>
      </c>
      <c r="U32" s="34">
        <v>1532.91</v>
      </c>
      <c r="V32" s="33">
        <v>26.83</v>
      </c>
      <c r="W32" s="33">
        <v>155.69</v>
      </c>
      <c r="X32" s="34">
        <v>1532.91</v>
      </c>
      <c r="Y32" s="32">
        <v>1</v>
      </c>
      <c r="Z32" s="33">
        <v>26.83</v>
      </c>
      <c r="AA32" s="33">
        <v>155.69</v>
      </c>
      <c r="AB32" s="34">
        <v>1532.91</v>
      </c>
      <c r="AC32" s="33">
        <v>26.83</v>
      </c>
      <c r="AD32" s="33">
        <v>155.69</v>
      </c>
      <c r="AE32" s="34">
        <v>1532.91</v>
      </c>
      <c r="AF32" s="33">
        <v>26.83</v>
      </c>
      <c r="AG32" s="33">
        <v>155.69</v>
      </c>
      <c r="AH32" s="34">
        <v>1532.91</v>
      </c>
    </row>
    <row r="33" spans="1:34" ht="15.75" thickBot="1" x14ac:dyDescent="0.3">
      <c r="A33" s="17" t="s">
        <v>68</v>
      </c>
      <c r="B33" s="8" t="s">
        <v>69</v>
      </c>
      <c r="C33" s="8" t="s">
        <v>25</v>
      </c>
      <c r="D33" s="167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8" t="s">
        <v>24</v>
      </c>
      <c r="C34" s="8" t="s">
        <v>25</v>
      </c>
      <c r="D34" s="36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7" t="s">
        <v>72</v>
      </c>
      <c r="B35" s="8" t="s">
        <v>98</v>
      </c>
      <c r="C35" s="8" t="s">
        <v>25</v>
      </c>
      <c r="D35" s="160">
        <v>2.14E-3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7" t="s">
        <v>73</v>
      </c>
      <c r="B36" s="8" t="s">
        <v>74</v>
      </c>
      <c r="C36" s="8" t="s">
        <v>25</v>
      </c>
      <c r="D36" s="173" t="s">
        <v>215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7" t="s">
        <v>75</v>
      </c>
      <c r="B37" s="8" t="s">
        <v>76</v>
      </c>
      <c r="C37" s="8" t="s">
        <v>25</v>
      </c>
      <c r="D37" s="37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7" t="s">
        <v>160</v>
      </c>
      <c r="B38" s="8" t="s">
        <v>54</v>
      </c>
      <c r="C38" s="8" t="s">
        <v>25</v>
      </c>
      <c r="D38" s="25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7" t="s">
        <v>29</v>
      </c>
      <c r="B39" s="8" t="s">
        <v>24</v>
      </c>
      <c r="C39" s="8" t="s">
        <v>25</v>
      </c>
      <c r="D39" s="37" t="s">
        <v>234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7" t="s">
        <v>151</v>
      </c>
      <c r="B40" s="8" t="s">
        <v>152</v>
      </c>
      <c r="C40" s="8" t="s">
        <v>25</v>
      </c>
      <c r="D40" s="25" t="s">
        <v>178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7" t="s">
        <v>153</v>
      </c>
      <c r="B41" s="8" t="s">
        <v>152</v>
      </c>
      <c r="C41" s="8" t="s">
        <v>25</v>
      </c>
      <c r="D41" s="25" t="s">
        <v>179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7" t="s">
        <v>154</v>
      </c>
      <c r="B42" s="8" t="s">
        <v>152</v>
      </c>
      <c r="C42" s="8" t="s">
        <v>25</v>
      </c>
      <c r="D42" s="25" t="s">
        <v>180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7" t="s">
        <v>77</v>
      </c>
      <c r="B43" s="8" t="s">
        <v>78</v>
      </c>
      <c r="C43" s="8" t="s">
        <v>25</v>
      </c>
      <c r="D43" s="37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18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18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18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25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18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68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52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PghZsq+n5Zk26ZhRjIadBVI15dN9EcSxVnZh9UzrZpcWyjX8w02WHfN68Z7ibe0agECdeTYxhWHVaHg4xoGw/w==" saltValue="0/HdVU8NK1EAg2XI6vO2mA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AH50"/>
  <sheetViews>
    <sheetView zoomScale="90" zoomScaleNormal="90" workbookViewId="0">
      <selection activeCell="E1" sqref="E1"/>
    </sheetView>
  </sheetViews>
  <sheetFormatPr defaultColWidth="8.85546875" defaultRowHeight="15" x14ac:dyDescent="0.25"/>
  <cols>
    <col min="1" max="1" width="40.42578125" style="139" bestFit="1" customWidth="1"/>
    <col min="2" max="2" width="9.5703125" style="139" bestFit="1" customWidth="1"/>
    <col min="3" max="3" width="5" style="139" bestFit="1" customWidth="1"/>
    <col min="4" max="4" width="47.42578125" style="139" bestFit="1" customWidth="1"/>
    <col min="5" max="5" width="9.7109375" style="139" bestFit="1" customWidth="1"/>
    <col min="6" max="7" width="7.42578125" style="139" bestFit="1" customWidth="1"/>
    <col min="8" max="8" width="7.7109375" style="139" bestFit="1" customWidth="1"/>
    <col min="9" max="10" width="7.42578125" style="139" bestFit="1" customWidth="1"/>
    <col min="11" max="11" width="7.7109375" style="139" bestFit="1" customWidth="1"/>
    <col min="12" max="13" width="7.42578125" style="139" bestFit="1" customWidth="1"/>
    <col min="14" max="14" width="7.7109375" style="139" bestFit="1" customWidth="1"/>
    <col min="15" max="15" width="9.7109375" style="139" bestFit="1" customWidth="1"/>
    <col min="16" max="17" width="7.42578125" style="139" bestFit="1" customWidth="1"/>
    <col min="18" max="18" width="7.7109375" style="139" bestFit="1" customWidth="1"/>
    <col min="19" max="20" width="7.42578125" style="139" bestFit="1" customWidth="1"/>
    <col min="21" max="21" width="7.7109375" style="139" bestFit="1" customWidth="1"/>
    <col min="22" max="23" width="7.42578125" style="139" bestFit="1" customWidth="1"/>
    <col min="24" max="24" width="7.7109375" style="139" bestFit="1" customWidth="1"/>
    <col min="25" max="25" width="9.7109375" style="139" bestFit="1" customWidth="1"/>
    <col min="26" max="27" width="7.42578125" style="139" bestFit="1" customWidth="1"/>
    <col min="28" max="28" width="7.7109375" style="139" bestFit="1" customWidth="1"/>
    <col min="29" max="30" width="7.42578125" style="139" bestFit="1" customWidth="1"/>
    <col min="31" max="31" width="7.7109375" style="139" bestFit="1" customWidth="1"/>
    <col min="32" max="33" width="7.42578125" style="139" bestFit="1" customWidth="1"/>
    <col min="34" max="34" width="7.7109375" style="139" bestFit="1" customWidth="1"/>
    <col min="35" max="16384" width="8.85546875" style="139"/>
  </cols>
  <sheetData>
    <row r="1" spans="1:34" s="137" customFormat="1" ht="25.5" x14ac:dyDescent="0.35">
      <c r="A1" s="136" t="s">
        <v>0</v>
      </c>
      <c r="E1" s="138"/>
    </row>
    <row r="2" spans="1:34" s="137" customFormat="1" x14ac:dyDescent="0.25">
      <c r="A2" s="137" t="s">
        <v>195</v>
      </c>
    </row>
    <row r="3" spans="1:34" s="137" customFormat="1" x14ac:dyDescent="0.25">
      <c r="A3" s="136" t="s">
        <v>1</v>
      </c>
    </row>
    <row r="4" spans="1:34" s="137" customFormat="1" x14ac:dyDescent="0.25">
      <c r="A4" s="137" t="s">
        <v>2</v>
      </c>
    </row>
    <row r="5" spans="1:34" s="137" customFormat="1" ht="15.75" thickBot="1" x14ac:dyDescent="0.3"/>
    <row r="6" spans="1:34" ht="15.75" thickBot="1" x14ac:dyDescent="0.3">
      <c r="A6" s="336" t="s">
        <v>3</v>
      </c>
      <c r="B6" s="339" t="s">
        <v>4</v>
      </c>
      <c r="C6" s="339" t="s">
        <v>5</v>
      </c>
      <c r="D6" s="342" t="s">
        <v>6</v>
      </c>
      <c r="E6" s="328" t="s">
        <v>7</v>
      </c>
      <c r="F6" s="329"/>
      <c r="G6" s="329"/>
      <c r="H6" s="329"/>
      <c r="I6" s="329"/>
      <c r="J6" s="329"/>
      <c r="K6" s="329"/>
      <c r="L6" s="329"/>
      <c r="M6" s="329"/>
      <c r="N6" s="330"/>
      <c r="O6" s="328" t="s">
        <v>8</v>
      </c>
      <c r="P6" s="329"/>
      <c r="Q6" s="329"/>
      <c r="R6" s="329"/>
      <c r="S6" s="329"/>
      <c r="T6" s="329"/>
      <c r="U6" s="329"/>
      <c r="V6" s="329"/>
      <c r="W6" s="329"/>
      <c r="X6" s="330"/>
      <c r="Y6" s="328" t="s">
        <v>9</v>
      </c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15.75" thickBot="1" x14ac:dyDescent="0.3">
      <c r="A7" s="337"/>
      <c r="B7" s="345"/>
      <c r="C7" s="345"/>
      <c r="D7" s="343"/>
      <c r="E7" s="331" t="s">
        <v>10</v>
      </c>
      <c r="F7" s="333" t="s">
        <v>11</v>
      </c>
      <c r="G7" s="334"/>
      <c r="H7" s="335"/>
      <c r="I7" s="333" t="s">
        <v>12</v>
      </c>
      <c r="J7" s="334"/>
      <c r="K7" s="335"/>
      <c r="L7" s="333" t="s">
        <v>13</v>
      </c>
      <c r="M7" s="334"/>
      <c r="N7" s="335"/>
      <c r="O7" s="331" t="s">
        <v>10</v>
      </c>
      <c r="P7" s="328" t="s">
        <v>11</v>
      </c>
      <c r="Q7" s="329"/>
      <c r="R7" s="330"/>
      <c r="S7" s="328" t="s">
        <v>12</v>
      </c>
      <c r="T7" s="329"/>
      <c r="U7" s="330"/>
      <c r="V7" s="328" t="s">
        <v>13</v>
      </c>
      <c r="W7" s="329"/>
      <c r="X7" s="330"/>
      <c r="Y7" s="331" t="s">
        <v>10</v>
      </c>
      <c r="Z7" s="328" t="s">
        <v>11</v>
      </c>
      <c r="AA7" s="329"/>
      <c r="AB7" s="330"/>
      <c r="AC7" s="328" t="s">
        <v>12</v>
      </c>
      <c r="AD7" s="329"/>
      <c r="AE7" s="330"/>
      <c r="AF7" s="328" t="s">
        <v>13</v>
      </c>
      <c r="AG7" s="329"/>
      <c r="AH7" s="330"/>
    </row>
    <row r="8" spans="1:34" ht="26.25" thickBot="1" x14ac:dyDescent="0.3">
      <c r="A8" s="338"/>
      <c r="B8" s="341"/>
      <c r="C8" s="341"/>
      <c r="D8" s="344"/>
      <c r="E8" s="332"/>
      <c r="F8" s="140" t="s">
        <v>14</v>
      </c>
      <c r="G8" s="140" t="s">
        <v>15</v>
      </c>
      <c r="H8" s="141" t="s">
        <v>16</v>
      </c>
      <c r="I8" s="142" t="s">
        <v>17</v>
      </c>
      <c r="J8" s="141" t="s">
        <v>18</v>
      </c>
      <c r="K8" s="141" t="s">
        <v>19</v>
      </c>
      <c r="L8" s="141" t="s">
        <v>20</v>
      </c>
      <c r="M8" s="140" t="s">
        <v>21</v>
      </c>
      <c r="N8" s="141" t="s">
        <v>22</v>
      </c>
      <c r="O8" s="332"/>
      <c r="P8" s="140" t="s">
        <v>14</v>
      </c>
      <c r="Q8" s="140" t="s">
        <v>15</v>
      </c>
      <c r="R8" s="141" t="s">
        <v>16</v>
      </c>
      <c r="S8" s="140" t="s">
        <v>17</v>
      </c>
      <c r="T8" s="141" t="s">
        <v>18</v>
      </c>
      <c r="U8" s="143" t="s">
        <v>19</v>
      </c>
      <c r="V8" s="144" t="s">
        <v>20</v>
      </c>
      <c r="W8" s="140" t="s">
        <v>21</v>
      </c>
      <c r="X8" s="141" t="s">
        <v>22</v>
      </c>
      <c r="Y8" s="332"/>
      <c r="Z8" s="140" t="s">
        <v>14</v>
      </c>
      <c r="AA8" s="140" t="s">
        <v>15</v>
      </c>
      <c r="AB8" s="141" t="s">
        <v>16</v>
      </c>
      <c r="AC8" s="140" t="s">
        <v>17</v>
      </c>
      <c r="AD8" s="141" t="s">
        <v>18</v>
      </c>
      <c r="AE8" s="140" t="s">
        <v>19</v>
      </c>
      <c r="AF8" s="141" t="s">
        <v>20</v>
      </c>
      <c r="AG8" s="140" t="s">
        <v>21</v>
      </c>
      <c r="AH8" s="141" t="s">
        <v>22</v>
      </c>
    </row>
    <row r="9" spans="1:34" ht="15.75" thickBot="1" x14ac:dyDescent="0.3">
      <c r="A9" s="17" t="s">
        <v>23</v>
      </c>
      <c r="B9" s="8" t="s">
        <v>24</v>
      </c>
      <c r="C9" s="8" t="s">
        <v>25</v>
      </c>
      <c r="D9" s="18" t="s">
        <v>90</v>
      </c>
      <c r="E9" s="145"/>
      <c r="F9" s="146"/>
      <c r="G9" s="147"/>
      <c r="H9" s="148"/>
      <c r="I9" s="8"/>
      <c r="J9" s="8"/>
      <c r="K9" s="21"/>
      <c r="L9" s="8"/>
      <c r="M9" s="8"/>
      <c r="N9" s="21"/>
      <c r="O9" s="145"/>
      <c r="P9" s="146"/>
      <c r="Q9" s="147"/>
      <c r="R9" s="148"/>
      <c r="S9" s="8"/>
      <c r="T9" s="8"/>
      <c r="U9" s="21"/>
      <c r="V9" s="8"/>
      <c r="W9" s="8"/>
      <c r="X9" s="21"/>
      <c r="Y9" s="145"/>
      <c r="Z9" s="146"/>
      <c r="AA9" s="147"/>
      <c r="AB9" s="148"/>
      <c r="AC9" s="8"/>
      <c r="AD9" s="8"/>
      <c r="AE9" s="21"/>
      <c r="AF9" s="8"/>
      <c r="AG9" s="8"/>
      <c r="AH9" s="21"/>
    </row>
    <row r="10" spans="1:34" ht="15.75" thickBot="1" x14ac:dyDescent="0.3">
      <c r="A10" s="17" t="s">
        <v>26</v>
      </c>
      <c r="B10" s="8" t="s">
        <v>24</v>
      </c>
      <c r="C10" s="8" t="s">
        <v>25</v>
      </c>
      <c r="D10" s="18" t="s">
        <v>91</v>
      </c>
      <c r="E10" s="19"/>
      <c r="F10" s="20"/>
      <c r="G10" s="8"/>
      <c r="H10" s="21"/>
      <c r="I10" s="8"/>
      <c r="J10" s="8"/>
      <c r="K10" s="21"/>
      <c r="L10" s="8"/>
      <c r="M10" s="8"/>
      <c r="N10" s="21"/>
      <c r="O10" s="19"/>
      <c r="P10" s="20"/>
      <c r="Q10" s="8"/>
      <c r="R10" s="21"/>
      <c r="S10" s="8"/>
      <c r="T10" s="8"/>
      <c r="U10" s="21"/>
      <c r="V10" s="8"/>
      <c r="W10" s="8"/>
      <c r="X10" s="21"/>
      <c r="Y10" s="19"/>
      <c r="Z10" s="20"/>
      <c r="AA10" s="8"/>
      <c r="AB10" s="21"/>
      <c r="AC10" s="8"/>
      <c r="AD10" s="8"/>
      <c r="AE10" s="21"/>
      <c r="AF10" s="8"/>
      <c r="AG10" s="8"/>
      <c r="AH10" s="21"/>
    </row>
    <row r="11" spans="1:34" ht="15.75" thickBot="1" x14ac:dyDescent="0.3">
      <c r="A11" s="17" t="s">
        <v>27</v>
      </c>
      <c r="B11" s="8" t="s">
        <v>24</v>
      </c>
      <c r="C11" s="8" t="s">
        <v>25</v>
      </c>
      <c r="D11" s="18" t="s">
        <v>156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7" t="s">
        <v>28</v>
      </c>
      <c r="B12" s="8" t="s">
        <v>24</v>
      </c>
      <c r="C12" s="8" t="s">
        <v>25</v>
      </c>
      <c r="D12" s="18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7" t="s">
        <v>30</v>
      </c>
      <c r="B13" s="8" t="s">
        <v>24</v>
      </c>
      <c r="C13" s="8" t="s">
        <v>25</v>
      </c>
      <c r="D13" s="18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149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7" t="s">
        <v>32</v>
      </c>
      <c r="B14" s="8" t="s">
        <v>24</v>
      </c>
      <c r="C14" s="8" t="s">
        <v>25</v>
      </c>
      <c r="D14" s="18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7" t="s">
        <v>34</v>
      </c>
      <c r="B15" s="8" t="s">
        <v>24</v>
      </c>
      <c r="C15" s="8" t="s">
        <v>25</v>
      </c>
      <c r="D15" s="295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7" t="s">
        <v>35</v>
      </c>
      <c r="B16" s="8" t="s">
        <v>36</v>
      </c>
      <c r="C16" s="8" t="s">
        <v>37</v>
      </c>
      <c r="D16" s="105" t="s">
        <v>93</v>
      </c>
      <c r="E16" s="19">
        <v>1</v>
      </c>
      <c r="F16" s="23">
        <v>0.1</v>
      </c>
      <c r="G16" s="23">
        <v>0.1</v>
      </c>
      <c r="H16" s="24">
        <v>0.1</v>
      </c>
      <c r="I16" s="23">
        <v>0.85</v>
      </c>
      <c r="J16" s="23">
        <v>0.85</v>
      </c>
      <c r="K16" s="24">
        <v>0.85</v>
      </c>
      <c r="L16" s="23">
        <v>1</v>
      </c>
      <c r="M16" s="23">
        <v>1</v>
      </c>
      <c r="N16" s="24">
        <v>1</v>
      </c>
      <c r="O16" s="19">
        <v>1</v>
      </c>
      <c r="P16" s="23">
        <v>0.1</v>
      </c>
      <c r="Q16" s="23">
        <v>0.1</v>
      </c>
      <c r="R16" s="24">
        <v>0.1</v>
      </c>
      <c r="S16" s="23">
        <v>0.85</v>
      </c>
      <c r="T16" s="23">
        <v>0.85</v>
      </c>
      <c r="U16" s="24">
        <v>0.85</v>
      </c>
      <c r="V16" s="23">
        <v>1</v>
      </c>
      <c r="W16" s="23">
        <v>1</v>
      </c>
      <c r="X16" s="24">
        <v>1</v>
      </c>
      <c r="Y16" s="19">
        <v>1</v>
      </c>
      <c r="Z16" s="23">
        <v>0.1</v>
      </c>
      <c r="AA16" s="23">
        <v>0.1</v>
      </c>
      <c r="AB16" s="24">
        <v>0.1</v>
      </c>
      <c r="AC16" s="23">
        <v>0.85</v>
      </c>
      <c r="AD16" s="23">
        <v>0.85</v>
      </c>
      <c r="AE16" s="24">
        <v>0.85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7" t="s">
        <v>38</v>
      </c>
      <c r="B17" s="8" t="s">
        <v>39</v>
      </c>
      <c r="C17" s="8" t="s">
        <v>25</v>
      </c>
      <c r="D17" s="18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7" t="s">
        <v>40</v>
      </c>
      <c r="B18" s="8" t="s">
        <v>24</v>
      </c>
      <c r="C18" s="8" t="s">
        <v>25</v>
      </c>
      <c r="D18" s="18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71" t="s">
        <v>42</v>
      </c>
      <c r="B19" s="8" t="s">
        <v>24</v>
      </c>
      <c r="C19" s="8" t="s">
        <v>25</v>
      </c>
      <c r="D19" s="18" t="s">
        <v>157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7" t="s">
        <v>43</v>
      </c>
      <c r="B20" s="8" t="s">
        <v>44</v>
      </c>
      <c r="C20" s="8" t="s">
        <v>25</v>
      </c>
      <c r="D20" s="18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25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25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18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49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25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18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25" t="s">
        <v>220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25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18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18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thickBot="1" x14ac:dyDescent="0.3">
      <c r="A31" s="17" t="s">
        <v>64</v>
      </c>
      <c r="B31" s="8" t="s">
        <v>65</v>
      </c>
      <c r="C31" s="8" t="s">
        <v>37</v>
      </c>
      <c r="D31" s="104" t="s">
        <v>96</v>
      </c>
      <c r="E31" s="28">
        <v>2</v>
      </c>
      <c r="F31" s="29">
        <v>2</v>
      </c>
      <c r="G31" s="29">
        <v>2</v>
      </c>
      <c r="H31" s="30">
        <v>2</v>
      </c>
      <c r="I31" s="31">
        <v>2</v>
      </c>
      <c r="J31" s="29">
        <v>2</v>
      </c>
      <c r="K31" s="30">
        <v>2</v>
      </c>
      <c r="L31" s="31">
        <v>2</v>
      </c>
      <c r="M31" s="29">
        <v>2</v>
      </c>
      <c r="N31" s="30">
        <v>2</v>
      </c>
      <c r="O31" s="28">
        <v>15</v>
      </c>
      <c r="P31" s="29">
        <v>15</v>
      </c>
      <c r="Q31" s="29">
        <v>15</v>
      </c>
      <c r="R31" s="30">
        <v>15</v>
      </c>
      <c r="S31" s="31">
        <v>15</v>
      </c>
      <c r="T31" s="29">
        <v>15</v>
      </c>
      <c r="U31" s="30">
        <v>15</v>
      </c>
      <c r="V31" s="31">
        <v>15</v>
      </c>
      <c r="W31" s="29">
        <v>15</v>
      </c>
      <c r="X31" s="30">
        <v>15</v>
      </c>
      <c r="Y31" s="28">
        <v>120</v>
      </c>
      <c r="Z31" s="29">
        <v>120</v>
      </c>
      <c r="AA31" s="29">
        <v>120</v>
      </c>
      <c r="AB31" s="30">
        <v>120</v>
      </c>
      <c r="AC31" s="31">
        <v>120</v>
      </c>
      <c r="AD31" s="29">
        <v>120</v>
      </c>
      <c r="AE31" s="30">
        <v>120</v>
      </c>
      <c r="AF31" s="31">
        <v>120</v>
      </c>
      <c r="AG31" s="29">
        <v>120</v>
      </c>
      <c r="AH31" s="30">
        <v>120</v>
      </c>
    </row>
    <row r="32" spans="1:34" ht="15.75" thickBot="1" x14ac:dyDescent="0.3">
      <c r="A32" s="17" t="s">
        <v>66</v>
      </c>
      <c r="B32" s="8" t="s">
        <v>67</v>
      </c>
      <c r="C32" s="8" t="s">
        <v>37</v>
      </c>
      <c r="D32" s="104" t="s">
        <v>139</v>
      </c>
      <c r="E32" s="32">
        <v>1</v>
      </c>
      <c r="F32" s="33">
        <v>26.83</v>
      </c>
      <c r="G32" s="33">
        <v>155.69</v>
      </c>
      <c r="H32" s="34">
        <v>1532.91</v>
      </c>
      <c r="I32" s="33">
        <v>26.83</v>
      </c>
      <c r="J32" s="33">
        <v>155.69</v>
      </c>
      <c r="K32" s="34">
        <v>1532.91</v>
      </c>
      <c r="L32" s="33">
        <v>26.83</v>
      </c>
      <c r="M32" s="33">
        <v>155.69</v>
      </c>
      <c r="N32" s="34">
        <v>1532.91</v>
      </c>
      <c r="O32" s="32">
        <v>1</v>
      </c>
      <c r="P32" s="33">
        <v>26.83</v>
      </c>
      <c r="Q32" s="33">
        <v>155.69</v>
      </c>
      <c r="R32" s="34">
        <v>1532.91</v>
      </c>
      <c r="S32" s="33">
        <v>26.83</v>
      </c>
      <c r="T32" s="33">
        <v>155.69</v>
      </c>
      <c r="U32" s="34">
        <v>1532.91</v>
      </c>
      <c r="V32" s="33">
        <v>26.83</v>
      </c>
      <c r="W32" s="33">
        <v>155.69</v>
      </c>
      <c r="X32" s="34">
        <v>1532.91</v>
      </c>
      <c r="Y32" s="32">
        <v>1</v>
      </c>
      <c r="Z32" s="33">
        <v>26.83</v>
      </c>
      <c r="AA32" s="33">
        <v>155.69</v>
      </c>
      <c r="AB32" s="34">
        <v>1532.91</v>
      </c>
      <c r="AC32" s="33">
        <v>26.83</v>
      </c>
      <c r="AD32" s="33">
        <v>155.69</v>
      </c>
      <c r="AE32" s="34">
        <v>1532.91</v>
      </c>
      <c r="AF32" s="33">
        <v>26.83</v>
      </c>
      <c r="AG32" s="33">
        <v>155.69</v>
      </c>
      <c r="AH32" s="34">
        <v>1532.91</v>
      </c>
    </row>
    <row r="33" spans="1:34" ht="15.75" thickBot="1" x14ac:dyDescent="0.3">
      <c r="A33" s="17" t="s">
        <v>68</v>
      </c>
      <c r="B33" s="8" t="s">
        <v>69</v>
      </c>
      <c r="C33" s="8" t="s">
        <v>25</v>
      </c>
      <c r="D33" s="167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7" t="s">
        <v>71</v>
      </c>
      <c r="B34" s="8" t="s">
        <v>24</v>
      </c>
      <c r="C34" s="8" t="s">
        <v>25</v>
      </c>
      <c r="D34" s="36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7" t="s">
        <v>72</v>
      </c>
      <c r="B35" s="8" t="s">
        <v>98</v>
      </c>
      <c r="C35" s="8" t="s">
        <v>25</v>
      </c>
      <c r="D35" s="160">
        <v>2.14E-3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7" t="s">
        <v>73</v>
      </c>
      <c r="B36" s="8" t="s">
        <v>74</v>
      </c>
      <c r="C36" s="8" t="s">
        <v>25</v>
      </c>
      <c r="D36" s="173" t="s">
        <v>215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7" t="s">
        <v>75</v>
      </c>
      <c r="B37" s="8" t="s">
        <v>76</v>
      </c>
      <c r="C37" s="8" t="s">
        <v>25</v>
      </c>
      <c r="D37" s="37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7" t="s">
        <v>160</v>
      </c>
      <c r="B38" s="8" t="s">
        <v>54</v>
      </c>
      <c r="C38" s="8" t="s">
        <v>25</v>
      </c>
      <c r="D38" s="25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7" t="s">
        <v>29</v>
      </c>
      <c r="B39" s="8" t="s">
        <v>24</v>
      </c>
      <c r="C39" s="8" t="s">
        <v>25</v>
      </c>
      <c r="D39" s="37" t="s">
        <v>234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7" t="s">
        <v>151</v>
      </c>
      <c r="B40" s="8" t="s">
        <v>152</v>
      </c>
      <c r="C40" s="8" t="s">
        <v>25</v>
      </c>
      <c r="D40" s="25" t="s">
        <v>178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7" t="s">
        <v>153</v>
      </c>
      <c r="B41" s="8" t="s">
        <v>152</v>
      </c>
      <c r="C41" s="8" t="s">
        <v>25</v>
      </c>
      <c r="D41" s="25" t="s">
        <v>179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7" t="s">
        <v>154</v>
      </c>
      <c r="B42" s="8" t="s">
        <v>152</v>
      </c>
      <c r="C42" s="8" t="s">
        <v>25</v>
      </c>
      <c r="D42" s="25" t="s">
        <v>188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7" t="s">
        <v>77</v>
      </c>
      <c r="B43" s="8" t="s">
        <v>78</v>
      </c>
      <c r="C43" s="8" t="s">
        <v>25</v>
      </c>
      <c r="D43" s="37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18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18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18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25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18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68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71" t="s">
        <v>89</v>
      </c>
      <c r="B50" s="73" t="s">
        <v>24</v>
      </c>
      <c r="C50" s="73" t="s">
        <v>25</v>
      </c>
      <c r="D50" s="152">
        <v>0.375</v>
      </c>
      <c r="E50" s="153"/>
      <c r="F50" s="154"/>
      <c r="G50" s="73"/>
      <c r="H50" s="74"/>
      <c r="I50" s="73"/>
      <c r="J50" s="73"/>
      <c r="K50" s="74"/>
      <c r="L50" s="73"/>
      <c r="M50" s="73"/>
      <c r="N50" s="74"/>
      <c r="O50" s="72"/>
      <c r="P50" s="73"/>
      <c r="Q50" s="73"/>
      <c r="R50" s="155"/>
      <c r="S50" s="154"/>
      <c r="T50" s="73"/>
      <c r="U50" s="74"/>
      <c r="V50" s="73"/>
      <c r="W50" s="73"/>
      <c r="X50" s="74"/>
      <c r="Y50" s="72"/>
      <c r="Z50" s="73"/>
      <c r="AA50" s="73"/>
      <c r="AB50" s="74"/>
      <c r="AC50" s="73"/>
      <c r="AD50" s="73"/>
      <c r="AE50" s="74"/>
      <c r="AF50" s="73"/>
      <c r="AG50" s="73"/>
      <c r="AH50" s="74"/>
    </row>
  </sheetData>
  <sheetProtection algorithmName="SHA-512" hashValue="u8c47vpLpFtq4F3J4ygyiTfFnym4K7Bzy2BQJxRicQvY9tTaPRwJF4DyociWfugRhXce8iyjocYsrNsqalppFA==" saltValue="qkESUKnyu8uQWMFV4sdSeg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C698-1AF8-4363-B0D6-E8CA591F9E76}">
  <dimension ref="A1:F36"/>
  <sheetViews>
    <sheetView workbookViewId="0">
      <selection activeCell="I19" sqref="I19"/>
    </sheetView>
  </sheetViews>
  <sheetFormatPr defaultRowHeight="15" x14ac:dyDescent="0.25"/>
  <cols>
    <col min="1" max="1" width="20.85546875" style="108" bestFit="1" customWidth="1"/>
    <col min="2" max="2" width="11.28515625" style="108" bestFit="1" customWidth="1"/>
    <col min="3" max="3" width="10.140625" style="108" bestFit="1" customWidth="1"/>
    <col min="4" max="4" width="18.28515625" style="108" bestFit="1" customWidth="1"/>
    <col min="5" max="5" width="18.5703125" style="108" bestFit="1" customWidth="1"/>
    <col min="6" max="6" width="15.85546875" style="108" bestFit="1" customWidth="1"/>
    <col min="7" max="16384" width="9.140625" style="108"/>
  </cols>
  <sheetData>
    <row r="1" spans="1:6" x14ac:dyDescent="0.25">
      <c r="A1" s="200" t="s">
        <v>0</v>
      </c>
    </row>
    <row r="2" spans="1:6" x14ac:dyDescent="0.25">
      <c r="A2" s="199" t="s">
        <v>298</v>
      </c>
    </row>
    <row r="3" spans="1:6" x14ac:dyDescent="0.25">
      <c r="A3" s="200" t="s">
        <v>1</v>
      </c>
    </row>
    <row r="4" spans="1:6" ht="15.75" thickBot="1" x14ac:dyDescent="0.3">
      <c r="A4" s="199" t="s">
        <v>297</v>
      </c>
    </row>
    <row r="5" spans="1:6" ht="15.75" thickBot="1" x14ac:dyDescent="0.3">
      <c r="A5" s="198" t="s">
        <v>3</v>
      </c>
      <c r="B5" s="197" t="s">
        <v>4</v>
      </c>
      <c r="C5" s="197" t="s">
        <v>5</v>
      </c>
      <c r="D5" s="196" t="s">
        <v>6</v>
      </c>
      <c r="E5" s="195"/>
      <c r="F5" s="195"/>
    </row>
    <row r="6" spans="1:6" ht="15.75" thickBot="1" x14ac:dyDescent="0.3">
      <c r="A6" s="6" t="s">
        <v>296</v>
      </c>
      <c r="B6" s="8" t="s">
        <v>276</v>
      </c>
      <c r="C6" s="8" t="s">
        <v>25</v>
      </c>
      <c r="D6" s="194" t="s">
        <v>278</v>
      </c>
      <c r="E6" s="192"/>
      <c r="F6" s="192"/>
    </row>
    <row r="7" spans="1:6" ht="15.75" thickBot="1" x14ac:dyDescent="0.3">
      <c r="A7" s="6" t="s">
        <v>295</v>
      </c>
      <c r="B7" s="8" t="s">
        <v>276</v>
      </c>
      <c r="C7" s="8" t="s">
        <v>25</v>
      </c>
      <c r="D7" s="194" t="s">
        <v>275</v>
      </c>
      <c r="E7" s="192"/>
      <c r="F7" s="192"/>
    </row>
    <row r="8" spans="1:6" ht="15.75" thickBot="1" x14ac:dyDescent="0.3">
      <c r="A8" s="6" t="s">
        <v>294</v>
      </c>
      <c r="B8" s="8" t="s">
        <v>276</v>
      </c>
      <c r="C8" s="8" t="s">
        <v>25</v>
      </c>
      <c r="D8" s="194" t="s">
        <v>293</v>
      </c>
      <c r="E8" s="192"/>
      <c r="F8" s="192"/>
    </row>
    <row r="9" spans="1:6" ht="15.75" thickBot="1" x14ac:dyDescent="0.3">
      <c r="A9" s="6" t="s">
        <v>292</v>
      </c>
      <c r="B9" s="8" t="s">
        <v>272</v>
      </c>
      <c r="C9" s="8" t="s">
        <v>25</v>
      </c>
      <c r="D9" s="194" t="s">
        <v>291</v>
      </c>
      <c r="E9" s="192"/>
      <c r="F9" s="192"/>
    </row>
    <row r="10" spans="1:6" ht="15.75" thickBot="1" x14ac:dyDescent="0.3">
      <c r="A10" s="6" t="s">
        <v>290</v>
      </c>
      <c r="B10" s="8" t="s">
        <v>272</v>
      </c>
      <c r="C10" s="8" t="s">
        <v>25</v>
      </c>
      <c r="D10" s="194" t="s">
        <v>289</v>
      </c>
      <c r="E10" s="192"/>
      <c r="F10" s="192"/>
    </row>
    <row r="11" spans="1:6" ht="15.75" thickBot="1" x14ac:dyDescent="0.3">
      <c r="A11" s="6" t="s">
        <v>288</v>
      </c>
      <c r="B11" s="8" t="s">
        <v>272</v>
      </c>
      <c r="C11" s="8" t="s">
        <v>25</v>
      </c>
      <c r="D11" s="194">
        <v>0</v>
      </c>
      <c r="E11" s="192"/>
      <c r="F11" s="192"/>
    </row>
    <row r="12" spans="1:6" ht="15.75" thickBot="1" x14ac:dyDescent="0.3">
      <c r="A12" s="6" t="s">
        <v>287</v>
      </c>
      <c r="B12" s="8" t="s">
        <v>286</v>
      </c>
      <c r="C12" s="8" t="s">
        <v>25</v>
      </c>
      <c r="D12" s="194">
        <v>446</v>
      </c>
      <c r="E12" s="192"/>
      <c r="F12" s="192"/>
    </row>
    <row r="13" spans="1:6" ht="15.75" thickBot="1" x14ac:dyDescent="0.3">
      <c r="A13" s="6" t="s">
        <v>285</v>
      </c>
      <c r="B13" s="8" t="s">
        <v>272</v>
      </c>
      <c r="C13" s="8" t="s">
        <v>25</v>
      </c>
      <c r="D13" s="194" t="s">
        <v>284</v>
      </c>
      <c r="E13" s="192"/>
      <c r="F13" s="192"/>
    </row>
    <row r="14" spans="1:6" ht="15.75" thickBot="1" x14ac:dyDescent="0.3">
      <c r="A14" s="6" t="s">
        <v>283</v>
      </c>
      <c r="B14" s="8" t="s">
        <v>267</v>
      </c>
      <c r="C14" s="8" t="s">
        <v>25</v>
      </c>
      <c r="D14" s="194">
        <v>0.44</v>
      </c>
      <c r="E14" s="192"/>
      <c r="F14" s="192"/>
    </row>
    <row r="15" spans="1:6" ht="15.75" thickBot="1" x14ac:dyDescent="0.3">
      <c r="A15" s="6" t="s">
        <v>282</v>
      </c>
      <c r="B15" s="8" t="s">
        <v>272</v>
      </c>
      <c r="C15" s="8" t="s">
        <v>25</v>
      </c>
      <c r="D15" s="194">
        <v>3</v>
      </c>
      <c r="E15" s="192"/>
      <c r="F15" s="192"/>
    </row>
    <row r="16" spans="1:6" ht="15.75" thickBot="1" x14ac:dyDescent="0.3">
      <c r="A16" s="6" t="s">
        <v>281</v>
      </c>
      <c r="B16" s="8" t="s">
        <v>272</v>
      </c>
      <c r="C16" s="8" t="s">
        <v>25</v>
      </c>
      <c r="D16" s="194" t="s">
        <v>280</v>
      </c>
      <c r="E16" s="192"/>
      <c r="F16" s="192"/>
    </row>
    <row r="17" spans="1:6" ht="15.75" thickBot="1" x14ac:dyDescent="0.3">
      <c r="A17" s="6" t="s">
        <v>279</v>
      </c>
      <c r="B17" s="8" t="s">
        <v>276</v>
      </c>
      <c r="C17" s="8" t="s">
        <v>25</v>
      </c>
      <c r="D17" s="194" t="s">
        <v>278</v>
      </c>
      <c r="E17" s="192"/>
      <c r="F17" s="192"/>
    </row>
    <row r="18" spans="1:6" ht="15.75" thickBot="1" x14ac:dyDescent="0.3">
      <c r="A18" s="6" t="s">
        <v>277</v>
      </c>
      <c r="B18" s="8" t="s">
        <v>276</v>
      </c>
      <c r="C18" s="8" t="s">
        <v>37</v>
      </c>
      <c r="D18" s="194" t="s">
        <v>275</v>
      </c>
      <c r="E18" s="192"/>
      <c r="F18" s="192"/>
    </row>
    <row r="19" spans="1:6" ht="15.75" thickBot="1" x14ac:dyDescent="0.3">
      <c r="A19" s="6" t="s">
        <v>274</v>
      </c>
      <c r="B19" s="8" t="s">
        <v>272</v>
      </c>
      <c r="C19" s="8" t="s">
        <v>25</v>
      </c>
      <c r="D19" s="194">
        <v>2</v>
      </c>
      <c r="E19" s="192"/>
      <c r="F19" s="192"/>
    </row>
    <row r="20" spans="1:6" ht="15.75" thickBot="1" x14ac:dyDescent="0.3">
      <c r="A20" s="6" t="s">
        <v>273</v>
      </c>
      <c r="B20" s="8" t="s">
        <v>272</v>
      </c>
      <c r="C20" s="8" t="s">
        <v>25</v>
      </c>
      <c r="D20" s="194" t="s">
        <v>271</v>
      </c>
      <c r="E20" s="192"/>
      <c r="F20" s="192"/>
    </row>
    <row r="21" spans="1:6" ht="15.75" thickBot="1" x14ac:dyDescent="0.3">
      <c r="A21" s="6" t="s">
        <v>270</v>
      </c>
      <c r="B21" s="8" t="s">
        <v>269</v>
      </c>
      <c r="C21" s="8" t="s">
        <v>25</v>
      </c>
      <c r="D21" s="194">
        <v>7.38</v>
      </c>
      <c r="E21" s="192"/>
      <c r="F21" s="192"/>
    </row>
    <row r="22" spans="1:6" ht="15.75" thickBot="1" x14ac:dyDescent="0.3">
      <c r="A22" s="38" t="s">
        <v>268</v>
      </c>
      <c r="B22" s="73" t="s">
        <v>267</v>
      </c>
      <c r="C22" s="73" t="s">
        <v>25</v>
      </c>
      <c r="D22" s="193">
        <v>1.0999999999999999E-2</v>
      </c>
      <c r="E22" s="192"/>
      <c r="F22" s="192"/>
    </row>
    <row r="23" spans="1:6" ht="15.75" thickBot="1" x14ac:dyDescent="0.3">
      <c r="A23" s="191"/>
    </row>
    <row r="24" spans="1:6" ht="15.75" thickBot="1" x14ac:dyDescent="0.3">
      <c r="A24" s="364" t="s">
        <v>266</v>
      </c>
      <c r="B24" s="365"/>
      <c r="C24" s="365"/>
      <c r="D24" s="365"/>
      <c r="E24" s="366"/>
    </row>
    <row r="25" spans="1:6" ht="15.75" thickBot="1" x14ac:dyDescent="0.3">
      <c r="A25" s="190" t="s">
        <v>265</v>
      </c>
      <c r="B25" s="189" t="s">
        <v>146</v>
      </c>
      <c r="C25" s="189" t="s">
        <v>264</v>
      </c>
      <c r="D25" s="189" t="s">
        <v>263</v>
      </c>
      <c r="E25" s="188" t="s">
        <v>262</v>
      </c>
    </row>
    <row r="26" spans="1:6" ht="39" thickBot="1" x14ac:dyDescent="0.3">
      <c r="A26" s="20">
        <v>1</v>
      </c>
      <c r="B26" s="67" t="s">
        <v>261</v>
      </c>
      <c r="C26" s="8">
        <v>31</v>
      </c>
      <c r="D26" s="187">
        <v>118.95</v>
      </c>
      <c r="E26" s="186">
        <v>118.95</v>
      </c>
    </row>
    <row r="27" spans="1:6" ht="15.75" thickBot="1" x14ac:dyDescent="0.3">
      <c r="A27" s="20">
        <v>2</v>
      </c>
      <c r="B27" s="8" t="s">
        <v>260</v>
      </c>
      <c r="C27" s="8">
        <v>5</v>
      </c>
      <c r="D27" s="187">
        <v>8</v>
      </c>
      <c r="E27" s="186">
        <v>8</v>
      </c>
    </row>
    <row r="28" spans="1:6" ht="15.75" thickBot="1" x14ac:dyDescent="0.3">
      <c r="A28" s="154">
        <v>3</v>
      </c>
      <c r="B28" s="73" t="s">
        <v>259</v>
      </c>
      <c r="C28" s="73">
        <v>410</v>
      </c>
      <c r="D28" s="185">
        <v>281.5</v>
      </c>
      <c r="E28" s="184">
        <v>281.5</v>
      </c>
    </row>
    <row r="29" spans="1:6" ht="15.75" thickBot="1" x14ac:dyDescent="0.3"/>
    <row r="30" spans="1:6" ht="15.75" thickBot="1" x14ac:dyDescent="0.3">
      <c r="A30" s="367" t="s">
        <v>430</v>
      </c>
      <c r="B30" s="368"/>
      <c r="C30" s="368"/>
      <c r="D30" s="368"/>
      <c r="E30" s="368"/>
      <c r="F30" s="369"/>
    </row>
    <row r="31" spans="1:6" ht="26.25" thickBot="1" x14ac:dyDescent="0.3">
      <c r="A31" s="183" t="s">
        <v>258</v>
      </c>
      <c r="B31" s="182" t="s">
        <v>257</v>
      </c>
      <c r="C31" s="182" t="s">
        <v>256</v>
      </c>
      <c r="D31" s="182" t="s">
        <v>255</v>
      </c>
      <c r="E31" s="182" t="s">
        <v>254</v>
      </c>
      <c r="F31" s="181" t="s">
        <v>253</v>
      </c>
    </row>
    <row r="32" spans="1:6" ht="15.75" thickBot="1" x14ac:dyDescent="0.3">
      <c r="A32" s="180" t="s">
        <v>257</v>
      </c>
      <c r="B32" s="8" t="s">
        <v>69</v>
      </c>
      <c r="C32" s="8">
        <v>13.95</v>
      </c>
      <c r="D32" s="8">
        <v>0</v>
      </c>
      <c r="E32" s="8">
        <v>184.5</v>
      </c>
      <c r="F32" s="21">
        <v>0</v>
      </c>
    </row>
    <row r="33" spans="1:6" ht="15.75" thickBot="1" x14ac:dyDescent="0.3">
      <c r="A33" s="180" t="s">
        <v>256</v>
      </c>
      <c r="B33" s="8">
        <v>13.95</v>
      </c>
      <c r="C33" s="8" t="s">
        <v>69</v>
      </c>
      <c r="D33" s="8">
        <v>8</v>
      </c>
      <c r="E33" s="8">
        <v>97</v>
      </c>
      <c r="F33" s="21">
        <v>0</v>
      </c>
    </row>
    <row r="34" spans="1:6" ht="15.75" thickBot="1" x14ac:dyDescent="0.3">
      <c r="A34" s="180" t="s">
        <v>255</v>
      </c>
      <c r="B34" s="8">
        <v>0</v>
      </c>
      <c r="C34" s="8">
        <v>8</v>
      </c>
      <c r="D34" s="8" t="s">
        <v>69</v>
      </c>
      <c r="E34" s="8">
        <v>0</v>
      </c>
      <c r="F34" s="21">
        <v>0</v>
      </c>
    </row>
    <row r="35" spans="1:6" ht="15.75" thickBot="1" x14ac:dyDescent="0.3">
      <c r="A35" s="180" t="s">
        <v>254</v>
      </c>
      <c r="B35" s="8">
        <v>184.5</v>
      </c>
      <c r="C35" s="8">
        <v>97</v>
      </c>
      <c r="D35" s="8">
        <v>0</v>
      </c>
      <c r="E35" s="8" t="s">
        <v>69</v>
      </c>
      <c r="F35" s="21">
        <v>0</v>
      </c>
    </row>
    <row r="36" spans="1:6" ht="15.75" thickBot="1" x14ac:dyDescent="0.3">
      <c r="A36" s="179" t="s">
        <v>253</v>
      </c>
      <c r="B36" s="73">
        <v>0</v>
      </c>
      <c r="C36" s="73">
        <v>0</v>
      </c>
      <c r="D36" s="73">
        <v>0</v>
      </c>
      <c r="E36" s="73">
        <v>0</v>
      </c>
      <c r="F36" s="74" t="s">
        <v>69</v>
      </c>
    </row>
  </sheetData>
  <sheetProtection algorithmName="SHA-512" hashValue="ix7K4RFuXjbJUMp7a/oWIgaCIG0nG9TtNco/XHQHeh1okp+RkIPjeqV2xB0fW9x+AScKImGNezBt1Wlhqud/SA==" saltValue="FcMILOPjaW8Fgq2UXToOZw==" spinCount="100000" sheet="1" objects="1" scenarios="1"/>
  <mergeCells count="2">
    <mergeCell ref="A24:E24"/>
    <mergeCell ref="A30:F3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CA5C2-A2A8-4130-8EDB-E7ED5E363945}">
  <dimension ref="A1:Q66"/>
  <sheetViews>
    <sheetView workbookViewId="0"/>
  </sheetViews>
  <sheetFormatPr defaultRowHeight="15" x14ac:dyDescent="0.25"/>
  <cols>
    <col min="1" max="1" width="43.140625" style="108" customWidth="1"/>
    <col min="2" max="2" width="9.7109375" style="205" customWidth="1"/>
    <col min="3" max="13" width="25.7109375" style="108" customWidth="1"/>
    <col min="14" max="14" width="20" style="108" customWidth="1"/>
    <col min="15" max="15" width="18" style="108" customWidth="1"/>
    <col min="16" max="16" width="39.7109375" style="108" customWidth="1"/>
    <col min="17" max="17" width="44" style="108" customWidth="1"/>
    <col min="18" max="18" width="5.85546875" style="108" customWidth="1"/>
    <col min="19" max="19" width="5.5703125" style="108" customWidth="1"/>
    <col min="20" max="16384" width="9.140625" style="108"/>
  </cols>
  <sheetData>
    <row r="1" spans="1:7" x14ac:dyDescent="0.25">
      <c r="A1" s="200" t="s">
        <v>0</v>
      </c>
    </row>
    <row r="2" spans="1:7" x14ac:dyDescent="0.25">
      <c r="A2" s="199" t="s">
        <v>299</v>
      </c>
    </row>
    <row r="3" spans="1:7" x14ac:dyDescent="0.25">
      <c r="A3" s="200" t="s">
        <v>1</v>
      </c>
    </row>
    <row r="4" spans="1:7" x14ac:dyDescent="0.25">
      <c r="A4" s="199" t="s">
        <v>300</v>
      </c>
    </row>
    <row r="5" spans="1:7" x14ac:dyDescent="0.25">
      <c r="A5" s="206"/>
    </row>
    <row r="6" spans="1:7" x14ac:dyDescent="0.25">
      <c r="A6" s="114"/>
    </row>
    <row r="7" spans="1:7" ht="16.5" thickBot="1" x14ac:dyDescent="0.3">
      <c r="A7" s="207" t="s">
        <v>301</v>
      </c>
    </row>
    <row r="8" spans="1:7" ht="15.75" thickBot="1" x14ac:dyDescent="0.3">
      <c r="A8" s="370" t="s">
        <v>302</v>
      </c>
      <c r="B8" s="371"/>
      <c r="C8" s="371"/>
      <c r="D8" s="371"/>
      <c r="E8" s="371"/>
      <c r="F8" s="371"/>
      <c r="G8" s="372"/>
    </row>
    <row r="9" spans="1:7" x14ac:dyDescent="0.25">
      <c r="A9" s="208" t="s">
        <v>411</v>
      </c>
      <c r="B9" s="209"/>
      <c r="C9" s="209"/>
      <c r="D9" s="209"/>
      <c r="E9" s="209"/>
      <c r="F9" s="209"/>
      <c r="G9" s="210"/>
    </row>
    <row r="10" spans="1:7" x14ac:dyDescent="0.25">
      <c r="A10" s="211"/>
      <c r="B10" s="204"/>
      <c r="C10" s="204"/>
      <c r="D10" s="204"/>
      <c r="E10" s="204"/>
      <c r="F10" s="204"/>
      <c r="G10" s="212"/>
    </row>
    <row r="11" spans="1:7" x14ac:dyDescent="0.25">
      <c r="A11" s="211"/>
      <c r="B11" s="204"/>
      <c r="C11" s="204"/>
      <c r="D11" s="204"/>
      <c r="E11" s="204"/>
      <c r="F11" s="204"/>
      <c r="G11" s="212"/>
    </row>
    <row r="12" spans="1:7" x14ac:dyDescent="0.25">
      <c r="A12" s="211"/>
      <c r="B12" s="204"/>
      <c r="C12" s="204"/>
      <c r="D12" s="204"/>
      <c r="F12" s="204"/>
      <c r="G12" s="212"/>
    </row>
    <row r="13" spans="1:7" x14ac:dyDescent="0.25">
      <c r="A13" s="211"/>
      <c r="B13" s="204"/>
      <c r="C13" s="204"/>
      <c r="D13" s="204"/>
      <c r="E13" s="204"/>
      <c r="F13" s="204"/>
      <c r="G13" s="212"/>
    </row>
    <row r="14" spans="1:7" x14ac:dyDescent="0.25">
      <c r="A14" s="211"/>
      <c r="B14" s="204"/>
      <c r="C14" s="204"/>
      <c r="D14" s="204"/>
      <c r="E14" s="204"/>
      <c r="F14" s="204"/>
      <c r="G14" s="212"/>
    </row>
    <row r="15" spans="1:7" ht="31.5" customHeight="1" x14ac:dyDescent="0.25">
      <c r="A15" s="211"/>
      <c r="B15" s="204"/>
      <c r="C15" s="204"/>
      <c r="D15" s="204"/>
      <c r="E15" s="204"/>
      <c r="F15" s="204"/>
      <c r="G15" s="212"/>
    </row>
    <row r="16" spans="1:7" ht="29.25" customHeight="1" x14ac:dyDescent="0.25">
      <c r="A16" s="211"/>
      <c r="B16" s="204"/>
      <c r="C16" s="204"/>
      <c r="D16" s="204"/>
      <c r="E16" s="204"/>
      <c r="F16" s="204"/>
      <c r="G16" s="212"/>
    </row>
    <row r="17" spans="1:7" x14ac:dyDescent="0.25">
      <c r="A17" s="211"/>
      <c r="B17" s="204"/>
      <c r="C17" s="204"/>
      <c r="D17" s="204"/>
      <c r="E17" s="204"/>
      <c r="F17" s="204"/>
      <c r="G17" s="212"/>
    </row>
    <row r="18" spans="1:7" x14ac:dyDescent="0.25">
      <c r="A18" s="211"/>
      <c r="B18" s="204"/>
      <c r="C18" s="204"/>
      <c r="D18" s="204"/>
      <c r="E18" s="204"/>
      <c r="F18" s="204"/>
      <c r="G18" s="212"/>
    </row>
    <row r="19" spans="1:7" x14ac:dyDescent="0.25">
      <c r="A19" s="211"/>
      <c r="B19" s="204"/>
      <c r="C19" s="204"/>
      <c r="D19" s="204"/>
      <c r="E19" s="204"/>
      <c r="F19" s="204"/>
      <c r="G19" s="212"/>
    </row>
    <row r="20" spans="1:7" ht="22.5" customHeight="1" x14ac:dyDescent="0.25">
      <c r="A20" s="211"/>
      <c r="B20" s="204"/>
      <c r="C20" s="204"/>
      <c r="D20" s="204"/>
      <c r="E20" s="204"/>
      <c r="F20" s="204"/>
      <c r="G20" s="212"/>
    </row>
    <row r="21" spans="1:7" ht="22.5" customHeight="1" x14ac:dyDescent="0.25">
      <c r="A21" s="211"/>
      <c r="B21" s="204"/>
      <c r="C21" s="204"/>
      <c r="D21" s="204"/>
      <c r="E21" s="204"/>
      <c r="F21" s="204"/>
      <c r="G21" s="212"/>
    </row>
    <row r="22" spans="1:7" ht="33.75" customHeight="1" thickBot="1" x14ac:dyDescent="0.3">
      <c r="A22" s="213"/>
      <c r="B22" s="214"/>
      <c r="C22" s="214"/>
      <c r="D22" s="214"/>
      <c r="E22" s="214"/>
      <c r="F22" s="214"/>
      <c r="G22" s="215"/>
    </row>
    <row r="23" spans="1:7" ht="26.25" customHeight="1" x14ac:dyDescent="0.25">
      <c r="A23" s="373" t="s">
        <v>412</v>
      </c>
      <c r="B23" s="374"/>
      <c r="C23" s="212"/>
    </row>
    <row r="24" spans="1:7" ht="16.5" x14ac:dyDescent="0.3">
      <c r="A24" s="216" t="s">
        <v>413</v>
      </c>
      <c r="B24" s="217"/>
      <c r="C24" s="218"/>
      <c r="D24" s="114"/>
      <c r="E24" s="114"/>
    </row>
    <row r="25" spans="1:7" ht="15.75" thickBot="1" x14ac:dyDescent="0.3">
      <c r="A25" s="213" t="s">
        <v>303</v>
      </c>
      <c r="B25" s="294">
        <f>B27*B31*B32*B39/B40</f>
        <v>0.9897939773688631</v>
      </c>
      <c r="C25" s="215" t="s">
        <v>304</v>
      </c>
    </row>
    <row r="26" spans="1:7" x14ac:dyDescent="0.25">
      <c r="A26" s="219" t="s">
        <v>305</v>
      </c>
      <c r="B26" s="220" t="s">
        <v>306</v>
      </c>
      <c r="C26" s="219" t="s">
        <v>4</v>
      </c>
      <c r="D26" s="219" t="s">
        <v>307</v>
      </c>
      <c r="E26" s="221" t="s">
        <v>308</v>
      </c>
      <c r="F26" s="204"/>
      <c r="G26" s="204"/>
    </row>
    <row r="27" spans="1:7" ht="45" x14ac:dyDescent="0.25">
      <c r="A27" s="222" t="s">
        <v>414</v>
      </c>
      <c r="B27" s="223">
        <f>B29/10000/B30</f>
        <v>0.10519999999999999</v>
      </c>
      <c r="C27" s="222" t="s">
        <v>415</v>
      </c>
      <c r="D27" s="224" t="s">
        <v>416</v>
      </c>
      <c r="E27" s="225" t="s">
        <v>24</v>
      </c>
      <c r="F27" s="204"/>
      <c r="G27" s="204"/>
    </row>
    <row r="28" spans="1:7" x14ac:dyDescent="0.25">
      <c r="A28" s="226" t="s">
        <v>309</v>
      </c>
      <c r="B28" s="223"/>
      <c r="C28" s="222"/>
      <c r="D28" s="227"/>
      <c r="E28" s="225"/>
    </row>
    <row r="29" spans="1:7" ht="105" x14ac:dyDescent="0.25">
      <c r="A29" s="226" t="s">
        <v>310</v>
      </c>
      <c r="B29" s="223">
        <v>105.2</v>
      </c>
      <c r="C29" s="222" t="s">
        <v>417</v>
      </c>
      <c r="D29" s="227" t="s">
        <v>418</v>
      </c>
      <c r="E29" s="228" t="s">
        <v>311</v>
      </c>
    </row>
    <row r="30" spans="1:7" ht="63.75" x14ac:dyDescent="0.25">
      <c r="A30" s="229" t="s">
        <v>312</v>
      </c>
      <c r="B30" s="230">
        <v>0.1</v>
      </c>
      <c r="C30" s="231" t="s">
        <v>98</v>
      </c>
      <c r="D30" s="232" t="s">
        <v>313</v>
      </c>
      <c r="E30" s="233" t="s">
        <v>314</v>
      </c>
    </row>
    <row r="31" spans="1:7" ht="25.5" x14ac:dyDescent="0.25">
      <c r="A31" s="229" t="s">
        <v>315</v>
      </c>
      <c r="B31" s="234">
        <v>245.9</v>
      </c>
      <c r="C31" s="231" t="s">
        <v>419</v>
      </c>
      <c r="D31" s="231" t="s">
        <v>316</v>
      </c>
      <c r="E31" s="233" t="s">
        <v>317</v>
      </c>
    </row>
    <row r="32" spans="1:7" ht="51" x14ac:dyDescent="0.25">
      <c r="A32" s="235" t="s">
        <v>318</v>
      </c>
      <c r="B32" s="236">
        <f>SQRT(2*(B34/60)*B37)*100</f>
        <v>3.8262252939417984E-2</v>
      </c>
      <c r="C32" s="237" t="s">
        <v>98</v>
      </c>
      <c r="D32" s="238" t="s">
        <v>420</v>
      </c>
      <c r="E32" s="239" t="s">
        <v>319</v>
      </c>
    </row>
    <row r="33" spans="1:17" x14ac:dyDescent="0.25">
      <c r="A33" s="226" t="s">
        <v>309</v>
      </c>
      <c r="B33" s="240"/>
      <c r="C33" s="222"/>
      <c r="D33" s="222"/>
      <c r="E33" s="225"/>
    </row>
    <row r="34" spans="1:17" ht="38.25" x14ac:dyDescent="0.25">
      <c r="A34" s="226" t="s">
        <v>320</v>
      </c>
      <c r="B34" s="240">
        <v>7.3200000000000004E-9</v>
      </c>
      <c r="C34" s="222" t="s">
        <v>421</v>
      </c>
      <c r="D34" s="227" t="s">
        <v>321</v>
      </c>
      <c r="E34" s="241" t="s">
        <v>322</v>
      </c>
    </row>
    <row r="35" spans="1:17" x14ac:dyDescent="0.25">
      <c r="A35" s="226" t="s">
        <v>323</v>
      </c>
      <c r="B35" s="240"/>
      <c r="C35" s="222"/>
      <c r="D35" s="222"/>
      <c r="E35" s="225"/>
    </row>
    <row r="36" spans="1:17" x14ac:dyDescent="0.25">
      <c r="A36" s="226" t="s">
        <v>324</v>
      </c>
      <c r="B36" s="223">
        <v>165.82</v>
      </c>
      <c r="C36" s="222"/>
      <c r="D36" s="222"/>
      <c r="E36" s="225"/>
      <c r="L36" s="242"/>
      <c r="M36" s="243"/>
      <c r="N36" s="244"/>
      <c r="O36" s="204"/>
      <c r="P36" s="204"/>
      <c r="Q36" s="204"/>
    </row>
    <row r="37" spans="1:17" ht="63.75" x14ac:dyDescent="0.25">
      <c r="A37" s="229" t="s">
        <v>325</v>
      </c>
      <c r="B37" s="234">
        <f>10*60</f>
        <v>600</v>
      </c>
      <c r="C37" s="231" t="s">
        <v>326</v>
      </c>
      <c r="D37" s="232" t="s">
        <v>327</v>
      </c>
      <c r="E37" s="233" t="s">
        <v>328</v>
      </c>
    </row>
    <row r="38" spans="1:17" ht="15.75" x14ac:dyDescent="0.25">
      <c r="A38" s="245" t="s">
        <v>25</v>
      </c>
      <c r="B38" s="246">
        <v>1</v>
      </c>
      <c r="C38" s="247" t="s">
        <v>422</v>
      </c>
      <c r="D38" s="247" t="s">
        <v>329</v>
      </c>
      <c r="E38" s="248" t="s">
        <v>328</v>
      </c>
    </row>
    <row r="39" spans="1:17" x14ac:dyDescent="0.25">
      <c r="A39" s="226" t="s">
        <v>423</v>
      </c>
      <c r="B39" s="249">
        <v>1</v>
      </c>
      <c r="C39" s="222" t="s">
        <v>330</v>
      </c>
      <c r="D39" s="222" t="s">
        <v>331</v>
      </c>
      <c r="E39" s="225"/>
    </row>
    <row r="40" spans="1:17" x14ac:dyDescent="0.25">
      <c r="A40" s="245" t="s">
        <v>424</v>
      </c>
      <c r="B40" s="246">
        <v>1</v>
      </c>
      <c r="C40" s="247" t="s">
        <v>330</v>
      </c>
      <c r="D40" s="247" t="s">
        <v>332</v>
      </c>
      <c r="E40" s="248"/>
    </row>
    <row r="42" spans="1:17" x14ac:dyDescent="0.25">
      <c r="A42" s="250" t="s">
        <v>333</v>
      </c>
      <c r="B42" s="251"/>
    </row>
    <row r="43" spans="1:17" x14ac:dyDescent="0.25">
      <c r="A43" s="375" t="s">
        <v>334</v>
      </c>
      <c r="B43" s="375" t="s">
        <v>4</v>
      </c>
      <c r="C43" s="377" t="s">
        <v>335</v>
      </c>
      <c r="D43" s="377"/>
      <c r="E43" s="377"/>
      <c r="F43" s="377"/>
      <c r="G43" s="377"/>
      <c r="H43" s="377"/>
      <c r="I43" s="377"/>
      <c r="J43" s="377"/>
      <c r="K43" s="377"/>
    </row>
    <row r="44" spans="1:17" ht="83.25" customHeight="1" x14ac:dyDescent="0.25">
      <c r="A44" s="376"/>
      <c r="B44" s="376"/>
      <c r="C44" s="252" t="s">
        <v>336</v>
      </c>
      <c r="D44" s="252" t="s">
        <v>337</v>
      </c>
      <c r="E44" s="252" t="s">
        <v>338</v>
      </c>
      <c r="F44" s="252" t="s">
        <v>339</v>
      </c>
      <c r="G44" s="252" t="s">
        <v>340</v>
      </c>
      <c r="H44" s="252" t="s">
        <v>341</v>
      </c>
      <c r="I44" s="252" t="s">
        <v>342</v>
      </c>
      <c r="J44" s="252" t="s">
        <v>343</v>
      </c>
      <c r="K44" s="252" t="s">
        <v>344</v>
      </c>
    </row>
    <row r="45" spans="1:17" ht="15.75" x14ac:dyDescent="0.25">
      <c r="A45" s="253" t="s">
        <v>425</v>
      </c>
      <c r="B45" s="254" t="s">
        <v>415</v>
      </c>
      <c r="C45" s="255">
        <f>(C48*C51)/10000/C53</f>
        <v>0.10519999999999999</v>
      </c>
      <c r="D45" s="255">
        <f>(D48*D51)/10000/D53</f>
        <v>8.0790000000000001E-2</v>
      </c>
      <c r="E45" s="255">
        <f>(E48*E51)/10000/E53</f>
        <v>6.2049999999999994E-2</v>
      </c>
      <c r="F45" s="255">
        <f>(F49*F51)/10000/F53</f>
        <v>1.8419999999999999E-2</v>
      </c>
      <c r="G45" s="255">
        <f t="shared" ref="G45" si="0">(G49*G51)/10000/G53</f>
        <v>1.4149999999999999E-2</v>
      </c>
      <c r="H45" s="255">
        <f>(H49*H51)/10000/H53</f>
        <v>1.0859999999999998E-2</v>
      </c>
      <c r="I45" s="256">
        <f>(I49*I51)/10000/I53</f>
        <v>5.8409999999999997E-2</v>
      </c>
      <c r="J45" s="256">
        <f t="shared" ref="J45" si="1">(J49*J51)/10000/J53</f>
        <v>4.485999999999999E-2</v>
      </c>
      <c r="K45" s="256">
        <f>(K49*K51)/10000/K53</f>
        <v>3.4450000000000001E-2</v>
      </c>
    </row>
    <row r="46" spans="1:17" ht="15.75" x14ac:dyDescent="0.25">
      <c r="A46" s="257" t="s">
        <v>426</v>
      </c>
      <c r="B46" s="258" t="s">
        <v>415</v>
      </c>
      <c r="C46" s="259">
        <f>(C48*C52)/10000/C53</f>
        <v>0.15780000000000002</v>
      </c>
      <c r="D46" s="259">
        <f t="shared" ref="D46" si="2">(D48*D52)/10000/D53</f>
        <v>0.121185</v>
      </c>
      <c r="E46" s="259">
        <f>(E48*E52)/10000/E53</f>
        <v>9.3074999999999977E-2</v>
      </c>
      <c r="F46" s="259">
        <f>(F49*F52)/10000/F53</f>
        <v>2.7630000000000002E-2</v>
      </c>
      <c r="G46" s="259">
        <f t="shared" ref="G46" si="3">(G49*G52)/10000/G53</f>
        <v>2.1225000000000001E-2</v>
      </c>
      <c r="H46" s="259">
        <f>(H49*H52)/10000/H53</f>
        <v>1.6289999999999999E-2</v>
      </c>
      <c r="I46" s="259">
        <f>(I49*I52)/10000/I53</f>
        <v>8.7614999999999998E-2</v>
      </c>
      <c r="J46" s="259">
        <f>(J49*J52)/10000/J53</f>
        <v>6.7289999999999989E-2</v>
      </c>
      <c r="K46" s="259">
        <f>(K49*K52)/10000/K53</f>
        <v>5.1674999999999999E-2</v>
      </c>
    </row>
    <row r="47" spans="1:17" x14ac:dyDescent="0.25">
      <c r="A47" s="260" t="s">
        <v>309</v>
      </c>
      <c r="B47" s="261"/>
      <c r="C47" s="262"/>
      <c r="D47" s="259"/>
      <c r="E47" s="259"/>
      <c r="F47" s="259"/>
      <c r="G47" s="259"/>
      <c r="H47" s="259"/>
      <c r="I47" s="259"/>
      <c r="J47" s="259"/>
      <c r="K47" s="259"/>
    </row>
    <row r="48" spans="1:17" ht="25.5" x14ac:dyDescent="0.25">
      <c r="A48" s="263" t="s">
        <v>345</v>
      </c>
      <c r="B48" s="261" t="s">
        <v>417</v>
      </c>
      <c r="C48" s="262">
        <v>105.2</v>
      </c>
      <c r="D48" s="259">
        <v>80.790000000000006</v>
      </c>
      <c r="E48" s="259">
        <v>62.05</v>
      </c>
      <c r="F48" s="259"/>
      <c r="G48" s="264"/>
      <c r="H48" s="259"/>
      <c r="I48" s="259"/>
      <c r="J48" s="259"/>
      <c r="K48" s="264"/>
    </row>
    <row r="49" spans="1:11" ht="25.5" x14ac:dyDescent="0.25">
      <c r="A49" s="263" t="s">
        <v>346</v>
      </c>
      <c r="B49" s="261" t="s">
        <v>427</v>
      </c>
      <c r="C49" s="262"/>
      <c r="D49" s="259"/>
      <c r="E49" s="259"/>
      <c r="F49" s="259">
        <v>18.420000000000002</v>
      </c>
      <c r="G49" s="259">
        <v>14.15</v>
      </c>
      <c r="H49" s="259">
        <v>10.86</v>
      </c>
      <c r="I49" s="259">
        <v>58.41</v>
      </c>
      <c r="J49" s="259">
        <v>44.86</v>
      </c>
      <c r="K49" s="259">
        <v>34.450000000000003</v>
      </c>
    </row>
    <row r="50" spans="1:11" x14ac:dyDescent="0.25">
      <c r="A50" s="260" t="s">
        <v>323</v>
      </c>
      <c r="B50" s="261"/>
      <c r="C50" s="262"/>
      <c r="D50" s="259"/>
      <c r="E50" s="259"/>
      <c r="F50" s="259"/>
      <c r="G50" s="259"/>
      <c r="H50" s="259"/>
      <c r="I50" s="259"/>
      <c r="J50" s="259"/>
      <c r="K50" s="259"/>
    </row>
    <row r="51" spans="1:11" ht="15.75" x14ac:dyDescent="0.25">
      <c r="A51" s="265" t="s">
        <v>347</v>
      </c>
      <c r="B51" s="261" t="s">
        <v>428</v>
      </c>
      <c r="C51" s="266">
        <v>1</v>
      </c>
      <c r="D51" s="267">
        <v>1</v>
      </c>
      <c r="E51" s="267">
        <v>1</v>
      </c>
      <c r="F51" s="267">
        <v>1</v>
      </c>
      <c r="G51" s="267">
        <v>1</v>
      </c>
      <c r="H51" s="267">
        <v>1</v>
      </c>
      <c r="I51" s="267">
        <v>1</v>
      </c>
      <c r="J51" s="267">
        <v>1</v>
      </c>
      <c r="K51" s="267">
        <v>1</v>
      </c>
    </row>
    <row r="52" spans="1:11" ht="15.75" x14ac:dyDescent="0.25">
      <c r="A52" s="265" t="s">
        <v>348</v>
      </c>
      <c r="B52" s="261" t="s">
        <v>429</v>
      </c>
      <c r="C52" s="266">
        <v>1.5</v>
      </c>
      <c r="D52" s="267">
        <v>1.5</v>
      </c>
      <c r="E52" s="267">
        <v>1.5</v>
      </c>
      <c r="F52" s="267">
        <v>1.5</v>
      </c>
      <c r="G52" s="267">
        <v>1.5</v>
      </c>
      <c r="H52" s="267">
        <v>1.5</v>
      </c>
      <c r="I52" s="267">
        <v>1.5</v>
      </c>
      <c r="J52" s="267">
        <v>1.5</v>
      </c>
      <c r="K52" s="267">
        <v>1.5</v>
      </c>
    </row>
    <row r="53" spans="1:11" x14ac:dyDescent="0.25">
      <c r="A53" s="265" t="s">
        <v>312</v>
      </c>
      <c r="B53" s="261" t="s">
        <v>98</v>
      </c>
      <c r="C53" s="266">
        <v>0.1</v>
      </c>
      <c r="D53" s="267">
        <v>0.1</v>
      </c>
      <c r="E53" s="267">
        <v>0.1</v>
      </c>
      <c r="F53" s="267">
        <v>0.1</v>
      </c>
      <c r="G53" s="267">
        <v>0.1</v>
      </c>
      <c r="H53" s="267">
        <v>0.1</v>
      </c>
      <c r="I53" s="267">
        <v>0.1</v>
      </c>
      <c r="J53" s="267">
        <v>0.1</v>
      </c>
      <c r="K53" s="267">
        <v>0.1</v>
      </c>
    </row>
    <row r="54" spans="1:11" ht="15.75" x14ac:dyDescent="0.25">
      <c r="A54" s="265" t="s">
        <v>349</v>
      </c>
      <c r="B54" s="261" t="s">
        <v>419</v>
      </c>
      <c r="C54" s="268">
        <v>122.9</v>
      </c>
      <c r="D54" s="268">
        <v>122.9</v>
      </c>
      <c r="E54" s="268">
        <v>122.9</v>
      </c>
      <c r="F54" s="268">
        <v>122.9</v>
      </c>
      <c r="G54" s="268">
        <v>122.9</v>
      </c>
      <c r="H54" s="268">
        <v>122.9</v>
      </c>
      <c r="I54" s="268">
        <v>122.9</v>
      </c>
      <c r="J54" s="268">
        <v>122.9</v>
      </c>
      <c r="K54" s="268">
        <v>122.9</v>
      </c>
    </row>
    <row r="55" spans="1:11" ht="15.75" x14ac:dyDescent="0.25">
      <c r="A55" s="265" t="s">
        <v>350</v>
      </c>
      <c r="B55" s="261" t="s">
        <v>419</v>
      </c>
      <c r="C55" s="268">
        <v>245.9</v>
      </c>
      <c r="D55" s="269">
        <v>245.9</v>
      </c>
      <c r="E55" s="269">
        <v>245.9</v>
      </c>
      <c r="F55" s="269">
        <v>245.9</v>
      </c>
      <c r="G55" s="269">
        <v>245.9</v>
      </c>
      <c r="H55" s="269">
        <v>245.9</v>
      </c>
      <c r="I55" s="269">
        <v>245.9</v>
      </c>
      <c r="J55" s="269">
        <v>245.9</v>
      </c>
      <c r="K55" s="269">
        <v>245.9</v>
      </c>
    </row>
    <row r="56" spans="1:11" x14ac:dyDescent="0.25">
      <c r="A56" s="257" t="s">
        <v>318</v>
      </c>
      <c r="B56" s="261" t="s">
        <v>98</v>
      </c>
      <c r="C56" s="270">
        <f>SQRT(2*(C58/60)*C61)*100</f>
        <v>3.8261300721205968E-2</v>
      </c>
      <c r="D56" s="270">
        <f>SQRT(2*(D58/60)*D61)*100</f>
        <v>3.8261300721205968E-2</v>
      </c>
      <c r="E56" s="270">
        <f t="shared" ref="E56:K56" si="4">SQRT(2*(E58/60)*E61)*100</f>
        <v>3.8261300721205968E-2</v>
      </c>
      <c r="F56" s="270">
        <f t="shared" si="4"/>
        <v>3.8261300721205968E-2</v>
      </c>
      <c r="G56" s="270">
        <f t="shared" si="4"/>
        <v>3.8261300721205968E-2</v>
      </c>
      <c r="H56" s="270">
        <f t="shared" si="4"/>
        <v>3.8261300721205968E-2</v>
      </c>
      <c r="I56" s="270">
        <f>SQRT(2*(I58/60)*I61)*100</f>
        <v>3.8261300721205968E-2</v>
      </c>
      <c r="J56" s="270">
        <f t="shared" si="4"/>
        <v>3.8261300721205968E-2</v>
      </c>
      <c r="K56" s="271">
        <f t="shared" si="4"/>
        <v>3.8261300721205968E-2</v>
      </c>
    </row>
    <row r="57" spans="1:11" x14ac:dyDescent="0.25">
      <c r="A57" s="272" t="s">
        <v>309</v>
      </c>
      <c r="B57" s="258"/>
      <c r="C57" s="270"/>
      <c r="D57" s="271"/>
      <c r="E57" s="271"/>
      <c r="F57" s="271"/>
      <c r="G57" s="271"/>
      <c r="H57" s="271"/>
      <c r="I57" s="271"/>
      <c r="J57" s="271"/>
      <c r="K57" s="271"/>
    </row>
    <row r="58" spans="1:11" ht="15.75" x14ac:dyDescent="0.25">
      <c r="A58" s="257" t="s">
        <v>320</v>
      </c>
      <c r="B58" s="258" t="s">
        <v>421</v>
      </c>
      <c r="C58" s="271">
        <v>7.3196356643927822E-9</v>
      </c>
      <c r="D58" s="271">
        <v>7.3196356643927822E-9</v>
      </c>
      <c r="E58" s="271">
        <v>7.3196356643927822E-9</v>
      </c>
      <c r="F58" s="271">
        <v>7.3196356643927822E-9</v>
      </c>
      <c r="G58" s="271">
        <v>7.3196356643927822E-9</v>
      </c>
      <c r="H58" s="271">
        <v>7.3196356643927822E-9</v>
      </c>
      <c r="I58" s="271">
        <v>7.3196356643927822E-9</v>
      </c>
      <c r="J58" s="271">
        <v>7.3196356643927822E-9</v>
      </c>
      <c r="K58" s="271">
        <v>7.3196356643927822E-9</v>
      </c>
    </row>
    <row r="59" spans="1:11" x14ac:dyDescent="0.25">
      <c r="A59" s="272" t="s">
        <v>323</v>
      </c>
      <c r="B59" s="261"/>
      <c r="C59" s="270"/>
      <c r="D59" s="271"/>
      <c r="E59" s="271"/>
      <c r="F59" s="271"/>
      <c r="G59" s="271"/>
      <c r="H59" s="271"/>
      <c r="I59" s="271"/>
      <c r="J59" s="271"/>
      <c r="K59" s="271"/>
    </row>
    <row r="60" spans="1:11" x14ac:dyDescent="0.25">
      <c r="A60" s="257" t="s">
        <v>324</v>
      </c>
      <c r="B60" s="261" t="s">
        <v>60</v>
      </c>
      <c r="C60" s="262">
        <v>165.82</v>
      </c>
      <c r="D60" s="273">
        <v>165.82</v>
      </c>
      <c r="E60" s="262">
        <v>165.82</v>
      </c>
      <c r="F60" s="273">
        <v>165.82</v>
      </c>
      <c r="G60" s="262">
        <v>165.82</v>
      </c>
      <c r="H60" s="273">
        <v>165.82</v>
      </c>
      <c r="I60" s="262">
        <v>165.82</v>
      </c>
      <c r="J60" s="273">
        <v>165.82</v>
      </c>
      <c r="K60" s="262">
        <v>165.82</v>
      </c>
    </row>
    <row r="61" spans="1:11" x14ac:dyDescent="0.25">
      <c r="A61" s="257" t="s">
        <v>325</v>
      </c>
      <c r="B61" s="261" t="s">
        <v>326</v>
      </c>
      <c r="C61" s="268">
        <f>10*60</f>
        <v>600</v>
      </c>
      <c r="D61" s="274">
        <f t="shared" ref="D61:K61" si="5">10*60</f>
        <v>600</v>
      </c>
      <c r="E61" s="268">
        <f t="shared" si="5"/>
        <v>600</v>
      </c>
      <c r="F61" s="274">
        <f t="shared" si="5"/>
        <v>600</v>
      </c>
      <c r="G61" s="268">
        <f t="shared" si="5"/>
        <v>600</v>
      </c>
      <c r="H61" s="274">
        <f t="shared" si="5"/>
        <v>600</v>
      </c>
      <c r="I61" s="268">
        <f>10*60</f>
        <v>600</v>
      </c>
      <c r="J61" s="274">
        <f t="shared" si="5"/>
        <v>600</v>
      </c>
      <c r="K61" s="268">
        <f t="shared" si="5"/>
        <v>600</v>
      </c>
    </row>
    <row r="62" spans="1:11" ht="15.75" x14ac:dyDescent="0.25">
      <c r="A62" s="257" t="s">
        <v>25</v>
      </c>
      <c r="B62" s="261" t="s">
        <v>422</v>
      </c>
      <c r="C62" s="268">
        <v>1</v>
      </c>
      <c r="D62" s="274">
        <v>1</v>
      </c>
      <c r="E62" s="268">
        <v>1</v>
      </c>
      <c r="F62" s="274">
        <v>1</v>
      </c>
      <c r="G62" s="268">
        <v>1</v>
      </c>
      <c r="H62" s="274">
        <v>1</v>
      </c>
      <c r="I62" s="268">
        <v>1</v>
      </c>
      <c r="J62" s="274">
        <v>1</v>
      </c>
      <c r="K62" s="268">
        <v>1</v>
      </c>
    </row>
    <row r="63" spans="1:11" x14ac:dyDescent="0.25">
      <c r="A63" s="257" t="s">
        <v>423</v>
      </c>
      <c r="B63" s="261" t="s">
        <v>330</v>
      </c>
      <c r="C63" s="275">
        <v>1</v>
      </c>
      <c r="D63" s="276">
        <v>1</v>
      </c>
      <c r="E63" s="275">
        <v>1</v>
      </c>
      <c r="F63" s="276">
        <v>1</v>
      </c>
      <c r="G63" s="275">
        <v>1</v>
      </c>
      <c r="H63" s="276">
        <v>1</v>
      </c>
      <c r="I63" s="275">
        <v>1</v>
      </c>
      <c r="J63" s="276">
        <v>1</v>
      </c>
      <c r="K63" s="275">
        <v>1</v>
      </c>
    </row>
    <row r="64" spans="1:11" ht="15.75" thickBot="1" x14ac:dyDescent="0.3">
      <c r="A64" s="257" t="s">
        <v>424</v>
      </c>
      <c r="B64" s="261" t="s">
        <v>330</v>
      </c>
      <c r="C64" s="277">
        <v>1</v>
      </c>
      <c r="D64" s="274">
        <v>1</v>
      </c>
      <c r="E64" s="277">
        <v>1</v>
      </c>
      <c r="F64" s="274">
        <v>1</v>
      </c>
      <c r="G64" s="277">
        <v>1</v>
      </c>
      <c r="H64" s="274">
        <v>1</v>
      </c>
      <c r="I64" s="277">
        <v>1</v>
      </c>
      <c r="J64" s="274">
        <v>1</v>
      </c>
      <c r="K64" s="277">
        <v>1</v>
      </c>
    </row>
    <row r="65" spans="1:11" x14ac:dyDescent="0.25">
      <c r="A65" s="278" t="s">
        <v>351</v>
      </c>
      <c r="B65" s="279" t="s">
        <v>304</v>
      </c>
      <c r="C65" s="280">
        <f t="shared" ref="C65:K65" si="6">(C45*C54*C56*C62*C63)/C64</f>
        <v>0.4946834179285296</v>
      </c>
      <c r="D65" s="280">
        <f t="shared" si="6"/>
        <v>0.37989993663921967</v>
      </c>
      <c r="E65" s="281">
        <f t="shared" si="6"/>
        <v>0.29177857492837705</v>
      </c>
      <c r="F65" s="280">
        <f t="shared" si="6"/>
        <v>8.6616621276079053E-2</v>
      </c>
      <c r="G65" s="282">
        <f t="shared" si="6"/>
        <v>6.6537741099702424E-2</v>
      </c>
      <c r="H65" s="280">
        <f t="shared" si="6"/>
        <v>5.1067128504789269E-2</v>
      </c>
      <c r="I65" s="282">
        <f t="shared" si="6"/>
        <v>0.27466215248294124</v>
      </c>
      <c r="J65" s="283">
        <f t="shared" si="6"/>
        <v>0.21094579969842051</v>
      </c>
      <c r="K65" s="283">
        <f t="shared" si="6"/>
        <v>0.16199471243001756</v>
      </c>
    </row>
    <row r="66" spans="1:11" ht="15.75" thickBot="1" x14ac:dyDescent="0.3">
      <c r="A66" s="284" t="s">
        <v>352</v>
      </c>
      <c r="B66" s="285" t="s">
        <v>304</v>
      </c>
      <c r="C66" s="286">
        <f>(C46*C55*C56*C62*C63)/C64</f>
        <v>1.4846540171109697</v>
      </c>
      <c r="D66" s="286">
        <f t="shared" ref="D66:K66" si="7">(D46*D55*D56*D62*D63)/D64</f>
        <v>1.1401634794904492</v>
      </c>
      <c r="E66" s="287">
        <f t="shared" si="7"/>
        <v>0.87569184184159365</v>
      </c>
      <c r="F66" s="286">
        <f t="shared" si="7"/>
        <v>0.25995557980212985</v>
      </c>
      <c r="G66" s="288">
        <f t="shared" si="7"/>
        <v>0.19969443290988803</v>
      </c>
      <c r="H66" s="286">
        <f t="shared" si="7"/>
        <v>0.15326371317324267</v>
      </c>
      <c r="I66" s="289">
        <f t="shared" si="7"/>
        <v>0.82432168383509252</v>
      </c>
      <c r="J66" s="286">
        <f t="shared" si="7"/>
        <v>0.63309485938781451</v>
      </c>
      <c r="K66" s="289">
        <f t="shared" si="7"/>
        <v>0.48618185256152952</v>
      </c>
    </row>
  </sheetData>
  <sheetProtection algorithmName="SHA-512" hashValue="7Rfxt++mzrfd+EJzMSwsP16xfYAUlQR6YUdXv6n16/MC084e+RbxHrPac4J58fHKEluNR4LqBfNlzVdbbfyGrQ==" saltValue="HLxL3/Z7KZLxbCoPwfV1Ag==" spinCount="100000" sheet="1" objects="1" scenarios="1"/>
  <mergeCells count="5">
    <mergeCell ref="A8:G8"/>
    <mergeCell ref="A23:B23"/>
    <mergeCell ref="A43:A44"/>
    <mergeCell ref="B43:B44"/>
    <mergeCell ref="C43:K4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EB9F-CA7F-44D4-B2EF-19E19814D7AB}">
  <dimension ref="A1:Q34"/>
  <sheetViews>
    <sheetView workbookViewId="0"/>
  </sheetViews>
  <sheetFormatPr defaultRowHeight="15" x14ac:dyDescent="0.25"/>
  <cols>
    <col min="1" max="1" width="48.5703125" customWidth="1"/>
    <col min="2" max="2" width="8.85546875" bestFit="1" customWidth="1"/>
    <col min="3" max="3" width="12.7109375" bestFit="1" customWidth="1"/>
    <col min="4" max="4" width="10.28515625" bestFit="1" customWidth="1"/>
    <col min="5" max="5" width="14.7109375" bestFit="1" customWidth="1"/>
    <col min="6" max="6" width="11.42578125" bestFit="1" customWidth="1"/>
    <col min="7" max="7" width="8.85546875" bestFit="1" customWidth="1"/>
    <col min="8" max="8" width="12.42578125" bestFit="1" customWidth="1"/>
    <col min="9" max="9" width="17.5703125" bestFit="1" customWidth="1"/>
    <col min="10" max="10" width="12.28515625" bestFit="1" customWidth="1"/>
    <col min="11" max="11" width="12" bestFit="1" customWidth="1"/>
    <col min="12" max="12" width="11.85546875" bestFit="1" customWidth="1"/>
    <col min="13" max="13" width="12.85546875" bestFit="1" customWidth="1"/>
    <col min="14" max="14" width="14.5703125" bestFit="1" customWidth="1"/>
    <col min="15" max="15" width="13.85546875" bestFit="1" customWidth="1"/>
    <col min="16" max="16" width="14.85546875" bestFit="1" customWidth="1"/>
    <col min="17" max="17" width="9.28515625" bestFit="1" customWidth="1"/>
  </cols>
  <sheetData>
    <row r="1" spans="1:17" s="108" customFormat="1" x14ac:dyDescent="0.25">
      <c r="A1" s="114" t="s">
        <v>0</v>
      </c>
    </row>
    <row r="2" spans="1:17" s="108" customFormat="1" x14ac:dyDescent="0.25">
      <c r="A2" s="108" t="s">
        <v>433</v>
      </c>
    </row>
    <row r="3" spans="1:17" s="108" customFormat="1" x14ac:dyDescent="0.25">
      <c r="A3" s="114" t="s">
        <v>1</v>
      </c>
    </row>
    <row r="4" spans="1:17" s="108" customFormat="1" x14ac:dyDescent="0.25">
      <c r="A4" s="108" t="s">
        <v>434</v>
      </c>
    </row>
    <row r="5" spans="1:17" ht="15.75" thickBot="1" x14ac:dyDescent="0.3"/>
    <row r="6" spans="1:17" ht="15.75" thickBot="1" x14ac:dyDescent="0.3">
      <c r="A6" s="310" t="s">
        <v>435</v>
      </c>
      <c r="B6" s="312"/>
      <c r="C6" s="296"/>
      <c r="D6" s="296"/>
      <c r="E6" s="296"/>
      <c r="F6" s="296"/>
      <c r="G6" s="296"/>
      <c r="H6" s="297"/>
      <c r="I6" s="297"/>
      <c r="J6" s="296"/>
    </row>
    <row r="7" spans="1:17" ht="15.75" thickBot="1" x14ac:dyDescent="0.3">
      <c r="A7" s="298" t="s">
        <v>436</v>
      </c>
      <c r="B7" s="14">
        <v>165.833</v>
      </c>
    </row>
    <row r="8" spans="1:17" ht="15.75" thickBot="1" x14ac:dyDescent="0.3">
      <c r="A8" s="298" t="s">
        <v>437</v>
      </c>
      <c r="B8" s="14">
        <v>3.4</v>
      </c>
    </row>
    <row r="9" spans="1:17" ht="15.75" thickBot="1" x14ac:dyDescent="0.3">
      <c r="A9" s="298" t="s">
        <v>438</v>
      </c>
      <c r="B9" s="14">
        <v>18.5</v>
      </c>
    </row>
    <row r="10" spans="1:17" ht="15.75" thickBot="1" x14ac:dyDescent="0.3">
      <c r="A10" s="299" t="s">
        <v>439</v>
      </c>
      <c r="B10" s="43">
        <v>0.20599999999999999</v>
      </c>
    </row>
    <row r="11" spans="1:17" ht="15.75" thickBot="1" x14ac:dyDescent="0.3">
      <c r="C11" s="296"/>
      <c r="D11" s="296"/>
    </row>
    <row r="12" spans="1:17" s="305" customFormat="1" ht="39" thickBot="1" x14ac:dyDescent="0.3">
      <c r="A12" s="300" t="s">
        <v>440</v>
      </c>
      <c r="B12" s="301" t="s">
        <v>441</v>
      </c>
      <c r="C12" s="302" t="s">
        <v>165</v>
      </c>
      <c r="D12" s="303" t="s">
        <v>193</v>
      </c>
      <c r="E12" s="303" t="s">
        <v>442</v>
      </c>
      <c r="F12" s="303" t="s">
        <v>166</v>
      </c>
      <c r="G12" s="303" t="s">
        <v>168</v>
      </c>
      <c r="H12" s="303" t="s">
        <v>443</v>
      </c>
      <c r="I12" s="303" t="s">
        <v>444</v>
      </c>
      <c r="J12" s="303" t="s">
        <v>196</v>
      </c>
      <c r="K12" s="301" t="s">
        <v>164</v>
      </c>
      <c r="L12" s="302" t="s">
        <v>167</v>
      </c>
      <c r="M12" s="303" t="s">
        <v>197</v>
      </c>
      <c r="N12" s="303" t="s">
        <v>445</v>
      </c>
      <c r="O12" s="303" t="s">
        <v>446</v>
      </c>
      <c r="P12" s="303" t="s">
        <v>447</v>
      </c>
      <c r="Q12" s="304" t="s">
        <v>448</v>
      </c>
    </row>
    <row r="13" spans="1:17" ht="15.75" thickBot="1" x14ac:dyDescent="0.3">
      <c r="A13" s="384" t="s">
        <v>449</v>
      </c>
      <c r="B13" s="7">
        <v>60</v>
      </c>
      <c r="C13" s="7">
        <v>120</v>
      </c>
      <c r="D13" s="7">
        <v>120</v>
      </c>
      <c r="E13" s="7">
        <v>360</v>
      </c>
      <c r="F13" s="7">
        <v>30</v>
      </c>
      <c r="G13" s="7">
        <v>60</v>
      </c>
      <c r="H13" s="7">
        <v>120</v>
      </c>
      <c r="I13" s="7">
        <v>120</v>
      </c>
      <c r="J13" s="7">
        <v>60</v>
      </c>
      <c r="K13" s="7">
        <v>30</v>
      </c>
      <c r="L13" s="7">
        <v>360</v>
      </c>
      <c r="M13" s="7">
        <v>300</v>
      </c>
      <c r="N13" s="7">
        <v>120</v>
      </c>
      <c r="O13" s="7">
        <v>30</v>
      </c>
      <c r="P13" s="7">
        <v>120</v>
      </c>
      <c r="Q13" s="14">
        <v>120</v>
      </c>
    </row>
    <row r="14" spans="1:17" ht="15.75" thickBot="1" x14ac:dyDescent="0.3">
      <c r="A14" s="384"/>
      <c r="B14" s="7">
        <v>4.25</v>
      </c>
      <c r="C14" s="7">
        <v>15</v>
      </c>
      <c r="D14" s="7">
        <v>20</v>
      </c>
      <c r="E14" s="7">
        <v>30</v>
      </c>
      <c r="F14" s="7">
        <v>2</v>
      </c>
      <c r="G14" s="7">
        <v>4.25</v>
      </c>
      <c r="H14" s="7">
        <v>15</v>
      </c>
      <c r="I14" s="7">
        <v>15</v>
      </c>
      <c r="J14" s="7">
        <v>4.25</v>
      </c>
      <c r="K14" s="7">
        <v>5</v>
      </c>
      <c r="L14" s="7">
        <v>30</v>
      </c>
      <c r="M14" s="7">
        <v>60</v>
      </c>
      <c r="N14" s="7">
        <v>15</v>
      </c>
      <c r="O14" s="7">
        <v>2</v>
      </c>
      <c r="P14" s="7">
        <v>15</v>
      </c>
      <c r="Q14" s="14">
        <v>15</v>
      </c>
    </row>
    <row r="15" spans="1:17" ht="15.75" thickBot="1" x14ac:dyDescent="0.3">
      <c r="A15" s="386"/>
      <c r="B15" s="7" t="s">
        <v>450</v>
      </c>
      <c r="C15" s="7">
        <v>1</v>
      </c>
      <c r="D15" s="7">
        <v>5</v>
      </c>
      <c r="E15" s="7">
        <v>5</v>
      </c>
      <c r="F15" s="7" t="s">
        <v>451</v>
      </c>
      <c r="G15" s="7" t="s">
        <v>452</v>
      </c>
      <c r="H15" s="7">
        <v>2</v>
      </c>
      <c r="I15" s="7">
        <v>2</v>
      </c>
      <c r="J15" s="7" t="s">
        <v>452</v>
      </c>
      <c r="K15" s="7" t="s">
        <v>453</v>
      </c>
      <c r="L15" s="7">
        <v>5</v>
      </c>
      <c r="M15" s="7">
        <v>15</v>
      </c>
      <c r="N15" s="7">
        <v>2</v>
      </c>
      <c r="O15" s="7" t="s">
        <v>451</v>
      </c>
      <c r="P15" s="7">
        <v>2</v>
      </c>
      <c r="Q15" s="14">
        <v>2</v>
      </c>
    </row>
    <row r="16" spans="1:17" ht="15.75" thickBot="1" x14ac:dyDescent="0.3">
      <c r="A16" s="298" t="s">
        <v>454</v>
      </c>
      <c r="B16" s="7">
        <v>80</v>
      </c>
      <c r="C16" s="7">
        <v>80</v>
      </c>
      <c r="D16" s="7">
        <v>80</v>
      </c>
      <c r="E16" s="7">
        <v>80</v>
      </c>
      <c r="F16" s="7">
        <v>80</v>
      </c>
      <c r="G16" s="7">
        <v>80</v>
      </c>
      <c r="H16" s="7">
        <v>80</v>
      </c>
      <c r="I16" s="7">
        <v>80</v>
      </c>
      <c r="J16" s="7">
        <v>80</v>
      </c>
      <c r="K16" s="7">
        <v>80</v>
      </c>
      <c r="L16" s="7">
        <v>80</v>
      </c>
      <c r="M16" s="7">
        <v>80</v>
      </c>
      <c r="N16" s="7">
        <v>80</v>
      </c>
      <c r="O16" s="7">
        <v>80</v>
      </c>
      <c r="P16" s="7">
        <v>80</v>
      </c>
      <c r="Q16" s="14">
        <v>80</v>
      </c>
    </row>
    <row r="17" spans="1:17" ht="15.75" thickBot="1" x14ac:dyDescent="0.3">
      <c r="A17" s="298" t="s">
        <v>455</v>
      </c>
      <c r="B17" s="7">
        <v>71.599999999999994</v>
      </c>
      <c r="C17" s="7">
        <v>71.599999999999994</v>
      </c>
      <c r="D17" s="7">
        <v>71.599999999999994</v>
      </c>
      <c r="E17" s="7">
        <v>71.599999999999994</v>
      </c>
      <c r="F17" s="7">
        <v>71.599999999999994</v>
      </c>
      <c r="G17" s="7">
        <v>71.599999999999994</v>
      </c>
      <c r="H17" s="7">
        <v>71.599999999999994</v>
      </c>
      <c r="I17" s="7">
        <v>71.599999999999994</v>
      </c>
      <c r="J17" s="7">
        <v>71.599999999999994</v>
      </c>
      <c r="K17" s="7">
        <v>71.599999999999994</v>
      </c>
      <c r="L17" s="7">
        <v>71.599999999999994</v>
      </c>
      <c r="M17" s="7">
        <v>71.599999999999994</v>
      </c>
      <c r="N17" s="7">
        <v>71.599999999999994</v>
      </c>
      <c r="O17" s="7">
        <v>71.599999999999994</v>
      </c>
      <c r="P17" s="7">
        <v>71.599999999999994</v>
      </c>
      <c r="Q17" s="14">
        <v>71.599999999999994</v>
      </c>
    </row>
    <row r="18" spans="1:17" ht="15.75" thickBot="1" x14ac:dyDescent="0.3">
      <c r="A18" s="298" t="s">
        <v>456</v>
      </c>
      <c r="B18" s="7">
        <v>56.8</v>
      </c>
      <c r="C18" s="7">
        <v>56.8</v>
      </c>
      <c r="D18" s="7">
        <v>56.8</v>
      </c>
      <c r="E18" s="7">
        <v>56.8</v>
      </c>
      <c r="F18" s="7">
        <v>56.8</v>
      </c>
      <c r="G18" s="7">
        <v>56.8</v>
      </c>
      <c r="H18" s="7">
        <v>56.8</v>
      </c>
      <c r="I18" s="7">
        <v>56.8</v>
      </c>
      <c r="J18" s="7">
        <v>56.8</v>
      </c>
      <c r="K18" s="7">
        <v>56.8</v>
      </c>
      <c r="L18" s="7">
        <v>56.8</v>
      </c>
      <c r="M18" s="7">
        <v>56.8</v>
      </c>
      <c r="N18" s="7">
        <v>56.8</v>
      </c>
      <c r="O18" s="7">
        <v>56.8</v>
      </c>
      <c r="P18" s="7">
        <v>56.8</v>
      </c>
      <c r="Q18" s="14">
        <v>56.8</v>
      </c>
    </row>
    <row r="19" spans="1:17" ht="15.75" thickBot="1" x14ac:dyDescent="0.3">
      <c r="A19" s="298" t="s">
        <v>457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14">
        <v>1</v>
      </c>
    </row>
    <row r="20" spans="1:17" ht="15.75" thickBot="1" x14ac:dyDescent="0.3">
      <c r="A20" s="298" t="s">
        <v>458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14">
        <v>1</v>
      </c>
    </row>
    <row r="21" spans="1:17" ht="15.75" thickBot="1" x14ac:dyDescent="0.3">
      <c r="A21" s="298" t="s">
        <v>459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14">
        <v>1</v>
      </c>
    </row>
    <row r="22" spans="1:17" ht="15.75" thickBot="1" x14ac:dyDescent="0.3">
      <c r="A22" s="298" t="s">
        <v>460</v>
      </c>
      <c r="B22" s="7">
        <v>3.1</v>
      </c>
      <c r="C22" s="7">
        <v>3.1</v>
      </c>
      <c r="D22" s="7">
        <v>3.1</v>
      </c>
      <c r="E22" s="7">
        <v>3.1</v>
      </c>
      <c r="F22" s="7">
        <v>6.19</v>
      </c>
      <c r="G22" s="7">
        <v>1.24</v>
      </c>
      <c r="H22" s="7">
        <v>6.19</v>
      </c>
      <c r="I22" s="7">
        <v>6.19</v>
      </c>
      <c r="J22" s="7">
        <v>3.1</v>
      </c>
      <c r="K22" s="7">
        <v>12.39</v>
      </c>
      <c r="L22" s="7">
        <v>15.75</v>
      </c>
      <c r="M22" s="7">
        <v>15.75</v>
      </c>
      <c r="N22" s="7">
        <v>3.1</v>
      </c>
      <c r="O22" s="7">
        <v>1.24</v>
      </c>
      <c r="P22" s="7">
        <v>1.24</v>
      </c>
      <c r="Q22" s="14">
        <v>3.1</v>
      </c>
    </row>
    <row r="23" spans="1:17" ht="15.75" thickBot="1" x14ac:dyDescent="0.3">
      <c r="A23" s="298" t="s">
        <v>461</v>
      </c>
      <c r="B23" s="7">
        <v>2.9</v>
      </c>
      <c r="C23" s="7">
        <v>2.9</v>
      </c>
      <c r="D23" s="7">
        <v>2.9</v>
      </c>
      <c r="E23" s="7">
        <v>2.9</v>
      </c>
      <c r="F23" s="7">
        <v>5.8</v>
      </c>
      <c r="G23" s="7">
        <v>1.1599999999999999</v>
      </c>
      <c r="H23" s="7">
        <v>5.8</v>
      </c>
      <c r="I23" s="7">
        <v>5.8</v>
      </c>
      <c r="J23" s="7">
        <v>2.9</v>
      </c>
      <c r="K23" s="7">
        <v>11.59</v>
      </c>
      <c r="L23" s="7">
        <v>14.91</v>
      </c>
      <c r="M23" s="7">
        <v>14.91</v>
      </c>
      <c r="N23" s="7">
        <v>2.9</v>
      </c>
      <c r="O23" s="7">
        <v>1.1599999999999999</v>
      </c>
      <c r="P23" s="7">
        <v>1.1599999999999999</v>
      </c>
      <c r="Q23" s="14">
        <v>2.9</v>
      </c>
    </row>
    <row r="24" spans="1:17" ht="15.75" thickBot="1" x14ac:dyDescent="0.3">
      <c r="A24" s="298" t="s">
        <v>462</v>
      </c>
      <c r="B24" s="7">
        <v>3.17</v>
      </c>
      <c r="C24" s="7">
        <v>3.17</v>
      </c>
      <c r="D24" s="7">
        <v>3.17</v>
      </c>
      <c r="E24" s="7">
        <v>3.17</v>
      </c>
      <c r="F24" s="7">
        <v>6.34</v>
      </c>
      <c r="G24" s="7">
        <v>1.27</v>
      </c>
      <c r="H24" s="7">
        <v>6.34</v>
      </c>
      <c r="I24" s="7">
        <v>6.34</v>
      </c>
      <c r="J24" s="7">
        <v>3.17</v>
      </c>
      <c r="K24" s="7">
        <v>12.68</v>
      </c>
      <c r="L24" s="7">
        <v>16.37</v>
      </c>
      <c r="M24" s="7">
        <v>16.37</v>
      </c>
      <c r="N24" s="7">
        <v>3.17</v>
      </c>
      <c r="O24" s="7">
        <v>1.27</v>
      </c>
      <c r="P24" s="7">
        <v>1.27</v>
      </c>
      <c r="Q24" s="14">
        <v>3.17</v>
      </c>
    </row>
    <row r="25" spans="1:17" ht="15.75" thickBot="1" x14ac:dyDescent="0.3">
      <c r="A25" s="298" t="s">
        <v>463</v>
      </c>
      <c r="B25" s="7">
        <v>4.9899999999999996E-3</v>
      </c>
      <c r="C25" s="7">
        <v>0.01</v>
      </c>
      <c r="D25" s="7">
        <v>6.5500000000000003E-3</v>
      </c>
      <c r="E25" s="7">
        <v>0.01</v>
      </c>
      <c r="F25" s="7">
        <v>8.2111099999999994E-5</v>
      </c>
      <c r="G25" s="7">
        <v>0.01</v>
      </c>
      <c r="H25" s="7">
        <v>2.14E-3</v>
      </c>
      <c r="I25" s="7">
        <v>2.0999999999999999E-3</v>
      </c>
      <c r="J25" s="7">
        <v>0.01</v>
      </c>
      <c r="K25" s="7">
        <v>0.01</v>
      </c>
      <c r="L25" s="7">
        <v>9.8099999999999993E-3</v>
      </c>
      <c r="M25" s="7">
        <v>9.8099999999999993E-3</v>
      </c>
      <c r="N25" s="7">
        <v>0.01</v>
      </c>
      <c r="O25" s="7">
        <v>1.5900000000000001E-2</v>
      </c>
      <c r="P25" s="7">
        <v>0.01</v>
      </c>
      <c r="Q25" s="14">
        <v>0.01</v>
      </c>
    </row>
    <row r="26" spans="1:17" ht="15.75" thickBot="1" x14ac:dyDescent="0.3">
      <c r="A26" s="298" t="s">
        <v>464</v>
      </c>
      <c r="B26" s="7">
        <v>1.31</v>
      </c>
      <c r="C26" s="7">
        <v>1.32</v>
      </c>
      <c r="D26" s="7">
        <v>1.3952</v>
      </c>
      <c r="E26" s="7">
        <v>1.19</v>
      </c>
      <c r="F26" s="7">
        <v>7.72</v>
      </c>
      <c r="G26" s="7">
        <v>1.45</v>
      </c>
      <c r="H26" s="7">
        <v>1.62</v>
      </c>
      <c r="I26" s="7">
        <v>1.4</v>
      </c>
      <c r="J26" s="7">
        <v>1</v>
      </c>
      <c r="K26" s="7">
        <v>1.34</v>
      </c>
      <c r="L26" s="7">
        <v>1.3952</v>
      </c>
      <c r="M26" s="7">
        <v>1.28</v>
      </c>
      <c r="N26" s="7">
        <v>1.62</v>
      </c>
      <c r="O26" s="7">
        <v>1.62</v>
      </c>
      <c r="P26" s="7">
        <v>1.62</v>
      </c>
      <c r="Q26" s="14">
        <v>1.2089000000000001</v>
      </c>
    </row>
    <row r="27" spans="1:17" ht="15.75" thickBot="1" x14ac:dyDescent="0.3">
      <c r="A27" s="383" t="s">
        <v>465</v>
      </c>
      <c r="B27" s="7">
        <v>1</v>
      </c>
      <c r="C27" s="7">
        <v>1</v>
      </c>
      <c r="D27" s="7">
        <v>0.14000000000000001</v>
      </c>
      <c r="E27" s="7">
        <v>0.75</v>
      </c>
      <c r="F27" s="378">
        <v>0.1</v>
      </c>
      <c r="G27" s="378">
        <v>0.15</v>
      </c>
      <c r="H27" s="7">
        <v>1</v>
      </c>
      <c r="I27" s="7">
        <v>1</v>
      </c>
      <c r="J27" s="378">
        <v>0.3</v>
      </c>
      <c r="K27" s="378">
        <v>0.6</v>
      </c>
      <c r="L27" s="7">
        <v>0.11</v>
      </c>
      <c r="M27" s="378">
        <v>0.45</v>
      </c>
      <c r="N27" s="7">
        <v>1</v>
      </c>
      <c r="O27" s="7">
        <v>1</v>
      </c>
      <c r="P27" s="7">
        <v>1</v>
      </c>
      <c r="Q27" s="381">
        <v>0.2</v>
      </c>
    </row>
    <row r="28" spans="1:17" ht="15.75" thickBot="1" x14ac:dyDescent="0.3">
      <c r="A28" s="384"/>
      <c r="B28" s="7">
        <v>0.89</v>
      </c>
      <c r="C28" s="7">
        <v>0.91</v>
      </c>
      <c r="D28" s="7">
        <v>0.1</v>
      </c>
      <c r="E28" s="7">
        <v>0.48</v>
      </c>
      <c r="F28" s="380"/>
      <c r="G28" s="380"/>
      <c r="H28" s="7">
        <v>0.85</v>
      </c>
      <c r="I28" s="7">
        <v>0.95</v>
      </c>
      <c r="J28" s="379"/>
      <c r="K28" s="379"/>
      <c r="L28" s="7">
        <v>0.1</v>
      </c>
      <c r="M28" s="380"/>
      <c r="N28" s="7">
        <v>0.8</v>
      </c>
      <c r="O28" s="7">
        <v>0.54</v>
      </c>
      <c r="P28" s="7">
        <v>0.4</v>
      </c>
      <c r="Q28" s="382"/>
    </row>
    <row r="29" spans="1:17" ht="15.75" thickBot="1" x14ac:dyDescent="0.3">
      <c r="A29" s="386"/>
      <c r="B29" s="7">
        <v>0.3</v>
      </c>
      <c r="C29" s="7">
        <v>0.4</v>
      </c>
      <c r="D29" s="7">
        <v>0.01</v>
      </c>
      <c r="E29" s="7">
        <v>0.05</v>
      </c>
      <c r="F29" s="379"/>
      <c r="G29" s="379"/>
      <c r="H29" s="7">
        <v>0.1</v>
      </c>
      <c r="I29" s="7">
        <v>0.85</v>
      </c>
      <c r="J29" s="7">
        <v>0.2</v>
      </c>
      <c r="K29" s="7">
        <v>0.5</v>
      </c>
      <c r="L29" s="7">
        <v>0.09</v>
      </c>
      <c r="M29" s="379"/>
      <c r="N29" s="7">
        <v>0.1</v>
      </c>
      <c r="O29" s="7">
        <v>0.05</v>
      </c>
      <c r="P29" s="7">
        <v>0.05</v>
      </c>
      <c r="Q29" s="14">
        <v>0.1</v>
      </c>
    </row>
    <row r="30" spans="1:17" ht="15.75" thickBot="1" x14ac:dyDescent="0.3">
      <c r="A30" s="383" t="s">
        <v>466</v>
      </c>
      <c r="B30" s="7">
        <v>167.34</v>
      </c>
      <c r="C30" s="7">
        <v>624.52</v>
      </c>
      <c r="D30" s="7">
        <v>172.45</v>
      </c>
      <c r="E30" s="7">
        <v>8121.46</v>
      </c>
      <c r="F30" s="7">
        <v>1532.91</v>
      </c>
      <c r="G30" s="7">
        <v>185.23</v>
      </c>
      <c r="H30" s="7">
        <v>1532.91</v>
      </c>
      <c r="I30" s="7">
        <v>1324.74</v>
      </c>
      <c r="J30" s="7">
        <v>127.74</v>
      </c>
      <c r="K30" s="7">
        <v>441.01</v>
      </c>
      <c r="L30" s="7">
        <v>9521.9</v>
      </c>
      <c r="M30" s="7">
        <v>24223.74</v>
      </c>
      <c r="N30" s="7">
        <v>1532.91</v>
      </c>
      <c r="O30" s="7">
        <v>239.52</v>
      </c>
      <c r="P30" s="7">
        <v>1532.91</v>
      </c>
      <c r="Q30" s="14">
        <v>1532.91</v>
      </c>
    </row>
    <row r="31" spans="1:17" ht="15.75" thickBot="1" x14ac:dyDescent="0.3">
      <c r="A31" s="384"/>
      <c r="B31" s="7">
        <v>9.68</v>
      </c>
      <c r="C31" s="7">
        <v>156.13</v>
      </c>
      <c r="D31" s="7">
        <v>9.98</v>
      </c>
      <c r="E31" s="7">
        <v>387.07</v>
      </c>
      <c r="F31" s="7">
        <v>155.69</v>
      </c>
      <c r="G31" s="7">
        <v>10.72</v>
      </c>
      <c r="H31" s="7">
        <v>155.69</v>
      </c>
      <c r="I31" s="7">
        <v>134.54</v>
      </c>
      <c r="J31" s="7">
        <v>7.39</v>
      </c>
      <c r="K31" s="7">
        <v>52.7</v>
      </c>
      <c r="L31" s="7">
        <v>453.82</v>
      </c>
      <c r="M31" s="7">
        <v>2422.37</v>
      </c>
      <c r="N31" s="7">
        <v>155.69</v>
      </c>
      <c r="O31" s="7">
        <v>26.35</v>
      </c>
      <c r="P31" s="7">
        <v>155.69</v>
      </c>
      <c r="Q31" s="14">
        <v>155.69</v>
      </c>
    </row>
    <row r="32" spans="1:17" ht="15.75" thickBot="1" x14ac:dyDescent="0.3">
      <c r="A32" s="385"/>
      <c r="B32" s="39">
        <v>1.1599999999999999</v>
      </c>
      <c r="C32" s="39">
        <v>39.03</v>
      </c>
      <c r="D32" s="39">
        <v>1.2</v>
      </c>
      <c r="E32" s="39">
        <v>45.39</v>
      </c>
      <c r="F32" s="39">
        <v>26.83</v>
      </c>
      <c r="G32" s="39">
        <v>1.29</v>
      </c>
      <c r="H32" s="39">
        <v>26.83</v>
      </c>
      <c r="I32" s="39">
        <v>23.18</v>
      </c>
      <c r="J32" s="39">
        <v>0.89</v>
      </c>
      <c r="K32" s="39">
        <v>9.91</v>
      </c>
      <c r="L32" s="39">
        <v>53.22</v>
      </c>
      <c r="M32" s="39">
        <v>302.8</v>
      </c>
      <c r="N32" s="39">
        <v>26.83</v>
      </c>
      <c r="O32" s="39">
        <v>4.79</v>
      </c>
      <c r="P32" s="39">
        <v>26.83</v>
      </c>
      <c r="Q32" s="43">
        <v>26.83</v>
      </c>
    </row>
    <row r="34" spans="1:1" x14ac:dyDescent="0.25">
      <c r="A34" s="108" t="s">
        <v>467</v>
      </c>
    </row>
  </sheetData>
  <sheetProtection algorithmName="SHA-512" hashValue="tDMIijE9wuvIbM+QNW82QU5qJXBeJEZr1GG2bJFa7K7xxDECQ3zpP88MBlX/ehl/GM3YRZbiOvpJu3yB/oSyrg==" saltValue="76tVfvZthvj8bWnx8S0JBg==" spinCount="100000" sheet="1" objects="1" scenarios="1"/>
  <mergeCells count="10">
    <mergeCell ref="K27:K28"/>
    <mergeCell ref="M27:M29"/>
    <mergeCell ref="Q27:Q28"/>
    <mergeCell ref="A30:A32"/>
    <mergeCell ref="A6:B6"/>
    <mergeCell ref="A13:A15"/>
    <mergeCell ref="A27:A29"/>
    <mergeCell ref="F27:F29"/>
    <mergeCell ref="G27:G29"/>
    <mergeCell ref="J27:J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6"/>
  <dimension ref="A1:AH50"/>
  <sheetViews>
    <sheetView zoomScale="90" zoomScaleNormal="90" workbookViewId="0"/>
  </sheetViews>
  <sheetFormatPr defaultRowHeight="15" x14ac:dyDescent="0.25"/>
  <cols>
    <col min="1" max="1" width="41" customWidth="1"/>
    <col min="2" max="2" width="9.5703125" bestFit="1" customWidth="1"/>
    <col min="3" max="3" width="4.85546875" bestFit="1" customWidth="1"/>
    <col min="4" max="4" width="47.42578125" bestFit="1" customWidth="1"/>
    <col min="5" max="34" width="7.710937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08" t="s">
        <v>198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2"/>
      <c r="C7" s="322"/>
      <c r="D7" s="325"/>
      <c r="E7" s="313" t="s">
        <v>10</v>
      </c>
      <c r="F7" s="315" t="s">
        <v>11</v>
      </c>
      <c r="G7" s="316"/>
      <c r="H7" s="317"/>
      <c r="I7" s="315" t="s">
        <v>12</v>
      </c>
      <c r="J7" s="316"/>
      <c r="K7" s="317"/>
      <c r="L7" s="315" t="s">
        <v>13</v>
      </c>
      <c r="M7" s="316"/>
      <c r="N7" s="317"/>
      <c r="O7" s="313" t="s">
        <v>10</v>
      </c>
      <c r="P7" s="310" t="s">
        <v>11</v>
      </c>
      <c r="Q7" s="311"/>
      <c r="R7" s="312"/>
      <c r="S7" s="310" t="s">
        <v>12</v>
      </c>
      <c r="T7" s="311"/>
      <c r="U7" s="312"/>
      <c r="V7" s="310" t="s">
        <v>13</v>
      </c>
      <c r="W7" s="311"/>
      <c r="X7" s="312"/>
      <c r="Y7" s="313" t="s">
        <v>10</v>
      </c>
      <c r="Z7" s="310" t="s">
        <v>11</v>
      </c>
      <c r="AA7" s="311"/>
      <c r="AB7" s="312"/>
      <c r="AC7" s="310" t="s">
        <v>12</v>
      </c>
      <c r="AD7" s="311"/>
      <c r="AE7" s="312"/>
      <c r="AF7" s="310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11"/>
      <c r="Q9" s="12"/>
      <c r="R9" s="13"/>
      <c r="S9" s="7"/>
      <c r="T9" s="7"/>
      <c r="U9" s="14"/>
      <c r="V9" s="7"/>
      <c r="W9" s="7"/>
      <c r="X9" s="14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16"/>
      <c r="Q10" s="7"/>
      <c r="R10" s="14"/>
      <c r="S10" s="7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75" t="s">
        <v>133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7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8" t="s">
        <v>25</v>
      </c>
      <c r="D15" s="87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140</v>
      </c>
      <c r="E16" s="19">
        <v>1</v>
      </c>
      <c r="F16" s="63">
        <v>0.1</v>
      </c>
      <c r="G16" s="23">
        <v>0.1</v>
      </c>
      <c r="H16" s="24">
        <v>0.1</v>
      </c>
      <c r="I16" s="23">
        <v>0.8</v>
      </c>
      <c r="J16" s="23">
        <v>0.8</v>
      </c>
      <c r="K16" s="24">
        <v>0.8</v>
      </c>
      <c r="L16" s="23">
        <v>1</v>
      </c>
      <c r="M16" s="23">
        <v>1</v>
      </c>
      <c r="N16" s="24">
        <v>1</v>
      </c>
      <c r="O16" s="19">
        <v>1</v>
      </c>
      <c r="P16" s="63">
        <v>0.1</v>
      </c>
      <c r="Q16" s="23">
        <v>0.1</v>
      </c>
      <c r="R16" s="64">
        <v>0.1</v>
      </c>
      <c r="S16" s="63">
        <v>0.8</v>
      </c>
      <c r="T16" s="23">
        <v>0.8</v>
      </c>
      <c r="U16" s="24">
        <v>0.8</v>
      </c>
      <c r="V16" s="23">
        <v>1</v>
      </c>
      <c r="W16" s="23">
        <v>1</v>
      </c>
      <c r="X16" s="24">
        <v>1</v>
      </c>
      <c r="Y16" s="19">
        <v>1</v>
      </c>
      <c r="Z16" s="63">
        <v>0.1</v>
      </c>
      <c r="AA16" s="23">
        <v>0.1</v>
      </c>
      <c r="AB16" s="24">
        <v>0.1</v>
      </c>
      <c r="AC16" s="23">
        <v>0.8</v>
      </c>
      <c r="AD16" s="23">
        <v>0.8</v>
      </c>
      <c r="AE16" s="24">
        <v>0.8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75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75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7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75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2" t="s">
        <v>109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7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75">
        <v>2.42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5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7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75" t="s">
        <v>134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80" t="s">
        <v>63</v>
      </c>
      <c r="E30" s="19"/>
      <c r="F30" s="8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21"/>
      <c r="S30" s="8"/>
      <c r="T30" s="8"/>
      <c r="U30" s="21"/>
      <c r="V30" s="8"/>
      <c r="W30" s="8"/>
      <c r="X30" s="2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s="56" customFormat="1" ht="15.75" thickBot="1" x14ac:dyDescent="0.3">
      <c r="A31" s="131" t="s">
        <v>64</v>
      </c>
      <c r="B31" s="128" t="s">
        <v>65</v>
      </c>
      <c r="C31" s="128" t="s">
        <v>37</v>
      </c>
      <c r="D31" s="81" t="s">
        <v>96</v>
      </c>
      <c r="E31" s="52">
        <v>2</v>
      </c>
      <c r="F31" s="53">
        <v>2</v>
      </c>
      <c r="G31" s="53">
        <v>2</v>
      </c>
      <c r="H31" s="54">
        <v>2</v>
      </c>
      <c r="I31" s="55">
        <v>2</v>
      </c>
      <c r="J31" s="53">
        <v>2</v>
      </c>
      <c r="K31" s="54">
        <v>2</v>
      </c>
      <c r="L31" s="55">
        <v>2</v>
      </c>
      <c r="M31" s="53">
        <v>2</v>
      </c>
      <c r="N31" s="54">
        <v>2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139</v>
      </c>
      <c r="E32" s="32">
        <v>1</v>
      </c>
      <c r="F32" s="35">
        <v>26.83</v>
      </c>
      <c r="G32" s="33">
        <v>155.69</v>
      </c>
      <c r="H32" s="34">
        <v>1532.91</v>
      </c>
      <c r="I32" s="35">
        <v>26.83</v>
      </c>
      <c r="J32" s="33">
        <v>155.69</v>
      </c>
      <c r="K32" s="34">
        <v>1532.91</v>
      </c>
      <c r="L32" s="35">
        <v>26.83</v>
      </c>
      <c r="M32" s="33">
        <v>155.69</v>
      </c>
      <c r="N32" s="34">
        <v>1532.91</v>
      </c>
      <c r="O32" s="32">
        <v>1</v>
      </c>
      <c r="P32" s="62">
        <v>26.83</v>
      </c>
      <c r="Q32" s="33">
        <v>155.69</v>
      </c>
      <c r="R32" s="33">
        <v>1532.91</v>
      </c>
      <c r="S32" s="35">
        <v>26.83</v>
      </c>
      <c r="T32" s="33">
        <v>155.69</v>
      </c>
      <c r="U32" s="34">
        <v>1532.91</v>
      </c>
      <c r="V32" s="62">
        <v>26.83</v>
      </c>
      <c r="W32" s="33">
        <v>155.69</v>
      </c>
      <c r="X32" s="33">
        <v>1532.91</v>
      </c>
      <c r="Y32" s="32">
        <v>1</v>
      </c>
      <c r="Z32" s="62">
        <v>26.83</v>
      </c>
      <c r="AA32" s="33">
        <v>155.69</v>
      </c>
      <c r="AB32" s="34">
        <v>1532.91</v>
      </c>
      <c r="AC32" s="62">
        <v>26.83</v>
      </c>
      <c r="AD32" s="33">
        <v>155.69</v>
      </c>
      <c r="AE32" s="34">
        <v>1532.91</v>
      </c>
      <c r="AF32" s="62">
        <v>26.83</v>
      </c>
      <c r="AG32" s="33">
        <v>155.69</v>
      </c>
      <c r="AH32" s="34">
        <v>1532.91</v>
      </c>
    </row>
    <row r="33" spans="1:34" ht="15.75" thickBot="1" x14ac:dyDescent="0.3">
      <c r="A33" s="123" t="s">
        <v>68</v>
      </c>
      <c r="B33" s="122" t="s">
        <v>69</v>
      </c>
      <c r="C33" s="122" t="s">
        <v>25</v>
      </c>
      <c r="D33" s="82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2" t="s">
        <v>24</v>
      </c>
      <c r="C34" s="122" t="s">
        <v>25</v>
      </c>
      <c r="D34" s="83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201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8" t="s">
        <v>76</v>
      </c>
      <c r="C37" s="128" t="s">
        <v>25</v>
      </c>
      <c r="D37" s="84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239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200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8" t="s">
        <v>78</v>
      </c>
      <c r="C43" s="128" t="s">
        <v>25</v>
      </c>
      <c r="D43" s="106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8" t="s">
        <v>78</v>
      </c>
      <c r="C44" s="128" t="s">
        <v>25</v>
      </c>
      <c r="D44" s="107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8" t="s">
        <v>81</v>
      </c>
      <c r="C45" s="128" t="s">
        <v>25</v>
      </c>
      <c r="D45" s="84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46" t="s">
        <v>81</v>
      </c>
      <c r="C46" s="46" t="s">
        <v>25</v>
      </c>
      <c r="D46" s="77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46" t="s">
        <v>85</v>
      </c>
      <c r="C47" s="46" t="s">
        <v>25</v>
      </c>
      <c r="D47" s="75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46" t="s">
        <v>81</v>
      </c>
      <c r="C48" s="46" t="s">
        <v>25</v>
      </c>
      <c r="D48" s="75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46" t="s">
        <v>78</v>
      </c>
      <c r="C49" s="46" t="s">
        <v>25</v>
      </c>
      <c r="D49" s="75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40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</sheetData>
  <sheetProtection algorithmName="SHA-512" hashValue="HRF8t3XFnoNl0Vn0HLzBp8CRCzh9D/QiarZ+GluFAGiI3qhrTX2PGHIuCcdT0N5DOflVn1mXgw2MOw+Ylxqmgw==" saltValue="SgBZC4Ke0g0otZny+ru0QA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"/>
  <dimension ref="A1:AH55"/>
  <sheetViews>
    <sheetView zoomScale="90" zoomScaleNormal="90" workbookViewId="0"/>
  </sheetViews>
  <sheetFormatPr defaultRowHeight="15" x14ac:dyDescent="0.25"/>
  <cols>
    <col min="1" max="1" width="41" customWidth="1"/>
    <col min="2" max="2" width="12" customWidth="1"/>
    <col min="4" max="4" width="37.5703125" bestFit="1" customWidth="1"/>
    <col min="5" max="34" width="7.4257812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08" t="s">
        <v>165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25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27.75" customHeight="1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76" t="s">
        <v>116</v>
      </c>
      <c r="E16" s="19">
        <v>1</v>
      </c>
      <c r="F16" s="63">
        <v>0.4</v>
      </c>
      <c r="G16" s="23">
        <v>0.4</v>
      </c>
      <c r="H16" s="24">
        <v>0.4</v>
      </c>
      <c r="I16" s="23">
        <v>0.91</v>
      </c>
      <c r="J16" s="23">
        <v>0.91</v>
      </c>
      <c r="K16" s="24">
        <v>0.91</v>
      </c>
      <c r="L16" s="23">
        <v>1</v>
      </c>
      <c r="M16" s="23">
        <v>1</v>
      </c>
      <c r="N16" s="24">
        <v>1</v>
      </c>
      <c r="O16" s="19">
        <v>1</v>
      </c>
      <c r="P16" s="63">
        <v>0.4</v>
      </c>
      <c r="Q16" s="23">
        <v>0.4</v>
      </c>
      <c r="R16" s="64">
        <v>0.4</v>
      </c>
      <c r="S16" s="63">
        <v>0.91</v>
      </c>
      <c r="T16" s="23">
        <v>0.91</v>
      </c>
      <c r="U16" s="24">
        <v>0.91</v>
      </c>
      <c r="V16" s="23">
        <v>1</v>
      </c>
      <c r="W16" s="23">
        <v>1</v>
      </c>
      <c r="X16" s="24">
        <v>1</v>
      </c>
      <c r="Y16" s="19">
        <v>1</v>
      </c>
      <c r="Z16" s="63">
        <v>0.4</v>
      </c>
      <c r="AA16" s="23">
        <v>0.4</v>
      </c>
      <c r="AB16" s="24">
        <v>0.4</v>
      </c>
      <c r="AC16" s="23">
        <v>0.91</v>
      </c>
      <c r="AD16" s="23">
        <v>0.91</v>
      </c>
      <c r="AE16" s="24">
        <v>0.91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>
        <v>2.42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59" t="s">
        <v>225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75">
        <v>1.32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7" t="s">
        <v>148</v>
      </c>
      <c r="B31" s="8" t="s">
        <v>65</v>
      </c>
      <c r="C31" s="8" t="s">
        <v>37</v>
      </c>
      <c r="D31" s="96" t="s">
        <v>114</v>
      </c>
      <c r="E31" s="52">
        <v>1</v>
      </c>
      <c r="F31" s="53">
        <v>1</v>
      </c>
      <c r="G31" s="53">
        <v>1</v>
      </c>
      <c r="H31" s="54">
        <v>1</v>
      </c>
      <c r="I31" s="55">
        <v>1</v>
      </c>
      <c r="J31" s="53">
        <v>1</v>
      </c>
      <c r="K31" s="54">
        <v>1</v>
      </c>
      <c r="L31" s="55">
        <v>1</v>
      </c>
      <c r="M31" s="53">
        <v>1</v>
      </c>
      <c r="N31" s="54">
        <v>1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27.75" customHeight="1" thickBot="1" x14ac:dyDescent="0.3">
      <c r="A32" s="17" t="s">
        <v>66</v>
      </c>
      <c r="B32" s="8" t="s">
        <v>67</v>
      </c>
      <c r="C32" s="8" t="s">
        <v>37</v>
      </c>
      <c r="D32" s="96" t="s">
        <v>115</v>
      </c>
      <c r="E32" s="48">
        <v>1</v>
      </c>
      <c r="F32" s="57">
        <v>39.03</v>
      </c>
      <c r="G32" s="57">
        <v>156.13</v>
      </c>
      <c r="H32" s="58">
        <v>624.52</v>
      </c>
      <c r="I32" s="57">
        <v>39.03</v>
      </c>
      <c r="J32" s="57">
        <v>156.13</v>
      </c>
      <c r="K32" s="58">
        <v>624.52</v>
      </c>
      <c r="L32" s="57">
        <v>39.03</v>
      </c>
      <c r="M32" s="57">
        <v>156.13</v>
      </c>
      <c r="N32" s="58">
        <v>624.52</v>
      </c>
      <c r="O32" s="48">
        <v>1</v>
      </c>
      <c r="P32" s="57">
        <v>39.03</v>
      </c>
      <c r="Q32" s="57">
        <v>156.13</v>
      </c>
      <c r="R32" s="58">
        <v>624.52</v>
      </c>
      <c r="S32" s="57">
        <v>39.03</v>
      </c>
      <c r="T32" s="57">
        <v>156.13</v>
      </c>
      <c r="U32" s="58">
        <v>624.52</v>
      </c>
      <c r="V32" s="57">
        <v>39.03</v>
      </c>
      <c r="W32" s="57">
        <v>156.13</v>
      </c>
      <c r="X32" s="58">
        <v>624.52</v>
      </c>
      <c r="Y32" s="48">
        <v>1</v>
      </c>
      <c r="Z32" s="57">
        <v>39.03</v>
      </c>
      <c r="AA32" s="57">
        <v>156.13</v>
      </c>
      <c r="AB32" s="58">
        <v>624.52</v>
      </c>
      <c r="AC32" s="57">
        <v>39.03</v>
      </c>
      <c r="AD32" s="57">
        <v>156.13</v>
      </c>
      <c r="AE32" s="58">
        <v>624.52</v>
      </c>
      <c r="AF32" s="57">
        <v>39.03</v>
      </c>
      <c r="AG32" s="57">
        <v>156.13</v>
      </c>
      <c r="AH32" s="58">
        <v>624.52</v>
      </c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204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6.25" thickBot="1" x14ac:dyDescent="0.3">
      <c r="A39" s="123" t="s">
        <v>29</v>
      </c>
      <c r="B39" s="128" t="s">
        <v>24</v>
      </c>
      <c r="C39" s="128" t="s">
        <v>25</v>
      </c>
      <c r="D39" s="85" t="s">
        <v>230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185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75">
        <v>90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75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23" t="s">
        <v>83</v>
      </c>
      <c r="B46" s="122" t="s">
        <v>81</v>
      </c>
      <c r="C46" s="122" t="s">
        <v>25</v>
      </c>
      <c r="D46" s="7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45" t="s">
        <v>141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4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03" t="s">
        <v>177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40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h6s6ltMCESIjFB9K4FPGCALmHExqst4Pi3VDZUDTD6dwZhkWfce7CfLTnsqFhAQe8HaIQsAPT6enDhwr+S+DcQ==" saltValue="RoO4nR4UdqPLXnqrqFy8zw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/>
  <dimension ref="A1:AH55"/>
  <sheetViews>
    <sheetView zoomScale="90" zoomScaleNormal="90" workbookViewId="0"/>
  </sheetViews>
  <sheetFormatPr defaultRowHeight="15" x14ac:dyDescent="0.25"/>
  <cols>
    <col min="1" max="1" width="41" customWidth="1"/>
    <col min="2" max="2" width="12" customWidth="1"/>
    <col min="4" max="4" width="37.5703125" bestFit="1" customWidth="1"/>
    <col min="5" max="34" width="7.85546875" customWidth="1"/>
  </cols>
  <sheetData>
    <row r="1" spans="1:34" s="108" customFormat="1" ht="25.5" x14ac:dyDescent="0.35">
      <c r="A1" s="114" t="s">
        <v>0</v>
      </c>
      <c r="B1" s="114"/>
      <c r="E1" s="119"/>
    </row>
    <row r="2" spans="1:34" s="108" customFormat="1" x14ac:dyDescent="0.25">
      <c r="A2" s="108" t="s">
        <v>165</v>
      </c>
    </row>
    <row r="3" spans="1:34" s="108" customFormat="1" x14ac:dyDescent="0.25">
      <c r="A3" s="114" t="s">
        <v>1</v>
      </c>
      <c r="B3" s="114"/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25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35.25" customHeight="1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129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76" t="s">
        <v>116</v>
      </c>
      <c r="E16" s="19">
        <v>1</v>
      </c>
      <c r="F16" s="63">
        <v>0.4</v>
      </c>
      <c r="G16" s="23">
        <v>0.4</v>
      </c>
      <c r="H16" s="24">
        <v>0.4</v>
      </c>
      <c r="I16" s="23">
        <v>0.91</v>
      </c>
      <c r="J16" s="23">
        <v>0.91</v>
      </c>
      <c r="K16" s="24">
        <v>0.91</v>
      </c>
      <c r="L16" s="23">
        <v>1</v>
      </c>
      <c r="M16" s="23">
        <v>1</v>
      </c>
      <c r="N16" s="24">
        <v>1</v>
      </c>
      <c r="O16" s="19">
        <v>1</v>
      </c>
      <c r="P16" s="63">
        <v>0.4</v>
      </c>
      <c r="Q16" s="23">
        <v>0.4</v>
      </c>
      <c r="R16" s="64">
        <v>0.4</v>
      </c>
      <c r="S16" s="63">
        <v>0.91</v>
      </c>
      <c r="T16" s="23">
        <v>0.91</v>
      </c>
      <c r="U16" s="24">
        <v>0.91</v>
      </c>
      <c r="V16" s="23">
        <v>1</v>
      </c>
      <c r="W16" s="23">
        <v>1</v>
      </c>
      <c r="X16" s="24">
        <v>1</v>
      </c>
      <c r="Y16" s="19">
        <v>1</v>
      </c>
      <c r="Z16" s="63">
        <v>0.4</v>
      </c>
      <c r="AA16" s="23">
        <v>0.4</v>
      </c>
      <c r="AB16" s="24">
        <v>0.4</v>
      </c>
      <c r="AC16" s="23">
        <v>0.91</v>
      </c>
      <c r="AD16" s="23">
        <v>0.91</v>
      </c>
      <c r="AE16" s="24">
        <v>0.91</v>
      </c>
      <c r="AF16" s="23">
        <v>1</v>
      </c>
      <c r="AG16" s="23">
        <v>1</v>
      </c>
      <c r="AH16" s="24">
        <v>1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7" t="s">
        <v>43</v>
      </c>
      <c r="B20" s="8" t="s">
        <v>44</v>
      </c>
      <c r="C20" s="8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7" t="s">
        <v>45</v>
      </c>
      <c r="B21" s="8" t="s">
        <v>46</v>
      </c>
      <c r="C21" s="8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7" t="s">
        <v>47</v>
      </c>
      <c r="B22" s="8" t="s">
        <v>39</v>
      </c>
      <c r="C22" s="8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7" t="s">
        <v>48</v>
      </c>
      <c r="B23" s="8" t="s">
        <v>24</v>
      </c>
      <c r="C23" s="8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7" t="s">
        <v>49</v>
      </c>
      <c r="B24" s="8" t="s">
        <v>50</v>
      </c>
      <c r="C24" s="8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7" t="s">
        <v>51</v>
      </c>
      <c r="B25" s="8" t="s">
        <v>52</v>
      </c>
      <c r="C25" s="8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7" t="s">
        <v>53</v>
      </c>
      <c r="B26" s="8" t="s">
        <v>54</v>
      </c>
      <c r="C26" s="8" t="s">
        <v>25</v>
      </c>
      <c r="D26" s="59">
        <v>2.42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59" t="s">
        <v>225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59">
        <v>1.32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7" t="s">
        <v>148</v>
      </c>
      <c r="B31" s="8" t="s">
        <v>65</v>
      </c>
      <c r="C31" s="8" t="s">
        <v>37</v>
      </c>
      <c r="D31" s="96" t="s">
        <v>114</v>
      </c>
      <c r="E31" s="52">
        <v>1</v>
      </c>
      <c r="F31" s="53">
        <v>1</v>
      </c>
      <c r="G31" s="53">
        <v>1</v>
      </c>
      <c r="H31" s="54">
        <v>1</v>
      </c>
      <c r="I31" s="55">
        <v>1</v>
      </c>
      <c r="J31" s="53">
        <v>1</v>
      </c>
      <c r="K31" s="54">
        <v>1</v>
      </c>
      <c r="L31" s="55">
        <v>1</v>
      </c>
      <c r="M31" s="53">
        <v>1</v>
      </c>
      <c r="N31" s="54">
        <v>1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30" customHeight="1" thickBot="1" x14ac:dyDescent="0.3">
      <c r="A32" s="17" t="s">
        <v>66</v>
      </c>
      <c r="B32" s="8" t="s">
        <v>67</v>
      </c>
      <c r="C32" s="8" t="s">
        <v>37</v>
      </c>
      <c r="D32" s="96" t="s">
        <v>115</v>
      </c>
      <c r="E32" s="48">
        <v>1</v>
      </c>
      <c r="F32" s="57">
        <v>39.03</v>
      </c>
      <c r="G32" s="57">
        <v>156.13</v>
      </c>
      <c r="H32" s="58">
        <v>624.52</v>
      </c>
      <c r="I32" s="57">
        <v>39.03</v>
      </c>
      <c r="J32" s="57">
        <v>156.13</v>
      </c>
      <c r="K32" s="58">
        <v>624.52</v>
      </c>
      <c r="L32" s="57">
        <v>39.03</v>
      </c>
      <c r="M32" s="57">
        <v>156.13</v>
      </c>
      <c r="N32" s="58">
        <v>624.52</v>
      </c>
      <c r="O32" s="48">
        <v>1</v>
      </c>
      <c r="P32" s="57">
        <v>39.03</v>
      </c>
      <c r="Q32" s="57">
        <v>156.13</v>
      </c>
      <c r="R32" s="58">
        <v>624.52</v>
      </c>
      <c r="S32" s="57">
        <v>39.03</v>
      </c>
      <c r="T32" s="57">
        <v>156.13</v>
      </c>
      <c r="U32" s="58">
        <v>624.52</v>
      </c>
      <c r="V32" s="57">
        <v>39.03</v>
      </c>
      <c r="W32" s="57">
        <v>156.13</v>
      </c>
      <c r="X32" s="58">
        <v>624.52</v>
      </c>
      <c r="Y32" s="48">
        <v>1</v>
      </c>
      <c r="Z32" s="57">
        <v>39.03</v>
      </c>
      <c r="AA32" s="57">
        <v>156.13</v>
      </c>
      <c r="AB32" s="58">
        <v>624.52</v>
      </c>
      <c r="AC32" s="57">
        <v>39.03</v>
      </c>
      <c r="AD32" s="57">
        <v>156.13</v>
      </c>
      <c r="AE32" s="58">
        <v>624.52</v>
      </c>
      <c r="AF32" s="57">
        <v>39.03</v>
      </c>
      <c r="AG32" s="57">
        <v>156.13</v>
      </c>
      <c r="AH32" s="58">
        <v>624.52</v>
      </c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204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26.25" thickBot="1" x14ac:dyDescent="0.3">
      <c r="A39" s="123" t="s">
        <v>29</v>
      </c>
      <c r="B39" s="128" t="s">
        <v>24</v>
      </c>
      <c r="C39" s="128" t="s">
        <v>25</v>
      </c>
      <c r="D39" s="85" t="s">
        <v>230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9" t="s">
        <v>184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9" t="s">
        <v>186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9" t="s">
        <v>185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7" t="s">
        <v>79</v>
      </c>
      <c r="B44" s="8" t="s">
        <v>78</v>
      </c>
      <c r="C44" s="8" t="s">
        <v>25</v>
      </c>
      <c r="D44" s="45">
        <v>90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7" t="s">
        <v>80</v>
      </c>
      <c r="B45" s="8" t="s">
        <v>81</v>
      </c>
      <c r="C45" s="8" t="s">
        <v>25</v>
      </c>
      <c r="D45" s="45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8" t="s">
        <v>81</v>
      </c>
      <c r="C46" s="8" t="s">
        <v>25</v>
      </c>
      <c r="D46" s="45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8" t="s">
        <v>85</v>
      </c>
      <c r="C47" s="8" t="s">
        <v>25</v>
      </c>
      <c r="D47" s="45" t="s">
        <v>141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8" t="s">
        <v>81</v>
      </c>
      <c r="C48" s="8" t="s">
        <v>25</v>
      </c>
      <c r="D48" s="45" t="s">
        <v>87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8" t="s">
        <v>78</v>
      </c>
      <c r="C49" s="8" t="s">
        <v>25</v>
      </c>
      <c r="D49" s="103" t="s">
        <v>177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40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gIJqVyTkMOaFge02sh/YQYwaA3cNTbycurNQVVCL4pYve21nSmPfFt8Bv5tZsh7FFJ5VRkv/dzQWDjyVumqXmg==" saltValue="B3M+2GtWci4+AZA1qkEtpQ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/>
  <dimension ref="A1:AH55"/>
  <sheetViews>
    <sheetView zoomScale="90" zoomScaleNormal="90" workbookViewId="0">
      <selection activeCell="E3" sqref="E3:F3"/>
    </sheetView>
  </sheetViews>
  <sheetFormatPr defaultRowHeight="15" x14ac:dyDescent="0.25"/>
  <cols>
    <col min="1" max="1" width="41" customWidth="1"/>
    <col min="2" max="2" width="12" customWidth="1"/>
    <col min="4" max="4" width="41.140625" bestFit="1" customWidth="1"/>
    <col min="5" max="34" width="7.710937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08" t="s">
        <v>164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25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6" t="s">
        <v>26</v>
      </c>
      <c r="B10" s="7" t="s">
        <v>24</v>
      </c>
      <c r="C10" s="8" t="s">
        <v>25</v>
      </c>
      <c r="D10" s="9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132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customHeight="1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108</v>
      </c>
      <c r="E16" s="19">
        <v>1</v>
      </c>
      <c r="F16" s="63">
        <v>0.5</v>
      </c>
      <c r="G16" s="23">
        <v>0.5</v>
      </c>
      <c r="H16" s="24">
        <v>0.5</v>
      </c>
      <c r="I16" s="23">
        <v>0.6</v>
      </c>
      <c r="J16" s="23">
        <v>0.6</v>
      </c>
      <c r="K16" s="24">
        <v>0.6</v>
      </c>
      <c r="L16" s="23"/>
      <c r="M16" s="23"/>
      <c r="N16" s="24"/>
      <c r="O16" s="19">
        <v>1</v>
      </c>
      <c r="P16" s="63">
        <v>0.5</v>
      </c>
      <c r="Q16" s="23">
        <v>0.5</v>
      </c>
      <c r="R16" s="64">
        <v>0.5</v>
      </c>
      <c r="S16" s="63">
        <v>0.6</v>
      </c>
      <c r="T16" s="23">
        <v>0.6</v>
      </c>
      <c r="U16" s="24">
        <v>0.6</v>
      </c>
      <c r="V16" s="23"/>
      <c r="W16" s="23"/>
      <c r="X16" s="24"/>
      <c r="Y16" s="19">
        <v>1</v>
      </c>
      <c r="Z16" s="63">
        <v>0.5</v>
      </c>
      <c r="AA16" s="23">
        <v>0.5</v>
      </c>
      <c r="AB16" s="24">
        <v>0.5</v>
      </c>
      <c r="AC16" s="23">
        <v>0.6</v>
      </c>
      <c r="AD16" s="23">
        <v>0.6</v>
      </c>
      <c r="AE16" s="24">
        <v>0.6</v>
      </c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209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 t="s">
        <v>219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161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59" t="s">
        <v>222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59">
        <v>1.34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59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23" t="s">
        <v>148</v>
      </c>
      <c r="B31" s="122" t="s">
        <v>65</v>
      </c>
      <c r="C31" s="122" t="s">
        <v>37</v>
      </c>
      <c r="D31" s="91" t="s">
        <v>111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/>
      <c r="M31" s="29"/>
      <c r="N31" s="30"/>
      <c r="O31" s="28">
        <v>5</v>
      </c>
      <c r="P31" s="29">
        <v>5</v>
      </c>
      <c r="Q31" s="29">
        <v>5</v>
      </c>
      <c r="R31" s="60">
        <v>5</v>
      </c>
      <c r="S31" s="31">
        <v>5</v>
      </c>
      <c r="T31" s="29">
        <v>5</v>
      </c>
      <c r="U31" s="30">
        <v>5</v>
      </c>
      <c r="V31" s="29"/>
      <c r="W31" s="29"/>
      <c r="X31" s="60"/>
      <c r="Y31" s="28">
        <v>30</v>
      </c>
      <c r="Z31" s="29">
        <v>30</v>
      </c>
      <c r="AA31" s="29">
        <v>30</v>
      </c>
      <c r="AB31" s="30">
        <v>30</v>
      </c>
      <c r="AC31" s="29">
        <v>30</v>
      </c>
      <c r="AD31" s="29">
        <v>30</v>
      </c>
      <c r="AE31" s="30">
        <v>30</v>
      </c>
      <c r="AF31" s="29"/>
      <c r="AG31" s="29"/>
      <c r="AH31" s="30"/>
    </row>
    <row r="32" spans="1:34" ht="15.75" customHeight="1" thickBot="1" x14ac:dyDescent="0.3">
      <c r="A32" s="123" t="s">
        <v>66</v>
      </c>
      <c r="B32" s="125" t="s">
        <v>67</v>
      </c>
      <c r="C32" s="132" t="s">
        <v>37</v>
      </c>
      <c r="D32" s="91" t="s">
        <v>112</v>
      </c>
      <c r="E32" s="32">
        <v>1</v>
      </c>
      <c r="F32" s="35">
        <v>9.91</v>
      </c>
      <c r="G32" s="33">
        <v>52.7</v>
      </c>
      <c r="H32" s="34">
        <v>441.01</v>
      </c>
      <c r="I32" s="35">
        <v>9.91</v>
      </c>
      <c r="J32" s="33">
        <v>52.7</v>
      </c>
      <c r="K32" s="34">
        <v>441.01</v>
      </c>
      <c r="L32" s="35"/>
      <c r="M32" s="33"/>
      <c r="N32" s="34"/>
      <c r="O32" s="32">
        <v>1</v>
      </c>
      <c r="P32" s="62">
        <v>9.91</v>
      </c>
      <c r="Q32" s="33">
        <v>52.7</v>
      </c>
      <c r="R32" s="33">
        <v>441.01</v>
      </c>
      <c r="S32" s="35">
        <v>9.91</v>
      </c>
      <c r="T32" s="33">
        <v>52.7</v>
      </c>
      <c r="U32" s="34">
        <v>441.01</v>
      </c>
      <c r="V32" s="62"/>
      <c r="W32" s="33"/>
      <c r="X32" s="33"/>
      <c r="Y32" s="32">
        <v>1</v>
      </c>
      <c r="Z32" s="62">
        <v>9.91</v>
      </c>
      <c r="AA32" s="33">
        <v>52.7</v>
      </c>
      <c r="AB32" s="34">
        <v>441.01</v>
      </c>
      <c r="AC32" s="62">
        <v>9.91</v>
      </c>
      <c r="AD32" s="33">
        <v>52.7</v>
      </c>
      <c r="AE32" s="34">
        <v>441.01</v>
      </c>
      <c r="AF32" s="62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202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237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7" t="s">
        <v>181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7" t="s">
        <v>182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7" t="s">
        <v>183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59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59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23" t="s">
        <v>83</v>
      </c>
      <c r="B46" s="122" t="s">
        <v>81</v>
      </c>
      <c r="C46" s="122" t="s">
        <v>25</v>
      </c>
      <c r="D46" s="59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23" t="s">
        <v>84</v>
      </c>
      <c r="B47" s="122" t="s">
        <v>85</v>
      </c>
      <c r="C47" s="122" t="s">
        <v>25</v>
      </c>
      <c r="D47" s="59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23" t="s">
        <v>86</v>
      </c>
      <c r="B48" s="122" t="s">
        <v>81</v>
      </c>
      <c r="C48" s="122" t="s">
        <v>25</v>
      </c>
      <c r="D48" s="75" t="s">
        <v>24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23" t="s">
        <v>88</v>
      </c>
      <c r="B49" s="122" t="s">
        <v>78</v>
      </c>
      <c r="C49" s="122" t="s">
        <v>25</v>
      </c>
      <c r="D49" s="75" t="s">
        <v>24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134" t="s">
        <v>89</v>
      </c>
      <c r="B50" s="135" t="s">
        <v>24</v>
      </c>
      <c r="C50" s="135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2W9plIdyZ1ORgl7OyRc4lfNLkX+k0x6FbY8eYXWnzbIXxbWWO5DZTXlrqhLKCxmvD4yiBbXGWS0p1a4m66F0sg==" saltValue="tqstjrER7Lgupv8nmWRhTA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/>
  <dimension ref="A1:AH55"/>
  <sheetViews>
    <sheetView zoomScale="90" zoomScaleNormal="90" workbookViewId="0">
      <selection activeCell="I4" sqref="I4"/>
    </sheetView>
  </sheetViews>
  <sheetFormatPr defaultRowHeight="15" x14ac:dyDescent="0.25"/>
  <cols>
    <col min="1" max="1" width="41" customWidth="1"/>
    <col min="2" max="2" width="12" customWidth="1"/>
    <col min="4" max="4" width="41.140625" bestFit="1" customWidth="1"/>
    <col min="5" max="34" width="8.2851562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08" t="s">
        <v>164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7"/>
      <c r="C7" s="327"/>
      <c r="D7" s="325"/>
      <c r="E7" s="313" t="s">
        <v>10</v>
      </c>
      <c r="F7" s="316" t="s">
        <v>11</v>
      </c>
      <c r="G7" s="316"/>
      <c r="H7" s="316"/>
      <c r="I7" s="315" t="s">
        <v>12</v>
      </c>
      <c r="J7" s="316"/>
      <c r="K7" s="317"/>
      <c r="L7" s="316" t="s">
        <v>13</v>
      </c>
      <c r="M7" s="316"/>
      <c r="N7" s="317"/>
      <c r="O7" s="313" t="s">
        <v>10</v>
      </c>
      <c r="P7" s="311" t="s">
        <v>11</v>
      </c>
      <c r="Q7" s="311"/>
      <c r="R7" s="311"/>
      <c r="S7" s="310" t="s">
        <v>12</v>
      </c>
      <c r="T7" s="311"/>
      <c r="U7" s="312"/>
      <c r="V7" s="311" t="s">
        <v>13</v>
      </c>
      <c r="W7" s="311"/>
      <c r="X7" s="312"/>
      <c r="Y7" s="313" t="s">
        <v>10</v>
      </c>
      <c r="Z7" s="311" t="s">
        <v>11</v>
      </c>
      <c r="AA7" s="311"/>
      <c r="AB7" s="311"/>
      <c r="AC7" s="310" t="s">
        <v>12</v>
      </c>
      <c r="AD7" s="311"/>
      <c r="AE7" s="312"/>
      <c r="AF7" s="311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6" t="s">
        <v>23</v>
      </c>
      <c r="B9" s="7" t="s">
        <v>24</v>
      </c>
      <c r="C9" s="8" t="s">
        <v>25</v>
      </c>
      <c r="D9" s="9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7"/>
      <c r="Q9" s="7"/>
      <c r="R9" s="66"/>
      <c r="S9" s="11"/>
      <c r="T9" s="12"/>
      <c r="U9" s="13"/>
      <c r="V9" s="12"/>
      <c r="W9" s="12"/>
      <c r="X9" s="13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7"/>
      <c r="Q10" s="7"/>
      <c r="R10" s="66"/>
      <c r="S10" s="16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59" t="s">
        <v>132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8"/>
      <c r="Q11" s="8"/>
      <c r="R11" s="61"/>
      <c r="S11" s="20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8"/>
      <c r="Q12" s="8"/>
      <c r="R12" s="61"/>
      <c r="S12" s="20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customHeight="1" thickBot="1" x14ac:dyDescent="0.3">
      <c r="A13" s="123" t="s">
        <v>30</v>
      </c>
      <c r="B13" s="122" t="s">
        <v>24</v>
      </c>
      <c r="C13" s="122" t="s">
        <v>25</v>
      </c>
      <c r="D13" s="59" t="s">
        <v>107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8"/>
      <c r="Q13" s="8"/>
      <c r="R13" s="61"/>
      <c r="S13" s="20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59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8"/>
      <c r="Q14" s="8"/>
      <c r="R14" s="61"/>
      <c r="S14" s="20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2" t="s">
        <v>25</v>
      </c>
      <c r="D15" s="89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8"/>
      <c r="Q15" s="8"/>
      <c r="R15" s="61"/>
      <c r="S15" s="20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108</v>
      </c>
      <c r="E16" s="19">
        <v>1</v>
      </c>
      <c r="F16" s="63">
        <v>0.5</v>
      </c>
      <c r="G16" s="23">
        <v>0.5</v>
      </c>
      <c r="H16" s="24">
        <v>0.5</v>
      </c>
      <c r="I16" s="23">
        <v>0.6</v>
      </c>
      <c r="J16" s="23">
        <v>0.6</v>
      </c>
      <c r="K16" s="24">
        <v>0.6</v>
      </c>
      <c r="L16" s="23"/>
      <c r="M16" s="23"/>
      <c r="N16" s="24"/>
      <c r="O16" s="19">
        <v>1</v>
      </c>
      <c r="P16" s="63">
        <v>0.5</v>
      </c>
      <c r="Q16" s="23">
        <v>0.5</v>
      </c>
      <c r="R16" s="64">
        <v>0.5</v>
      </c>
      <c r="S16" s="63">
        <v>0.6</v>
      </c>
      <c r="T16" s="23">
        <v>0.6</v>
      </c>
      <c r="U16" s="24">
        <v>0.6</v>
      </c>
      <c r="V16" s="23"/>
      <c r="W16" s="23"/>
      <c r="X16" s="24"/>
      <c r="Y16" s="19">
        <v>1</v>
      </c>
      <c r="Z16" s="63">
        <v>0.5</v>
      </c>
      <c r="AA16" s="23">
        <v>0.5</v>
      </c>
      <c r="AB16" s="24">
        <v>0.5</v>
      </c>
      <c r="AC16" s="23">
        <v>0.6</v>
      </c>
      <c r="AD16" s="23">
        <v>0.6</v>
      </c>
      <c r="AE16" s="24">
        <v>0.6</v>
      </c>
      <c r="AF16" s="23"/>
      <c r="AG16" s="23"/>
      <c r="AH16" s="24"/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59">
        <v>0</v>
      </c>
      <c r="E17" s="19"/>
      <c r="F17" s="20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61"/>
      <c r="S17" s="20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59" t="s">
        <v>41</v>
      </c>
      <c r="E18" s="19"/>
      <c r="F18" s="20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61"/>
      <c r="S18" s="20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209</v>
      </c>
      <c r="E19" s="19"/>
      <c r="F19" s="20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61"/>
      <c r="S19" s="20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59">
        <v>18.5</v>
      </c>
      <c r="E20" s="19"/>
      <c r="F20" s="20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61"/>
      <c r="S20" s="20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20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61"/>
      <c r="S21" s="20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9">
        <v>165000</v>
      </c>
      <c r="E22" s="19"/>
      <c r="F22" s="20"/>
      <c r="G22" s="26"/>
      <c r="H22" s="21"/>
      <c r="I22" s="8"/>
      <c r="J22" s="8"/>
      <c r="K22" s="21"/>
      <c r="L22" s="8"/>
      <c r="M22" s="8"/>
      <c r="N22" s="21"/>
      <c r="O22" s="19"/>
      <c r="P22" s="8"/>
      <c r="Q22" s="8"/>
      <c r="R22" s="61"/>
      <c r="S22" s="20"/>
      <c r="T22" s="8"/>
      <c r="U22" s="21"/>
      <c r="V22" s="8"/>
      <c r="W22" s="8"/>
      <c r="X22" s="21"/>
      <c r="Y22" s="19"/>
      <c r="Z22" s="8"/>
      <c r="AA22" s="8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59">
        <v>3.4</v>
      </c>
      <c r="E23" s="19"/>
      <c r="F23" s="20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61"/>
      <c r="S23" s="20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95" t="s">
        <v>109</v>
      </c>
      <c r="E24" s="19"/>
      <c r="F24" s="20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61"/>
      <c r="S24" s="20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20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61"/>
      <c r="S25" s="20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59" t="s">
        <v>161</v>
      </c>
      <c r="E26" s="19"/>
      <c r="F26" s="20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61"/>
      <c r="S26" s="20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7" t="s">
        <v>55</v>
      </c>
      <c r="B27" s="8" t="s">
        <v>56</v>
      </c>
      <c r="C27" s="8" t="s">
        <v>25</v>
      </c>
      <c r="D27" s="59" t="s">
        <v>222</v>
      </c>
      <c r="E27" s="19"/>
      <c r="F27" s="20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61"/>
      <c r="S27" s="20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7" t="s">
        <v>57</v>
      </c>
      <c r="B28" s="8" t="s">
        <v>58</v>
      </c>
      <c r="C28" s="8" t="s">
        <v>25</v>
      </c>
      <c r="D28" s="18">
        <v>1.34</v>
      </c>
      <c r="E28" s="19"/>
      <c r="F28" s="20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61"/>
      <c r="S28" s="20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7" t="s">
        <v>59</v>
      </c>
      <c r="B29" s="8" t="s">
        <v>60</v>
      </c>
      <c r="C29" s="8" t="s">
        <v>25</v>
      </c>
      <c r="D29" s="18" t="s">
        <v>110</v>
      </c>
      <c r="E29" s="19"/>
      <c r="F29" s="20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61"/>
      <c r="S29" s="20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7" t="s">
        <v>61</v>
      </c>
      <c r="B30" s="8" t="s">
        <v>62</v>
      </c>
      <c r="C30" s="8" t="s">
        <v>25</v>
      </c>
      <c r="D30" s="18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ht="15.75" customHeight="1" thickBot="1" x14ac:dyDescent="0.3">
      <c r="A31" s="17" t="s">
        <v>64</v>
      </c>
      <c r="B31" s="8" t="s">
        <v>65</v>
      </c>
      <c r="C31" s="8" t="s">
        <v>37</v>
      </c>
      <c r="D31" s="91" t="s">
        <v>111</v>
      </c>
      <c r="E31" s="28">
        <v>0.5</v>
      </c>
      <c r="F31" s="31">
        <v>0.5</v>
      </c>
      <c r="G31" s="29">
        <v>0.5</v>
      </c>
      <c r="H31" s="30">
        <v>0.5</v>
      </c>
      <c r="I31" s="31">
        <v>0.5</v>
      </c>
      <c r="J31" s="29">
        <v>0.5</v>
      </c>
      <c r="K31" s="30">
        <v>0.5</v>
      </c>
      <c r="L31" s="31"/>
      <c r="M31" s="29"/>
      <c r="N31" s="30"/>
      <c r="O31" s="28">
        <v>5</v>
      </c>
      <c r="P31" s="29">
        <v>5</v>
      </c>
      <c r="Q31" s="29">
        <v>5</v>
      </c>
      <c r="R31" s="60">
        <v>5</v>
      </c>
      <c r="S31" s="31">
        <v>5</v>
      </c>
      <c r="T31" s="29">
        <v>5</v>
      </c>
      <c r="U31" s="30">
        <v>5</v>
      </c>
      <c r="V31" s="29"/>
      <c r="W31" s="29"/>
      <c r="X31" s="60"/>
      <c r="Y31" s="28">
        <v>30</v>
      </c>
      <c r="Z31" s="29">
        <v>30</v>
      </c>
      <c r="AA31" s="29">
        <v>30</v>
      </c>
      <c r="AB31" s="30">
        <v>30</v>
      </c>
      <c r="AC31" s="29">
        <v>30</v>
      </c>
      <c r="AD31" s="29">
        <v>30</v>
      </c>
      <c r="AE31" s="30">
        <v>30</v>
      </c>
      <c r="AF31" s="29"/>
      <c r="AG31" s="29"/>
      <c r="AH31" s="30"/>
    </row>
    <row r="32" spans="1:34" ht="15.75" customHeight="1" thickBot="1" x14ac:dyDescent="0.3">
      <c r="A32" s="123" t="s">
        <v>66</v>
      </c>
      <c r="B32" s="125" t="s">
        <v>67</v>
      </c>
      <c r="C32" s="132" t="s">
        <v>37</v>
      </c>
      <c r="D32" s="91" t="s">
        <v>112</v>
      </c>
      <c r="E32" s="32">
        <v>1</v>
      </c>
      <c r="F32" s="35">
        <v>9.91</v>
      </c>
      <c r="G32" s="33">
        <v>52.7</v>
      </c>
      <c r="H32" s="34">
        <v>441.01</v>
      </c>
      <c r="I32" s="35">
        <v>9.91</v>
      </c>
      <c r="J32" s="33">
        <v>52.7</v>
      </c>
      <c r="K32" s="34">
        <v>441.01</v>
      </c>
      <c r="L32" s="35"/>
      <c r="M32" s="33"/>
      <c r="N32" s="34"/>
      <c r="O32" s="32">
        <v>1</v>
      </c>
      <c r="P32" s="62">
        <v>9.91</v>
      </c>
      <c r="Q32" s="33">
        <v>52.7</v>
      </c>
      <c r="R32" s="33">
        <v>441.01</v>
      </c>
      <c r="S32" s="35">
        <v>9.91</v>
      </c>
      <c r="T32" s="33">
        <v>52.7</v>
      </c>
      <c r="U32" s="34">
        <v>441.01</v>
      </c>
      <c r="V32" s="62"/>
      <c r="W32" s="33"/>
      <c r="X32" s="33"/>
      <c r="Y32" s="32">
        <v>1</v>
      </c>
      <c r="Z32" s="62">
        <v>9.91</v>
      </c>
      <c r="AA32" s="33">
        <v>52.7</v>
      </c>
      <c r="AB32" s="34">
        <v>441.01</v>
      </c>
      <c r="AC32" s="62">
        <v>9.91</v>
      </c>
      <c r="AD32" s="33">
        <v>52.7</v>
      </c>
      <c r="AE32" s="34">
        <v>441.01</v>
      </c>
      <c r="AF32" s="62"/>
      <c r="AG32" s="33"/>
      <c r="AH32" s="34"/>
    </row>
    <row r="33" spans="1:34" ht="15.75" thickBot="1" x14ac:dyDescent="0.3">
      <c r="A33" s="123" t="s">
        <v>68</v>
      </c>
      <c r="B33" s="125" t="s">
        <v>69</v>
      </c>
      <c r="C33" s="126" t="s">
        <v>25</v>
      </c>
      <c r="D33" s="97" t="s">
        <v>70</v>
      </c>
      <c r="E33" s="19"/>
      <c r="F33" s="20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61"/>
      <c r="S33" s="20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5" t="s">
        <v>24</v>
      </c>
      <c r="C34" s="127" t="s">
        <v>25</v>
      </c>
      <c r="D34" s="98">
        <v>0</v>
      </c>
      <c r="E34" s="19"/>
      <c r="F34" s="20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61"/>
      <c r="S34" s="20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129">
        <v>0.01</v>
      </c>
      <c r="E35" s="19"/>
      <c r="F35" s="20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61"/>
      <c r="S35" s="20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0" t="s">
        <v>202</v>
      </c>
      <c r="E36" s="19"/>
      <c r="F36" s="20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61"/>
      <c r="S36" s="20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2" t="s">
        <v>76</v>
      </c>
      <c r="C37" s="122" t="s">
        <v>25</v>
      </c>
      <c r="D37" s="99" t="s">
        <v>228</v>
      </c>
      <c r="E37" s="19"/>
      <c r="F37" s="20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61"/>
      <c r="S37" s="20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20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61"/>
      <c r="S38" s="20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237</v>
      </c>
      <c r="E39" s="19"/>
      <c r="F39" s="20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61"/>
      <c r="S39" s="20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77" t="s">
        <v>181</v>
      </c>
      <c r="E40" s="19"/>
      <c r="F40" s="20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61"/>
      <c r="S40" s="20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77" t="s">
        <v>182</v>
      </c>
      <c r="E41" s="19"/>
      <c r="F41" s="20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61"/>
      <c r="S41" s="20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77" t="s">
        <v>183</v>
      </c>
      <c r="E42" s="19"/>
      <c r="F42" s="20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61"/>
      <c r="S42" s="20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2" t="s">
        <v>78</v>
      </c>
      <c r="C43" s="122" t="s">
        <v>25</v>
      </c>
      <c r="D43" s="59">
        <v>492</v>
      </c>
      <c r="E43" s="19"/>
      <c r="F43" s="20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61"/>
      <c r="S43" s="20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2" t="s">
        <v>78</v>
      </c>
      <c r="C44" s="122" t="s">
        <v>25</v>
      </c>
      <c r="D44" s="59">
        <v>20</v>
      </c>
      <c r="E44" s="19"/>
      <c r="F44" s="20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61"/>
      <c r="S44" s="20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2" t="s">
        <v>81</v>
      </c>
      <c r="C45" s="122" t="s">
        <v>25</v>
      </c>
      <c r="D45" s="59" t="s">
        <v>82</v>
      </c>
      <c r="E45" s="19"/>
      <c r="F45" s="20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61"/>
      <c r="S45" s="20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23" t="s">
        <v>83</v>
      </c>
      <c r="B46" s="122" t="s">
        <v>81</v>
      </c>
      <c r="C46" s="122" t="s">
        <v>25</v>
      </c>
      <c r="D46" s="59" t="s">
        <v>82</v>
      </c>
      <c r="E46" s="19"/>
      <c r="F46" s="20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61"/>
      <c r="S46" s="20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23" t="s">
        <v>84</v>
      </c>
      <c r="B47" s="122" t="s">
        <v>85</v>
      </c>
      <c r="C47" s="122" t="s">
        <v>25</v>
      </c>
      <c r="D47" s="59" t="s">
        <v>102</v>
      </c>
      <c r="E47" s="19"/>
      <c r="F47" s="20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61"/>
      <c r="S47" s="20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23" t="s">
        <v>86</v>
      </c>
      <c r="B48" s="122" t="s">
        <v>81</v>
      </c>
      <c r="C48" s="122" t="s">
        <v>25</v>
      </c>
      <c r="D48" s="75" t="s">
        <v>24</v>
      </c>
      <c r="E48" s="19"/>
      <c r="F48" s="20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61"/>
      <c r="S48" s="20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23" t="s">
        <v>88</v>
      </c>
      <c r="B49" s="122" t="s">
        <v>78</v>
      </c>
      <c r="C49" s="122" t="s">
        <v>25</v>
      </c>
      <c r="D49" s="75" t="s">
        <v>24</v>
      </c>
      <c r="E49" s="19"/>
      <c r="F49" s="20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61"/>
      <c r="S49" s="20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134" t="s">
        <v>89</v>
      </c>
      <c r="B50" s="135" t="s">
        <v>24</v>
      </c>
      <c r="C50" s="135" t="s">
        <v>25</v>
      </c>
      <c r="D50" s="94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  <row r="51" spans="1:34" x14ac:dyDescent="0.25">
      <c r="A51" s="70"/>
    </row>
    <row r="52" spans="1:34" x14ac:dyDescent="0.25">
      <c r="A52" s="70"/>
    </row>
    <row r="53" spans="1:34" ht="25.5" x14ac:dyDescent="0.25">
      <c r="A53" s="118" t="s">
        <v>147</v>
      </c>
    </row>
    <row r="54" spans="1:34" x14ac:dyDescent="0.25">
      <c r="A54" s="70"/>
    </row>
    <row r="55" spans="1:34" x14ac:dyDescent="0.25">
      <c r="A55" s="70"/>
    </row>
  </sheetData>
  <sheetProtection algorithmName="SHA-512" hashValue="eZSJd0cjvdMClx8glsUHpW5vTtVSh/BVDXrvIfVChHij7aOP8w8nrfLw7YNf9V5dgTUcgl3qRJmjhwohg4KjMg==" saltValue="0L72nV8wR13Y2xGYISysFQ==" spinCount="100000" sheet="1" objects="1" scenarios="1"/>
  <mergeCells count="19">
    <mergeCell ref="A6:A8"/>
    <mergeCell ref="B6:B8"/>
    <mergeCell ref="C6:C8"/>
    <mergeCell ref="D6:D8"/>
    <mergeCell ref="E6:N6"/>
    <mergeCell ref="AF7:AH7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7"/>
  <dimension ref="A1:AH50"/>
  <sheetViews>
    <sheetView zoomScale="90" zoomScaleNormal="90" workbookViewId="0">
      <selection activeCell="G3" sqref="G3"/>
    </sheetView>
  </sheetViews>
  <sheetFormatPr defaultRowHeight="15" x14ac:dyDescent="0.25"/>
  <cols>
    <col min="1" max="1" width="41" customWidth="1"/>
    <col min="2" max="2" width="9.5703125" bestFit="1" customWidth="1"/>
    <col min="3" max="3" width="4.85546875" bestFit="1" customWidth="1"/>
    <col min="4" max="4" width="47.42578125" bestFit="1" customWidth="1"/>
    <col min="5" max="34" width="7.28515625" customWidth="1"/>
  </cols>
  <sheetData>
    <row r="1" spans="1:34" s="108" customFormat="1" x14ac:dyDescent="0.25">
      <c r="A1" s="114" t="s">
        <v>0</v>
      </c>
    </row>
    <row r="2" spans="1:34" s="108" customFormat="1" x14ac:dyDescent="0.25">
      <c r="A2" s="117" t="s">
        <v>244</v>
      </c>
    </row>
    <row r="3" spans="1:34" s="108" customFormat="1" x14ac:dyDescent="0.25">
      <c r="A3" s="114" t="s">
        <v>1</v>
      </c>
    </row>
    <row r="4" spans="1:34" s="108" customFormat="1" x14ac:dyDescent="0.25">
      <c r="A4" s="108" t="s">
        <v>2</v>
      </c>
    </row>
    <row r="5" spans="1:34" s="108" customFormat="1" ht="15.75" thickBot="1" x14ac:dyDescent="0.3"/>
    <row r="6" spans="1:34" ht="15.75" thickBot="1" x14ac:dyDescent="0.3">
      <c r="A6" s="318" t="s">
        <v>3</v>
      </c>
      <c r="B6" s="321" t="s">
        <v>4</v>
      </c>
      <c r="C6" s="321" t="s">
        <v>5</v>
      </c>
      <c r="D6" s="324" t="s">
        <v>6</v>
      </c>
      <c r="E6" s="310" t="s">
        <v>7</v>
      </c>
      <c r="F6" s="311"/>
      <c r="G6" s="311"/>
      <c r="H6" s="311"/>
      <c r="I6" s="311"/>
      <c r="J6" s="311"/>
      <c r="K6" s="311"/>
      <c r="L6" s="311"/>
      <c r="M6" s="311"/>
      <c r="N6" s="312"/>
      <c r="O6" s="310" t="s">
        <v>8</v>
      </c>
      <c r="P6" s="311"/>
      <c r="Q6" s="311"/>
      <c r="R6" s="311"/>
      <c r="S6" s="311"/>
      <c r="T6" s="311"/>
      <c r="U6" s="311"/>
      <c r="V6" s="311"/>
      <c r="W6" s="311"/>
      <c r="X6" s="312"/>
      <c r="Y6" s="310" t="s">
        <v>9</v>
      </c>
      <c r="Z6" s="311"/>
      <c r="AA6" s="311"/>
      <c r="AB6" s="311"/>
      <c r="AC6" s="311"/>
      <c r="AD6" s="311"/>
      <c r="AE6" s="311"/>
      <c r="AF6" s="311"/>
      <c r="AG6" s="311"/>
      <c r="AH6" s="312"/>
    </row>
    <row r="7" spans="1:34" ht="15.75" thickBot="1" x14ac:dyDescent="0.3">
      <c r="A7" s="319"/>
      <c r="B7" s="322"/>
      <c r="C7" s="322"/>
      <c r="D7" s="325"/>
      <c r="E7" s="313" t="s">
        <v>10</v>
      </c>
      <c r="F7" s="315" t="s">
        <v>11</v>
      </c>
      <c r="G7" s="316"/>
      <c r="H7" s="317"/>
      <c r="I7" s="315" t="s">
        <v>12</v>
      </c>
      <c r="J7" s="316"/>
      <c r="K7" s="317"/>
      <c r="L7" s="315" t="s">
        <v>13</v>
      </c>
      <c r="M7" s="316"/>
      <c r="N7" s="317"/>
      <c r="O7" s="313" t="s">
        <v>10</v>
      </c>
      <c r="P7" s="310" t="s">
        <v>11</v>
      </c>
      <c r="Q7" s="311"/>
      <c r="R7" s="312"/>
      <c r="S7" s="310" t="s">
        <v>12</v>
      </c>
      <c r="T7" s="311"/>
      <c r="U7" s="312"/>
      <c r="V7" s="310" t="s">
        <v>13</v>
      </c>
      <c r="W7" s="311"/>
      <c r="X7" s="312"/>
      <c r="Y7" s="313" t="s">
        <v>10</v>
      </c>
      <c r="Z7" s="310" t="s">
        <v>11</v>
      </c>
      <c r="AA7" s="311"/>
      <c r="AB7" s="312"/>
      <c r="AC7" s="310" t="s">
        <v>12</v>
      </c>
      <c r="AD7" s="311"/>
      <c r="AE7" s="312"/>
      <c r="AF7" s="310" t="s">
        <v>13</v>
      </c>
      <c r="AG7" s="311"/>
      <c r="AH7" s="312"/>
    </row>
    <row r="8" spans="1:34" ht="26.25" thickBot="1" x14ac:dyDescent="0.3">
      <c r="A8" s="320"/>
      <c r="B8" s="323"/>
      <c r="C8" s="323"/>
      <c r="D8" s="326"/>
      <c r="E8" s="314"/>
      <c r="F8" s="1" t="s">
        <v>14</v>
      </c>
      <c r="G8" s="1" t="s">
        <v>15</v>
      </c>
      <c r="H8" s="2" t="s">
        <v>16</v>
      </c>
      <c r="I8" s="3" t="s">
        <v>17</v>
      </c>
      <c r="J8" s="2" t="s">
        <v>18</v>
      </c>
      <c r="K8" s="2" t="s">
        <v>19</v>
      </c>
      <c r="L8" s="2" t="s">
        <v>20</v>
      </c>
      <c r="M8" s="1" t="s">
        <v>21</v>
      </c>
      <c r="N8" s="2" t="s">
        <v>22</v>
      </c>
      <c r="O8" s="314"/>
      <c r="P8" s="1" t="s">
        <v>14</v>
      </c>
      <c r="Q8" s="1" t="s">
        <v>15</v>
      </c>
      <c r="R8" s="2" t="s">
        <v>16</v>
      </c>
      <c r="S8" s="1" t="s">
        <v>17</v>
      </c>
      <c r="T8" s="2" t="s">
        <v>18</v>
      </c>
      <c r="U8" s="4" t="s">
        <v>19</v>
      </c>
      <c r="V8" s="5" t="s">
        <v>20</v>
      </c>
      <c r="W8" s="1" t="s">
        <v>21</v>
      </c>
      <c r="X8" s="2" t="s">
        <v>22</v>
      </c>
      <c r="Y8" s="314"/>
      <c r="Z8" s="1" t="s">
        <v>14</v>
      </c>
      <c r="AA8" s="1" t="s">
        <v>15</v>
      </c>
      <c r="AB8" s="2" t="s">
        <v>16</v>
      </c>
      <c r="AC8" s="1" t="s">
        <v>17</v>
      </c>
      <c r="AD8" s="2" t="s">
        <v>18</v>
      </c>
      <c r="AE8" s="1" t="s">
        <v>19</v>
      </c>
      <c r="AF8" s="2" t="s">
        <v>20</v>
      </c>
      <c r="AG8" s="1" t="s">
        <v>21</v>
      </c>
      <c r="AH8" s="2" t="s">
        <v>22</v>
      </c>
    </row>
    <row r="9" spans="1:34" ht="15.75" thickBot="1" x14ac:dyDescent="0.3">
      <c r="A9" s="120" t="s">
        <v>23</v>
      </c>
      <c r="B9" s="121" t="s">
        <v>24</v>
      </c>
      <c r="C9" s="122" t="s">
        <v>25</v>
      </c>
      <c r="D9" s="93" t="s">
        <v>90</v>
      </c>
      <c r="E9" s="10"/>
      <c r="F9" s="11"/>
      <c r="G9" s="12"/>
      <c r="H9" s="13"/>
      <c r="I9" s="7"/>
      <c r="J9" s="7"/>
      <c r="K9" s="14"/>
      <c r="L9" s="7"/>
      <c r="M9" s="7"/>
      <c r="N9" s="14"/>
      <c r="O9" s="10"/>
      <c r="P9" s="11"/>
      <c r="Q9" s="12"/>
      <c r="R9" s="13"/>
      <c r="S9" s="7"/>
      <c r="T9" s="7"/>
      <c r="U9" s="14"/>
      <c r="V9" s="7"/>
      <c r="W9" s="7"/>
      <c r="X9" s="14"/>
      <c r="Y9" s="10"/>
      <c r="Z9" s="11"/>
      <c r="AA9" s="12"/>
      <c r="AB9" s="13"/>
      <c r="AC9" s="7"/>
      <c r="AD9" s="7"/>
      <c r="AE9" s="14"/>
      <c r="AF9" s="7"/>
      <c r="AG9" s="7"/>
      <c r="AH9" s="14"/>
    </row>
    <row r="10" spans="1:34" ht="15.75" thickBot="1" x14ac:dyDescent="0.3">
      <c r="A10" s="120" t="s">
        <v>26</v>
      </c>
      <c r="B10" s="121" t="s">
        <v>24</v>
      </c>
      <c r="C10" s="122" t="s">
        <v>25</v>
      </c>
      <c r="D10" s="93" t="s">
        <v>91</v>
      </c>
      <c r="E10" s="15"/>
      <c r="F10" s="16"/>
      <c r="G10" s="7"/>
      <c r="H10" s="14"/>
      <c r="I10" s="7"/>
      <c r="J10" s="7"/>
      <c r="K10" s="14"/>
      <c r="L10" s="7"/>
      <c r="M10" s="7"/>
      <c r="N10" s="14"/>
      <c r="O10" s="15"/>
      <c r="P10" s="16"/>
      <c r="Q10" s="7"/>
      <c r="R10" s="14"/>
      <c r="S10" s="7"/>
      <c r="T10" s="7"/>
      <c r="U10" s="14"/>
      <c r="V10" s="7"/>
      <c r="W10" s="7"/>
      <c r="X10" s="14"/>
      <c r="Y10" s="15"/>
      <c r="Z10" s="16"/>
      <c r="AA10" s="7"/>
      <c r="AB10" s="14"/>
      <c r="AC10" s="7"/>
      <c r="AD10" s="7"/>
      <c r="AE10" s="14"/>
      <c r="AF10" s="7"/>
      <c r="AG10" s="7"/>
      <c r="AH10" s="14"/>
    </row>
    <row r="11" spans="1:34" ht="15.75" thickBot="1" x14ac:dyDescent="0.3">
      <c r="A11" s="123" t="s">
        <v>27</v>
      </c>
      <c r="B11" s="122" t="s">
        <v>24</v>
      </c>
      <c r="C11" s="122" t="s">
        <v>25</v>
      </c>
      <c r="D11" s="75" t="s">
        <v>155</v>
      </c>
      <c r="E11" s="19"/>
      <c r="F11" s="20"/>
      <c r="G11" s="8"/>
      <c r="H11" s="21"/>
      <c r="I11" s="8"/>
      <c r="J11" s="8"/>
      <c r="K11" s="21"/>
      <c r="L11" s="8"/>
      <c r="M11" s="8"/>
      <c r="N11" s="21"/>
      <c r="O11" s="19"/>
      <c r="P11" s="20"/>
      <c r="Q11" s="8"/>
      <c r="R11" s="21"/>
      <c r="S11" s="8"/>
      <c r="T11" s="8"/>
      <c r="U11" s="21"/>
      <c r="V11" s="8"/>
      <c r="W11" s="8"/>
      <c r="X11" s="21"/>
      <c r="Y11" s="19"/>
      <c r="Z11" s="20"/>
      <c r="AA11" s="8"/>
      <c r="AB11" s="21"/>
      <c r="AC11" s="8"/>
      <c r="AD11" s="8"/>
      <c r="AE11" s="21"/>
      <c r="AF11" s="8"/>
      <c r="AG11" s="8"/>
      <c r="AH11" s="21"/>
    </row>
    <row r="12" spans="1:34" ht="15.75" thickBot="1" x14ac:dyDescent="0.3">
      <c r="A12" s="123" t="s">
        <v>28</v>
      </c>
      <c r="B12" s="122" t="s">
        <v>24</v>
      </c>
      <c r="C12" s="122" t="s">
        <v>25</v>
      </c>
      <c r="D12" s="75" t="s">
        <v>149</v>
      </c>
      <c r="E12" s="19"/>
      <c r="F12" s="20"/>
      <c r="G12" s="8"/>
      <c r="H12" s="21"/>
      <c r="I12" s="8"/>
      <c r="J12" s="8"/>
      <c r="K12" s="21"/>
      <c r="L12" s="8"/>
      <c r="M12" s="8"/>
      <c r="N12" s="21"/>
      <c r="O12" s="19"/>
      <c r="P12" s="20"/>
      <c r="Q12" s="8"/>
      <c r="R12" s="21"/>
      <c r="S12" s="8"/>
      <c r="T12" s="8"/>
      <c r="U12" s="21"/>
      <c r="V12" s="8"/>
      <c r="W12" s="8"/>
      <c r="X12" s="21"/>
      <c r="Y12" s="19"/>
      <c r="Z12" s="20"/>
      <c r="AA12" s="8"/>
      <c r="AB12" s="21"/>
      <c r="AC12" s="8"/>
      <c r="AD12" s="8"/>
      <c r="AE12" s="21"/>
      <c r="AF12" s="8"/>
      <c r="AG12" s="8"/>
      <c r="AH12" s="21"/>
    </row>
    <row r="13" spans="1:34" ht="15.75" thickBot="1" x14ac:dyDescent="0.3">
      <c r="A13" s="123" t="s">
        <v>30</v>
      </c>
      <c r="B13" s="122" t="s">
        <v>24</v>
      </c>
      <c r="C13" s="122" t="s">
        <v>25</v>
      </c>
      <c r="D13" s="75" t="s">
        <v>31</v>
      </c>
      <c r="E13" s="19"/>
      <c r="F13" s="20"/>
      <c r="G13" s="8"/>
      <c r="H13" s="21"/>
      <c r="I13" s="8"/>
      <c r="J13" s="8"/>
      <c r="K13" s="21"/>
      <c r="L13" s="8"/>
      <c r="M13" s="8"/>
      <c r="N13" s="21"/>
      <c r="O13" s="19"/>
      <c r="P13" s="20"/>
      <c r="Q13" s="8"/>
      <c r="R13" s="21"/>
      <c r="S13" s="8"/>
      <c r="T13" s="8"/>
      <c r="U13" s="21"/>
      <c r="V13" s="8"/>
      <c r="W13" s="8"/>
      <c r="X13" s="21"/>
      <c r="Y13" s="22"/>
      <c r="Z13" s="20"/>
      <c r="AA13" s="8"/>
      <c r="AB13" s="21"/>
      <c r="AC13" s="8"/>
      <c r="AD13" s="8"/>
      <c r="AE13" s="21"/>
      <c r="AF13" s="8"/>
      <c r="AG13" s="8"/>
      <c r="AH13" s="21"/>
    </row>
    <row r="14" spans="1:34" ht="15.75" thickBot="1" x14ac:dyDescent="0.3">
      <c r="A14" s="123" t="s">
        <v>32</v>
      </c>
      <c r="B14" s="122" t="s">
        <v>24</v>
      </c>
      <c r="C14" s="122" t="s">
        <v>25</v>
      </c>
      <c r="D14" s="75" t="s">
        <v>33</v>
      </c>
      <c r="E14" s="19"/>
      <c r="F14" s="20"/>
      <c r="G14" s="8"/>
      <c r="H14" s="21"/>
      <c r="I14" s="8"/>
      <c r="J14" s="8"/>
      <c r="K14" s="21"/>
      <c r="L14" s="8"/>
      <c r="M14" s="8"/>
      <c r="N14" s="21"/>
      <c r="O14" s="19"/>
      <c r="P14" s="20"/>
      <c r="Q14" s="8"/>
      <c r="R14" s="21"/>
      <c r="S14" s="8"/>
      <c r="T14" s="8"/>
      <c r="U14" s="21"/>
      <c r="V14" s="8"/>
      <c r="W14" s="8"/>
      <c r="X14" s="21"/>
      <c r="Y14" s="19"/>
      <c r="Z14" s="20"/>
      <c r="AA14" s="8"/>
      <c r="AB14" s="21"/>
      <c r="AC14" s="8"/>
      <c r="AD14" s="8"/>
      <c r="AE14" s="21"/>
      <c r="AF14" s="8"/>
      <c r="AG14" s="8"/>
      <c r="AH14" s="21"/>
    </row>
    <row r="15" spans="1:34" ht="15.75" thickBot="1" x14ac:dyDescent="0.3">
      <c r="A15" s="123" t="s">
        <v>34</v>
      </c>
      <c r="B15" s="122" t="s">
        <v>24</v>
      </c>
      <c r="C15" s="128" t="s">
        <v>25</v>
      </c>
      <c r="D15" s="87" t="s">
        <v>94</v>
      </c>
      <c r="E15" s="19"/>
      <c r="F15" s="20"/>
      <c r="G15" s="8"/>
      <c r="H15" s="21"/>
      <c r="I15" s="8"/>
      <c r="J15" s="8"/>
      <c r="K15" s="21"/>
      <c r="L15" s="8"/>
      <c r="M15" s="8"/>
      <c r="N15" s="21"/>
      <c r="O15" s="19"/>
      <c r="P15" s="20"/>
      <c r="Q15" s="8"/>
      <c r="R15" s="21"/>
      <c r="S15" s="8"/>
      <c r="T15" s="8"/>
      <c r="U15" s="21"/>
      <c r="V15" s="8"/>
      <c r="W15" s="8"/>
      <c r="X15" s="21"/>
      <c r="Y15" s="19"/>
      <c r="Z15" s="20"/>
      <c r="AA15" s="8"/>
      <c r="AB15" s="21"/>
      <c r="AC15" s="8"/>
      <c r="AD15" s="8"/>
      <c r="AE15" s="21"/>
      <c r="AF15" s="8"/>
      <c r="AG15" s="8"/>
      <c r="AH15" s="21"/>
    </row>
    <row r="16" spans="1:34" ht="15.75" thickBot="1" x14ac:dyDescent="0.3">
      <c r="A16" s="123" t="s">
        <v>35</v>
      </c>
      <c r="B16" s="122" t="s">
        <v>36</v>
      </c>
      <c r="C16" s="122" t="s">
        <v>37</v>
      </c>
      <c r="D16" s="90" t="s">
        <v>138</v>
      </c>
      <c r="E16" s="19">
        <v>1</v>
      </c>
      <c r="F16" s="63">
        <v>0.05</v>
      </c>
      <c r="G16" s="23">
        <v>0.05</v>
      </c>
      <c r="H16" s="24">
        <v>0.05</v>
      </c>
      <c r="I16" s="23">
        <v>0.4</v>
      </c>
      <c r="J16" s="23">
        <v>0.4</v>
      </c>
      <c r="K16" s="24">
        <v>0.4</v>
      </c>
      <c r="L16" s="23">
        <v>1</v>
      </c>
      <c r="M16" s="23">
        <v>1</v>
      </c>
      <c r="N16" s="24">
        <v>1</v>
      </c>
      <c r="O16" s="19">
        <v>1</v>
      </c>
      <c r="P16" s="63">
        <v>0.05</v>
      </c>
      <c r="Q16" s="23">
        <v>0.05</v>
      </c>
      <c r="R16" s="64">
        <v>0.05</v>
      </c>
      <c r="S16" s="63">
        <v>0.4</v>
      </c>
      <c r="T16" s="23">
        <v>0.4</v>
      </c>
      <c r="U16" s="24">
        <v>0.4</v>
      </c>
      <c r="V16" s="23">
        <v>1</v>
      </c>
      <c r="W16" s="23">
        <v>1</v>
      </c>
      <c r="X16" s="24">
        <v>1</v>
      </c>
      <c r="Y16" s="19">
        <v>1</v>
      </c>
      <c r="Z16" s="63">
        <v>0.05</v>
      </c>
      <c r="AA16" s="23">
        <v>0.05</v>
      </c>
      <c r="AB16" s="24">
        <v>0.05</v>
      </c>
      <c r="AC16" s="23">
        <v>0.4</v>
      </c>
      <c r="AD16" s="23">
        <v>0.4</v>
      </c>
      <c r="AE16" s="24">
        <v>0.4</v>
      </c>
      <c r="AF16" s="23">
        <v>1</v>
      </c>
      <c r="AG16" s="23">
        <v>1</v>
      </c>
      <c r="AH16" s="24">
        <v>3</v>
      </c>
    </row>
    <row r="17" spans="1:34" ht="16.5" thickBot="1" x14ac:dyDescent="0.3">
      <c r="A17" s="123" t="s">
        <v>38</v>
      </c>
      <c r="B17" s="122" t="s">
        <v>39</v>
      </c>
      <c r="C17" s="122" t="s">
        <v>25</v>
      </c>
      <c r="D17" s="75">
        <v>0</v>
      </c>
      <c r="E17" s="19"/>
      <c r="F17" s="8"/>
      <c r="G17" s="8"/>
      <c r="H17" s="21"/>
      <c r="I17" s="8"/>
      <c r="J17" s="8"/>
      <c r="K17" s="21"/>
      <c r="L17" s="8"/>
      <c r="M17" s="8"/>
      <c r="N17" s="21"/>
      <c r="O17" s="19"/>
      <c r="P17" s="8"/>
      <c r="Q17" s="8"/>
      <c r="R17" s="21"/>
      <c r="S17" s="8"/>
      <c r="T17" s="8"/>
      <c r="U17" s="21"/>
      <c r="V17" s="8"/>
      <c r="W17" s="8"/>
      <c r="X17" s="21"/>
      <c r="Y17" s="19"/>
      <c r="Z17" s="8"/>
      <c r="AA17" s="8"/>
      <c r="AB17" s="21"/>
      <c r="AC17" s="8"/>
      <c r="AD17" s="8"/>
      <c r="AE17" s="21"/>
      <c r="AF17" s="8"/>
      <c r="AG17" s="8"/>
      <c r="AH17" s="21"/>
    </row>
    <row r="18" spans="1:34" ht="15.75" thickBot="1" x14ac:dyDescent="0.3">
      <c r="A18" s="123" t="s">
        <v>40</v>
      </c>
      <c r="B18" s="122" t="s">
        <v>24</v>
      </c>
      <c r="C18" s="122" t="s">
        <v>25</v>
      </c>
      <c r="D18" s="75" t="s">
        <v>41</v>
      </c>
      <c r="E18" s="19"/>
      <c r="F18" s="8"/>
      <c r="G18" s="8"/>
      <c r="H18" s="21"/>
      <c r="I18" s="8"/>
      <c r="J18" s="8"/>
      <c r="K18" s="21"/>
      <c r="L18" s="8"/>
      <c r="M18" s="8"/>
      <c r="N18" s="21"/>
      <c r="O18" s="19"/>
      <c r="P18" s="8"/>
      <c r="Q18" s="8"/>
      <c r="R18" s="21"/>
      <c r="S18" s="8"/>
      <c r="T18" s="8"/>
      <c r="U18" s="21"/>
      <c r="V18" s="8"/>
      <c r="W18" s="8"/>
      <c r="X18" s="21"/>
      <c r="Y18" s="19"/>
      <c r="Z18" s="8"/>
      <c r="AA18" s="8"/>
      <c r="AB18" s="21"/>
      <c r="AC18" s="8"/>
      <c r="AD18" s="8"/>
      <c r="AE18" s="21"/>
      <c r="AF18" s="8"/>
      <c r="AG18" s="8"/>
      <c r="AH18" s="21"/>
    </row>
    <row r="19" spans="1:34" ht="39" thickBot="1" x14ac:dyDescent="0.3">
      <c r="A19" s="124" t="s">
        <v>42</v>
      </c>
      <c r="B19" s="122" t="s">
        <v>24</v>
      </c>
      <c r="C19" s="122" t="s">
        <v>25</v>
      </c>
      <c r="D19" s="75" t="s">
        <v>150</v>
      </c>
      <c r="E19" s="19"/>
      <c r="F19" s="8"/>
      <c r="G19" s="8"/>
      <c r="H19" s="21"/>
      <c r="I19" s="8"/>
      <c r="J19" s="8"/>
      <c r="K19" s="21"/>
      <c r="L19" s="8"/>
      <c r="M19" s="8"/>
      <c r="N19" s="21"/>
      <c r="O19" s="19"/>
      <c r="P19" s="8"/>
      <c r="Q19" s="8"/>
      <c r="R19" s="21"/>
      <c r="S19" s="8"/>
      <c r="T19" s="8"/>
      <c r="U19" s="21"/>
      <c r="V19" s="8"/>
      <c r="W19" s="8"/>
      <c r="X19" s="21"/>
      <c r="Y19" s="19"/>
      <c r="Z19" s="8"/>
      <c r="AA19" s="8"/>
      <c r="AB19" s="21"/>
      <c r="AC19" s="8"/>
      <c r="AD19" s="8"/>
      <c r="AE19" s="21"/>
      <c r="AF19" s="8"/>
      <c r="AG19" s="8"/>
      <c r="AH19" s="21"/>
    </row>
    <row r="20" spans="1:34" ht="15.75" thickBot="1" x14ac:dyDescent="0.3">
      <c r="A20" s="123" t="s">
        <v>43</v>
      </c>
      <c r="B20" s="122" t="s">
        <v>44</v>
      </c>
      <c r="C20" s="122" t="s">
        <v>25</v>
      </c>
      <c r="D20" s="75">
        <v>18.5</v>
      </c>
      <c r="E20" s="19"/>
      <c r="F20" s="8"/>
      <c r="G20" s="8"/>
      <c r="H20" s="21"/>
      <c r="I20" s="8"/>
      <c r="J20" s="8"/>
      <c r="K20" s="21"/>
      <c r="L20" s="8"/>
      <c r="M20" s="8"/>
      <c r="N20" s="21"/>
      <c r="O20" s="19"/>
      <c r="P20" s="8"/>
      <c r="Q20" s="8"/>
      <c r="R20" s="21"/>
      <c r="S20" s="8"/>
      <c r="T20" s="8"/>
      <c r="U20" s="21"/>
      <c r="V20" s="8"/>
      <c r="W20" s="8"/>
      <c r="X20" s="21"/>
      <c r="Y20" s="19"/>
      <c r="Z20" s="8"/>
      <c r="AA20" s="8"/>
      <c r="AB20" s="21"/>
      <c r="AC20" s="8"/>
      <c r="AD20" s="8"/>
      <c r="AE20" s="21"/>
      <c r="AF20" s="8"/>
      <c r="AG20" s="8"/>
      <c r="AH20" s="21"/>
    </row>
    <row r="21" spans="1:34" ht="15.75" thickBot="1" x14ac:dyDescent="0.3">
      <c r="A21" s="123" t="s">
        <v>45</v>
      </c>
      <c r="B21" s="122" t="s">
        <v>46</v>
      </c>
      <c r="C21" s="122" t="s">
        <v>25</v>
      </c>
      <c r="D21" s="59">
        <v>165.833</v>
      </c>
      <c r="E21" s="19"/>
      <c r="F21" s="8"/>
      <c r="G21" s="8"/>
      <c r="H21" s="21"/>
      <c r="I21" s="8"/>
      <c r="J21" s="8"/>
      <c r="K21" s="21"/>
      <c r="L21" s="8"/>
      <c r="M21" s="8"/>
      <c r="N21" s="21"/>
      <c r="O21" s="19"/>
      <c r="P21" s="8"/>
      <c r="Q21" s="8"/>
      <c r="R21" s="21"/>
      <c r="S21" s="8"/>
      <c r="T21" s="8"/>
      <c r="U21" s="21"/>
      <c r="V21" s="8"/>
      <c r="W21" s="8"/>
      <c r="X21" s="21"/>
      <c r="Y21" s="19"/>
      <c r="Z21" s="8"/>
      <c r="AA21" s="8"/>
      <c r="AB21" s="21"/>
      <c r="AC21" s="8"/>
      <c r="AD21" s="8"/>
      <c r="AE21" s="21"/>
      <c r="AF21" s="8"/>
      <c r="AG21" s="8"/>
      <c r="AH21" s="21"/>
    </row>
    <row r="22" spans="1:34" ht="16.5" thickBot="1" x14ac:dyDescent="0.3">
      <c r="A22" s="123" t="s">
        <v>47</v>
      </c>
      <c r="B22" s="122" t="s">
        <v>39</v>
      </c>
      <c r="C22" s="122" t="s">
        <v>25</v>
      </c>
      <c r="D22" s="77">
        <v>165000</v>
      </c>
      <c r="E22" s="19"/>
      <c r="F22" s="26"/>
      <c r="G22" s="26"/>
      <c r="H22" s="21"/>
      <c r="I22" s="8"/>
      <c r="J22" s="8"/>
      <c r="K22" s="21"/>
      <c r="L22" s="8"/>
      <c r="M22" s="8"/>
      <c r="N22" s="21"/>
      <c r="O22" s="19"/>
      <c r="P22" s="26"/>
      <c r="Q22" s="26"/>
      <c r="R22" s="21"/>
      <c r="S22" s="8"/>
      <c r="T22" s="8"/>
      <c r="U22" s="21"/>
      <c r="V22" s="8"/>
      <c r="W22" s="8"/>
      <c r="X22" s="21"/>
      <c r="Y22" s="19"/>
      <c r="Z22" s="26"/>
      <c r="AA22" s="26"/>
      <c r="AB22" s="21"/>
      <c r="AC22" s="8"/>
      <c r="AD22" s="8"/>
      <c r="AE22" s="21"/>
      <c r="AF22" s="8"/>
      <c r="AG22" s="8"/>
      <c r="AH22" s="21"/>
    </row>
    <row r="23" spans="1:34" ht="15.75" thickBot="1" x14ac:dyDescent="0.3">
      <c r="A23" s="123" t="s">
        <v>48</v>
      </c>
      <c r="B23" s="122" t="s">
        <v>24</v>
      </c>
      <c r="C23" s="122" t="s">
        <v>25</v>
      </c>
      <c r="D23" s="75">
        <v>3.4</v>
      </c>
      <c r="E23" s="19"/>
      <c r="F23" s="8"/>
      <c r="G23" s="8"/>
      <c r="H23" s="21"/>
      <c r="I23" s="8"/>
      <c r="J23" s="8"/>
      <c r="K23" s="21"/>
      <c r="L23" s="8"/>
      <c r="M23" s="8"/>
      <c r="N23" s="21"/>
      <c r="O23" s="19"/>
      <c r="P23" s="8"/>
      <c r="Q23" s="8"/>
      <c r="R23" s="21"/>
      <c r="S23" s="8"/>
      <c r="T23" s="8"/>
      <c r="U23" s="21"/>
      <c r="V23" s="8"/>
      <c r="W23" s="8"/>
      <c r="X23" s="21"/>
      <c r="Y23" s="19"/>
      <c r="Z23" s="8"/>
      <c r="AA23" s="8"/>
      <c r="AB23" s="21"/>
      <c r="AC23" s="8"/>
      <c r="AD23" s="8"/>
      <c r="AE23" s="21"/>
      <c r="AF23" s="8"/>
      <c r="AG23" s="8"/>
      <c r="AH23" s="21"/>
    </row>
    <row r="24" spans="1:34" ht="15.75" thickBot="1" x14ac:dyDescent="0.3">
      <c r="A24" s="123" t="s">
        <v>49</v>
      </c>
      <c r="B24" s="122" t="s">
        <v>50</v>
      </c>
      <c r="C24" s="122" t="s">
        <v>25</v>
      </c>
      <c r="D24" s="78">
        <v>0.20599999999999999</v>
      </c>
      <c r="E24" s="19"/>
      <c r="F24" s="8"/>
      <c r="G24" s="8"/>
      <c r="H24" s="21"/>
      <c r="I24" s="8"/>
      <c r="J24" s="8"/>
      <c r="K24" s="21"/>
      <c r="L24" s="8"/>
      <c r="M24" s="8"/>
      <c r="N24" s="21"/>
      <c r="O24" s="19"/>
      <c r="P24" s="8"/>
      <c r="Q24" s="8"/>
      <c r="R24" s="21"/>
      <c r="S24" s="8"/>
      <c r="T24" s="8"/>
      <c r="U24" s="21"/>
      <c r="V24" s="8"/>
      <c r="W24" s="8"/>
      <c r="X24" s="21"/>
      <c r="Y24" s="19"/>
      <c r="Z24" s="8"/>
      <c r="AA24" s="8"/>
      <c r="AB24" s="21"/>
      <c r="AC24" s="8"/>
      <c r="AD24" s="8"/>
      <c r="AE24" s="21"/>
      <c r="AF24" s="8"/>
      <c r="AG24" s="8"/>
      <c r="AH24" s="21"/>
    </row>
    <row r="25" spans="1:34" ht="15.75" thickBot="1" x14ac:dyDescent="0.3">
      <c r="A25" s="123" t="s">
        <v>51</v>
      </c>
      <c r="B25" s="122" t="s">
        <v>52</v>
      </c>
      <c r="C25" s="122" t="s">
        <v>25</v>
      </c>
      <c r="D25" s="79">
        <v>1.077E-2</v>
      </c>
      <c r="E25" s="19"/>
      <c r="F25" s="8"/>
      <c r="G25" s="8"/>
      <c r="H25" s="21"/>
      <c r="I25" s="8"/>
      <c r="J25" s="8"/>
      <c r="K25" s="21"/>
      <c r="L25" s="8"/>
      <c r="M25" s="8"/>
      <c r="N25" s="21"/>
      <c r="O25" s="19"/>
      <c r="P25" s="8"/>
      <c r="Q25" s="8"/>
      <c r="R25" s="21"/>
      <c r="S25" s="8"/>
      <c r="T25" s="8"/>
      <c r="U25" s="21"/>
      <c r="V25" s="8"/>
      <c r="W25" s="8"/>
      <c r="X25" s="21"/>
      <c r="Y25" s="19"/>
      <c r="Z25" s="8"/>
      <c r="AA25" s="8"/>
      <c r="AB25" s="21"/>
      <c r="AC25" s="8"/>
      <c r="AD25" s="8"/>
      <c r="AE25" s="21"/>
      <c r="AF25" s="8"/>
      <c r="AG25" s="8"/>
      <c r="AH25" s="21"/>
    </row>
    <row r="26" spans="1:34" ht="15.75" thickBot="1" x14ac:dyDescent="0.3">
      <c r="A26" s="123" t="s">
        <v>53</v>
      </c>
      <c r="B26" s="122" t="s">
        <v>54</v>
      </c>
      <c r="C26" s="122" t="s">
        <v>25</v>
      </c>
      <c r="D26" s="75" t="s">
        <v>95</v>
      </c>
      <c r="E26" s="19"/>
      <c r="F26" s="8"/>
      <c r="G26" s="8"/>
      <c r="H26" s="21"/>
      <c r="I26" s="8"/>
      <c r="J26" s="8"/>
      <c r="K26" s="21"/>
      <c r="L26" s="8"/>
      <c r="M26" s="8"/>
      <c r="N26" s="21"/>
      <c r="O26" s="19"/>
      <c r="P26" s="8"/>
      <c r="Q26" s="8"/>
      <c r="R26" s="21"/>
      <c r="S26" s="8"/>
      <c r="T26" s="8"/>
      <c r="U26" s="21"/>
      <c r="V26" s="8"/>
      <c r="W26" s="8"/>
      <c r="X26" s="21"/>
      <c r="Y26" s="19"/>
      <c r="Z26" s="8"/>
      <c r="AA26" s="8"/>
      <c r="AB26" s="21"/>
      <c r="AC26" s="8"/>
      <c r="AD26" s="8"/>
      <c r="AE26" s="21"/>
      <c r="AF26" s="8"/>
      <c r="AG26" s="8"/>
      <c r="AH26" s="21"/>
    </row>
    <row r="27" spans="1:34" ht="16.5" thickBot="1" x14ac:dyDescent="0.3">
      <c r="A27" s="123" t="s">
        <v>55</v>
      </c>
      <c r="B27" s="122" t="s">
        <v>56</v>
      </c>
      <c r="C27" s="122" t="s">
        <v>25</v>
      </c>
      <c r="D27" s="75" t="s">
        <v>222</v>
      </c>
      <c r="E27" s="19"/>
      <c r="F27" s="8"/>
      <c r="G27" s="8"/>
      <c r="H27" s="21"/>
      <c r="I27" s="8"/>
      <c r="J27" s="8"/>
      <c r="K27" s="21"/>
      <c r="L27" s="8"/>
      <c r="M27" s="8"/>
      <c r="N27" s="21"/>
      <c r="O27" s="19"/>
      <c r="P27" s="8"/>
      <c r="Q27" s="8"/>
      <c r="R27" s="21"/>
      <c r="S27" s="8"/>
      <c r="T27" s="8"/>
      <c r="U27" s="21"/>
      <c r="V27" s="8"/>
      <c r="W27" s="8"/>
      <c r="X27" s="21"/>
      <c r="Y27" s="19"/>
      <c r="Z27" s="8"/>
      <c r="AA27" s="8"/>
      <c r="AB27" s="21"/>
      <c r="AC27" s="8"/>
      <c r="AD27" s="8"/>
      <c r="AE27" s="21"/>
      <c r="AF27" s="8"/>
      <c r="AG27" s="8"/>
      <c r="AH27" s="21"/>
    </row>
    <row r="28" spans="1:34" ht="16.5" thickBot="1" x14ac:dyDescent="0.3">
      <c r="A28" s="123" t="s">
        <v>57</v>
      </c>
      <c r="B28" s="122" t="s">
        <v>58</v>
      </c>
      <c r="C28" s="122" t="s">
        <v>25</v>
      </c>
      <c r="D28" s="77">
        <v>1.62</v>
      </c>
      <c r="E28" s="19"/>
      <c r="F28" s="8"/>
      <c r="G28" s="8"/>
      <c r="H28" s="21"/>
      <c r="I28" s="8"/>
      <c r="J28" s="8"/>
      <c r="K28" s="21"/>
      <c r="L28" s="8"/>
      <c r="M28" s="8"/>
      <c r="N28" s="21"/>
      <c r="O28" s="19"/>
      <c r="P28" s="8"/>
      <c r="Q28" s="8"/>
      <c r="R28" s="21"/>
      <c r="S28" s="8"/>
      <c r="T28" s="8"/>
      <c r="U28" s="21"/>
      <c r="V28" s="8"/>
      <c r="W28" s="8"/>
      <c r="X28" s="21"/>
      <c r="Y28" s="19"/>
      <c r="Z28" s="8"/>
      <c r="AA28" s="8"/>
      <c r="AB28" s="21"/>
      <c r="AC28" s="8"/>
      <c r="AD28" s="8"/>
      <c r="AE28" s="21"/>
      <c r="AF28" s="8"/>
      <c r="AG28" s="8"/>
      <c r="AH28" s="21"/>
    </row>
    <row r="29" spans="1:34" ht="15.75" thickBot="1" x14ac:dyDescent="0.3">
      <c r="A29" s="123" t="s">
        <v>59</v>
      </c>
      <c r="B29" s="122" t="s">
        <v>60</v>
      </c>
      <c r="C29" s="122" t="s">
        <v>25</v>
      </c>
      <c r="D29" s="75">
        <v>1</v>
      </c>
      <c r="E29" s="19"/>
      <c r="F29" s="8"/>
      <c r="G29" s="8"/>
      <c r="H29" s="21"/>
      <c r="I29" s="8"/>
      <c r="J29" s="8"/>
      <c r="K29" s="21"/>
      <c r="L29" s="8"/>
      <c r="M29" s="8"/>
      <c r="N29" s="21"/>
      <c r="O29" s="19"/>
      <c r="P29" s="8"/>
      <c r="Q29" s="8"/>
      <c r="R29" s="21"/>
      <c r="S29" s="8"/>
      <c r="T29" s="8"/>
      <c r="U29" s="21"/>
      <c r="V29" s="8"/>
      <c r="W29" s="8"/>
      <c r="X29" s="21"/>
      <c r="Y29" s="19"/>
      <c r="Z29" s="8"/>
      <c r="AA29" s="8"/>
      <c r="AB29" s="21"/>
      <c r="AC29" s="8"/>
      <c r="AD29" s="8"/>
      <c r="AE29" s="21"/>
      <c r="AF29" s="8"/>
      <c r="AG29" s="8"/>
      <c r="AH29" s="21"/>
    </row>
    <row r="30" spans="1:34" ht="15.75" thickBot="1" x14ac:dyDescent="0.3">
      <c r="A30" s="123" t="s">
        <v>61</v>
      </c>
      <c r="B30" s="122" t="s">
        <v>62</v>
      </c>
      <c r="C30" s="122" t="s">
        <v>25</v>
      </c>
      <c r="D30" s="59" t="s">
        <v>63</v>
      </c>
      <c r="E30" s="19"/>
      <c r="F30" s="20"/>
      <c r="G30" s="8"/>
      <c r="H30" s="21"/>
      <c r="I30" s="8"/>
      <c r="J30" s="8"/>
      <c r="K30" s="21"/>
      <c r="L30" s="8"/>
      <c r="M30" s="8"/>
      <c r="N30" s="21"/>
      <c r="O30" s="19"/>
      <c r="P30" s="8"/>
      <c r="Q30" s="8"/>
      <c r="R30" s="61"/>
      <c r="S30" s="20"/>
      <c r="T30" s="8"/>
      <c r="U30" s="21"/>
      <c r="V30" s="8"/>
      <c r="W30" s="8"/>
      <c r="X30" s="61"/>
      <c r="Y30" s="19"/>
      <c r="Z30" s="8"/>
      <c r="AA30" s="8"/>
      <c r="AB30" s="21"/>
      <c r="AC30" s="8"/>
      <c r="AD30" s="8"/>
      <c r="AE30" s="21"/>
      <c r="AF30" s="8"/>
      <c r="AG30" s="8"/>
      <c r="AH30" s="21"/>
    </row>
    <row r="31" spans="1:34" s="56" customFormat="1" ht="15.75" thickBot="1" x14ac:dyDescent="0.3">
      <c r="A31" s="131" t="s">
        <v>64</v>
      </c>
      <c r="B31" s="128" t="s">
        <v>65</v>
      </c>
      <c r="C31" s="128" t="s">
        <v>37</v>
      </c>
      <c r="D31" s="81" t="s">
        <v>96</v>
      </c>
      <c r="E31" s="52">
        <v>2</v>
      </c>
      <c r="F31" s="53">
        <v>2</v>
      </c>
      <c r="G31" s="53">
        <v>2</v>
      </c>
      <c r="H31" s="54">
        <v>2</v>
      </c>
      <c r="I31" s="55">
        <v>2</v>
      </c>
      <c r="J31" s="53">
        <v>2</v>
      </c>
      <c r="K31" s="54">
        <v>2</v>
      </c>
      <c r="L31" s="55">
        <v>2</v>
      </c>
      <c r="M31" s="53">
        <v>2</v>
      </c>
      <c r="N31" s="54">
        <v>2</v>
      </c>
      <c r="O31" s="52">
        <v>15</v>
      </c>
      <c r="P31" s="53">
        <v>15</v>
      </c>
      <c r="Q31" s="53">
        <v>15</v>
      </c>
      <c r="R31" s="54">
        <v>15</v>
      </c>
      <c r="S31" s="55">
        <v>15</v>
      </c>
      <c r="T31" s="53">
        <v>15</v>
      </c>
      <c r="U31" s="54">
        <v>15</v>
      </c>
      <c r="V31" s="55">
        <v>15</v>
      </c>
      <c r="W31" s="53">
        <v>15</v>
      </c>
      <c r="X31" s="54">
        <v>15</v>
      </c>
      <c r="Y31" s="52">
        <v>120</v>
      </c>
      <c r="Z31" s="53">
        <v>120</v>
      </c>
      <c r="AA31" s="53">
        <v>120</v>
      </c>
      <c r="AB31" s="54">
        <v>120</v>
      </c>
      <c r="AC31" s="55">
        <v>120</v>
      </c>
      <c r="AD31" s="53">
        <v>120</v>
      </c>
      <c r="AE31" s="54">
        <v>120</v>
      </c>
      <c r="AF31" s="55">
        <v>120</v>
      </c>
      <c r="AG31" s="53">
        <v>120</v>
      </c>
      <c r="AH31" s="54">
        <v>120</v>
      </c>
    </row>
    <row r="32" spans="1:34" ht="15.75" thickBot="1" x14ac:dyDescent="0.3">
      <c r="A32" s="123" t="s">
        <v>66</v>
      </c>
      <c r="B32" s="125" t="s">
        <v>67</v>
      </c>
      <c r="C32" s="132" t="s">
        <v>37</v>
      </c>
      <c r="D32" s="91" t="s">
        <v>139</v>
      </c>
      <c r="E32" s="32">
        <v>1</v>
      </c>
      <c r="F32" s="35">
        <v>26.83</v>
      </c>
      <c r="G32" s="33">
        <v>155.69</v>
      </c>
      <c r="H32" s="34">
        <v>1532.91</v>
      </c>
      <c r="I32" s="35">
        <v>26.83</v>
      </c>
      <c r="J32" s="33">
        <v>155.69</v>
      </c>
      <c r="K32" s="34">
        <v>1532.91</v>
      </c>
      <c r="L32" s="35">
        <v>26.83</v>
      </c>
      <c r="M32" s="33">
        <v>155.69</v>
      </c>
      <c r="N32" s="34">
        <v>1532.91</v>
      </c>
      <c r="O32" s="32">
        <v>1</v>
      </c>
      <c r="P32" s="62">
        <v>26.83</v>
      </c>
      <c r="Q32" s="33">
        <v>155.69</v>
      </c>
      <c r="R32" s="33">
        <v>1532.91</v>
      </c>
      <c r="S32" s="35">
        <v>26.83</v>
      </c>
      <c r="T32" s="33">
        <v>155.69</v>
      </c>
      <c r="U32" s="34">
        <v>1532.91</v>
      </c>
      <c r="V32" s="62">
        <v>26.83</v>
      </c>
      <c r="W32" s="33">
        <v>155.69</v>
      </c>
      <c r="X32" s="33">
        <v>1532.91</v>
      </c>
      <c r="Y32" s="32">
        <v>1</v>
      </c>
      <c r="Z32" s="62">
        <v>26.83</v>
      </c>
      <c r="AA32" s="33">
        <v>155.69</v>
      </c>
      <c r="AB32" s="34">
        <v>1532.91</v>
      </c>
      <c r="AC32" s="62">
        <v>26.83</v>
      </c>
      <c r="AD32" s="33">
        <v>155.69</v>
      </c>
      <c r="AE32" s="34">
        <v>1532.91</v>
      </c>
      <c r="AF32" s="62">
        <v>26.83</v>
      </c>
      <c r="AG32" s="33">
        <v>155.69</v>
      </c>
      <c r="AH32" s="34">
        <v>1532.91</v>
      </c>
    </row>
    <row r="33" spans="1:34" ht="15.75" thickBot="1" x14ac:dyDescent="0.3">
      <c r="A33" s="123" t="s">
        <v>68</v>
      </c>
      <c r="B33" s="122" t="s">
        <v>69</v>
      </c>
      <c r="C33" s="122" t="s">
        <v>25</v>
      </c>
      <c r="D33" s="82" t="s">
        <v>70</v>
      </c>
      <c r="E33" s="19"/>
      <c r="F33" s="8"/>
      <c r="G33" s="8"/>
      <c r="H33" s="21"/>
      <c r="I33" s="8"/>
      <c r="J33" s="8"/>
      <c r="K33" s="21"/>
      <c r="L33" s="8"/>
      <c r="M33" s="8"/>
      <c r="N33" s="21"/>
      <c r="O33" s="19"/>
      <c r="P33" s="8"/>
      <c r="Q33" s="8"/>
      <c r="R33" s="21"/>
      <c r="S33" s="8"/>
      <c r="T33" s="8"/>
      <c r="U33" s="21"/>
      <c r="V33" s="8"/>
      <c r="W33" s="8"/>
      <c r="X33" s="21"/>
      <c r="Y33" s="19"/>
      <c r="Z33" s="8"/>
      <c r="AA33" s="8"/>
      <c r="AB33" s="21"/>
      <c r="AC33" s="8"/>
      <c r="AD33" s="8"/>
      <c r="AE33" s="21"/>
      <c r="AF33" s="8"/>
      <c r="AG33" s="8"/>
      <c r="AH33" s="21"/>
    </row>
    <row r="34" spans="1:34" ht="15.75" thickBot="1" x14ac:dyDescent="0.3">
      <c r="A34" s="123" t="s">
        <v>71</v>
      </c>
      <c r="B34" s="122" t="s">
        <v>24</v>
      </c>
      <c r="C34" s="122" t="s">
        <v>25</v>
      </c>
      <c r="D34" s="83">
        <v>0</v>
      </c>
      <c r="E34" s="19"/>
      <c r="F34" s="8"/>
      <c r="G34" s="8"/>
      <c r="H34" s="21"/>
      <c r="I34" s="8"/>
      <c r="J34" s="8"/>
      <c r="K34" s="21"/>
      <c r="L34" s="8"/>
      <c r="M34" s="8"/>
      <c r="N34" s="21"/>
      <c r="O34" s="19"/>
      <c r="P34" s="8"/>
      <c r="Q34" s="8"/>
      <c r="R34" s="21"/>
      <c r="S34" s="8"/>
      <c r="T34" s="8"/>
      <c r="U34" s="21"/>
      <c r="V34" s="8"/>
      <c r="W34" s="8"/>
      <c r="X34" s="21"/>
      <c r="Y34" s="19"/>
      <c r="Z34" s="8"/>
      <c r="AA34" s="8"/>
      <c r="AB34" s="21"/>
      <c r="AC34" s="8"/>
      <c r="AD34" s="8"/>
      <c r="AE34" s="21"/>
      <c r="AF34" s="8"/>
      <c r="AG34" s="8"/>
      <c r="AH34" s="21"/>
    </row>
    <row r="35" spans="1:34" ht="15.75" thickBot="1" x14ac:dyDescent="0.3">
      <c r="A35" s="123" t="s">
        <v>72</v>
      </c>
      <c r="B35" s="122" t="s">
        <v>98</v>
      </c>
      <c r="C35" s="128" t="s">
        <v>25</v>
      </c>
      <c r="D35" s="84">
        <v>0.01</v>
      </c>
      <c r="E35" s="19"/>
      <c r="F35" s="8"/>
      <c r="G35" s="8"/>
      <c r="H35" s="21"/>
      <c r="I35" s="8"/>
      <c r="J35" s="8"/>
      <c r="K35" s="21"/>
      <c r="L35" s="8"/>
      <c r="M35" s="8"/>
      <c r="N35" s="21"/>
      <c r="O35" s="19"/>
      <c r="P35" s="8"/>
      <c r="Q35" s="8"/>
      <c r="R35" s="21"/>
      <c r="S35" s="8"/>
      <c r="T35" s="8"/>
      <c r="U35" s="21"/>
      <c r="V35" s="8"/>
      <c r="W35" s="8"/>
      <c r="X35" s="21"/>
      <c r="Y35" s="19"/>
      <c r="Z35" s="8"/>
      <c r="AA35" s="8"/>
      <c r="AB35" s="21"/>
      <c r="AC35" s="8"/>
      <c r="AD35" s="8"/>
      <c r="AE35" s="21"/>
      <c r="AF35" s="8"/>
      <c r="AG35" s="8"/>
      <c r="AH35" s="21"/>
    </row>
    <row r="36" spans="1:34" ht="15.75" thickBot="1" x14ac:dyDescent="0.3">
      <c r="A36" s="123" t="s">
        <v>73</v>
      </c>
      <c r="B36" s="128" t="s">
        <v>74</v>
      </c>
      <c r="C36" s="128" t="s">
        <v>25</v>
      </c>
      <c r="D36" s="133" t="s">
        <v>201</v>
      </c>
      <c r="E36" s="19"/>
      <c r="F36" s="8"/>
      <c r="G36" s="8"/>
      <c r="H36" s="21"/>
      <c r="I36" s="8"/>
      <c r="J36" s="8"/>
      <c r="K36" s="21"/>
      <c r="L36" s="8"/>
      <c r="M36" s="8"/>
      <c r="N36" s="21"/>
      <c r="O36" s="19"/>
      <c r="P36" s="8"/>
      <c r="Q36" s="8"/>
      <c r="R36" s="21"/>
      <c r="S36" s="8"/>
      <c r="T36" s="8"/>
      <c r="U36" s="21"/>
      <c r="V36" s="8"/>
      <c r="W36" s="8"/>
      <c r="X36" s="21"/>
      <c r="Y36" s="19"/>
      <c r="Z36" s="8"/>
      <c r="AA36" s="8"/>
      <c r="AB36" s="21"/>
      <c r="AC36" s="8"/>
      <c r="AD36" s="8"/>
      <c r="AE36" s="21"/>
      <c r="AF36" s="8"/>
      <c r="AG36" s="8"/>
      <c r="AH36" s="21"/>
    </row>
    <row r="37" spans="1:34" ht="15.75" thickBot="1" x14ac:dyDescent="0.3">
      <c r="A37" s="123" t="s">
        <v>75</v>
      </c>
      <c r="B37" s="128" t="s">
        <v>76</v>
      </c>
      <c r="C37" s="128" t="s">
        <v>25</v>
      </c>
      <c r="D37" s="99" t="s">
        <v>228</v>
      </c>
      <c r="E37" s="19"/>
      <c r="F37" s="8"/>
      <c r="G37" s="8"/>
      <c r="H37" s="21"/>
      <c r="I37" s="8"/>
      <c r="J37" s="8"/>
      <c r="K37" s="21"/>
      <c r="L37" s="8"/>
      <c r="M37" s="8"/>
      <c r="N37" s="21"/>
      <c r="O37" s="19"/>
      <c r="P37" s="8"/>
      <c r="Q37" s="8"/>
      <c r="R37" s="21"/>
      <c r="S37" s="8"/>
      <c r="T37" s="8"/>
      <c r="U37" s="21"/>
      <c r="V37" s="8"/>
      <c r="W37" s="8"/>
      <c r="X37" s="21"/>
      <c r="Y37" s="19"/>
      <c r="Z37" s="8"/>
      <c r="AA37" s="8"/>
      <c r="AB37" s="21"/>
      <c r="AC37" s="8"/>
      <c r="AD37" s="8"/>
      <c r="AE37" s="21"/>
      <c r="AF37" s="8"/>
      <c r="AG37" s="8"/>
      <c r="AH37" s="21"/>
    </row>
    <row r="38" spans="1:34" ht="15.75" thickBot="1" x14ac:dyDescent="0.3">
      <c r="A38" s="123" t="s">
        <v>160</v>
      </c>
      <c r="B38" s="128" t="s">
        <v>54</v>
      </c>
      <c r="C38" s="128" t="s">
        <v>25</v>
      </c>
      <c r="D38" s="77" t="s">
        <v>176</v>
      </c>
      <c r="E38" s="19"/>
      <c r="F38" s="8"/>
      <c r="G38" s="8"/>
      <c r="H38" s="21"/>
      <c r="I38" s="8"/>
      <c r="J38" s="8"/>
      <c r="K38" s="21"/>
      <c r="L38" s="8"/>
      <c r="M38" s="8"/>
      <c r="N38" s="21"/>
      <c r="O38" s="19"/>
      <c r="P38" s="8"/>
      <c r="Q38" s="8"/>
      <c r="R38" s="21"/>
      <c r="S38" s="8"/>
      <c r="T38" s="8"/>
      <c r="U38" s="21"/>
      <c r="V38" s="8"/>
      <c r="W38" s="8"/>
      <c r="X38" s="21"/>
      <c r="Y38" s="19"/>
      <c r="Z38" s="8"/>
      <c r="AA38" s="8"/>
      <c r="AB38" s="21"/>
      <c r="AC38" s="8"/>
      <c r="AD38" s="8"/>
      <c r="AE38" s="21"/>
      <c r="AF38" s="8"/>
      <c r="AG38" s="8"/>
      <c r="AH38" s="21"/>
    </row>
    <row r="39" spans="1:34" ht="15.75" thickBot="1" x14ac:dyDescent="0.3">
      <c r="A39" s="123" t="s">
        <v>29</v>
      </c>
      <c r="B39" s="128" t="s">
        <v>24</v>
      </c>
      <c r="C39" s="128" t="s">
        <v>25</v>
      </c>
      <c r="D39" s="85" t="s">
        <v>235</v>
      </c>
      <c r="E39" s="19"/>
      <c r="F39" s="8"/>
      <c r="G39" s="8"/>
      <c r="H39" s="21"/>
      <c r="I39" s="8"/>
      <c r="J39" s="8"/>
      <c r="K39" s="21"/>
      <c r="L39" s="8"/>
      <c r="M39" s="8"/>
      <c r="N39" s="21"/>
      <c r="O39" s="19"/>
      <c r="P39" s="8"/>
      <c r="Q39" s="8"/>
      <c r="R39" s="21"/>
      <c r="S39" s="8"/>
      <c r="T39" s="8"/>
      <c r="U39" s="21"/>
      <c r="V39" s="8"/>
      <c r="W39" s="8"/>
      <c r="X39" s="21"/>
      <c r="Y39" s="19"/>
      <c r="Z39" s="8"/>
      <c r="AA39" s="8"/>
      <c r="AB39" s="21"/>
      <c r="AC39" s="8"/>
      <c r="AD39" s="8"/>
      <c r="AE39" s="21"/>
      <c r="AF39" s="8"/>
      <c r="AG39" s="8"/>
      <c r="AH39" s="21"/>
    </row>
    <row r="40" spans="1:34" ht="15.75" thickBot="1" x14ac:dyDescent="0.3">
      <c r="A40" s="131" t="s">
        <v>151</v>
      </c>
      <c r="B40" s="128" t="s">
        <v>152</v>
      </c>
      <c r="C40" s="128" t="s">
        <v>25</v>
      </c>
      <c r="D40" s="25" t="s">
        <v>241</v>
      </c>
      <c r="E40" s="19"/>
      <c r="F40" s="8"/>
      <c r="G40" s="8"/>
      <c r="H40" s="21"/>
      <c r="I40" s="8"/>
      <c r="J40" s="8"/>
      <c r="K40" s="21"/>
      <c r="L40" s="8"/>
      <c r="M40" s="8"/>
      <c r="N40" s="21"/>
      <c r="O40" s="19"/>
      <c r="P40" s="8"/>
      <c r="Q40" s="8"/>
      <c r="R40" s="21"/>
      <c r="S40" s="8"/>
      <c r="T40" s="8"/>
      <c r="U40" s="21"/>
      <c r="V40" s="8"/>
      <c r="W40" s="8"/>
      <c r="X40" s="21"/>
      <c r="Y40" s="19"/>
      <c r="Z40" s="8"/>
      <c r="AA40" s="8"/>
      <c r="AB40" s="21"/>
      <c r="AC40" s="8"/>
      <c r="AD40" s="8"/>
      <c r="AE40" s="21"/>
      <c r="AF40" s="8"/>
      <c r="AG40" s="8"/>
      <c r="AH40" s="21"/>
    </row>
    <row r="41" spans="1:34" ht="15.75" thickBot="1" x14ac:dyDescent="0.3">
      <c r="A41" s="131" t="s">
        <v>153</v>
      </c>
      <c r="B41" s="128" t="s">
        <v>152</v>
      </c>
      <c r="C41" s="128" t="s">
        <v>25</v>
      </c>
      <c r="D41" s="25" t="s">
        <v>242</v>
      </c>
      <c r="E41" s="19"/>
      <c r="F41" s="8"/>
      <c r="G41" s="8"/>
      <c r="H41" s="21"/>
      <c r="I41" s="8"/>
      <c r="J41" s="8"/>
      <c r="K41" s="21"/>
      <c r="L41" s="8"/>
      <c r="M41" s="8"/>
      <c r="N41" s="21"/>
      <c r="O41" s="19"/>
      <c r="P41" s="8"/>
      <c r="Q41" s="8"/>
      <c r="R41" s="21"/>
      <c r="S41" s="8"/>
      <c r="T41" s="8"/>
      <c r="U41" s="21"/>
      <c r="V41" s="8"/>
      <c r="W41" s="8"/>
      <c r="X41" s="21"/>
      <c r="Y41" s="19"/>
      <c r="Z41" s="8"/>
      <c r="AA41" s="8"/>
      <c r="AB41" s="21"/>
      <c r="AC41" s="8"/>
      <c r="AD41" s="8"/>
      <c r="AE41" s="21"/>
      <c r="AF41" s="8"/>
      <c r="AG41" s="8"/>
      <c r="AH41" s="21"/>
    </row>
    <row r="42" spans="1:34" ht="15.75" thickBot="1" x14ac:dyDescent="0.3">
      <c r="A42" s="131" t="s">
        <v>154</v>
      </c>
      <c r="B42" s="128" t="s">
        <v>152</v>
      </c>
      <c r="C42" s="128" t="s">
        <v>25</v>
      </c>
      <c r="D42" s="25" t="s">
        <v>243</v>
      </c>
      <c r="E42" s="19"/>
      <c r="F42" s="8"/>
      <c r="G42" s="8"/>
      <c r="H42" s="21"/>
      <c r="I42" s="8"/>
      <c r="J42" s="8"/>
      <c r="K42" s="21"/>
      <c r="L42" s="8"/>
      <c r="M42" s="8"/>
      <c r="N42" s="21"/>
      <c r="O42" s="19"/>
      <c r="P42" s="8"/>
      <c r="Q42" s="8"/>
      <c r="R42" s="21"/>
      <c r="S42" s="8"/>
      <c r="T42" s="8"/>
      <c r="U42" s="21"/>
      <c r="V42" s="8"/>
      <c r="W42" s="8"/>
      <c r="X42" s="21"/>
      <c r="Y42" s="19"/>
      <c r="Z42" s="8"/>
      <c r="AA42" s="8"/>
      <c r="AB42" s="21"/>
      <c r="AC42" s="8"/>
      <c r="AD42" s="8"/>
      <c r="AE42" s="21"/>
      <c r="AF42" s="8"/>
      <c r="AG42" s="8"/>
      <c r="AH42" s="21"/>
    </row>
    <row r="43" spans="1:34" ht="16.5" thickBot="1" x14ac:dyDescent="0.3">
      <c r="A43" s="123" t="s">
        <v>77</v>
      </c>
      <c r="B43" s="128" t="s">
        <v>99</v>
      </c>
      <c r="C43" s="128" t="s">
        <v>25</v>
      </c>
      <c r="D43" s="77">
        <v>492</v>
      </c>
      <c r="E43" s="19"/>
      <c r="F43" s="8"/>
      <c r="G43" s="8"/>
      <c r="H43" s="21"/>
      <c r="I43" s="8"/>
      <c r="J43" s="8"/>
      <c r="K43" s="21"/>
      <c r="L43" s="8"/>
      <c r="M43" s="8"/>
      <c r="N43" s="21"/>
      <c r="O43" s="19"/>
      <c r="P43" s="8"/>
      <c r="Q43" s="8"/>
      <c r="R43" s="21"/>
      <c r="S43" s="8"/>
      <c r="T43" s="8"/>
      <c r="U43" s="21"/>
      <c r="V43" s="8"/>
      <c r="W43" s="8"/>
      <c r="X43" s="21"/>
      <c r="Y43" s="19"/>
      <c r="Z43" s="8"/>
      <c r="AA43" s="8"/>
      <c r="AB43" s="21"/>
      <c r="AC43" s="8"/>
      <c r="AD43" s="8"/>
      <c r="AE43" s="21"/>
      <c r="AF43" s="8"/>
      <c r="AG43" s="8"/>
      <c r="AH43" s="21"/>
    </row>
    <row r="44" spans="1:34" ht="16.5" thickBot="1" x14ac:dyDescent="0.3">
      <c r="A44" s="123" t="s">
        <v>79</v>
      </c>
      <c r="B44" s="128" t="s">
        <v>99</v>
      </c>
      <c r="C44" s="128" t="s">
        <v>25</v>
      </c>
      <c r="D44" s="75">
        <v>20</v>
      </c>
      <c r="E44" s="19"/>
      <c r="F44" s="8"/>
      <c r="G44" s="8"/>
      <c r="H44" s="21"/>
      <c r="I44" s="8"/>
      <c r="J44" s="8"/>
      <c r="K44" s="21"/>
      <c r="L44" s="8"/>
      <c r="M44" s="8"/>
      <c r="N44" s="21"/>
      <c r="O44" s="19"/>
      <c r="P44" s="8"/>
      <c r="Q44" s="8"/>
      <c r="R44" s="21"/>
      <c r="S44" s="8"/>
      <c r="T44" s="8"/>
      <c r="U44" s="21"/>
      <c r="V44" s="8"/>
      <c r="W44" s="8"/>
      <c r="X44" s="21"/>
      <c r="Y44" s="19"/>
      <c r="Z44" s="8"/>
      <c r="AA44" s="8"/>
      <c r="AB44" s="21"/>
      <c r="AC44" s="8"/>
      <c r="AD44" s="8"/>
      <c r="AE44" s="21"/>
      <c r="AF44" s="8"/>
      <c r="AG44" s="8"/>
      <c r="AH44" s="21"/>
    </row>
    <row r="45" spans="1:34" ht="16.5" thickBot="1" x14ac:dyDescent="0.3">
      <c r="A45" s="123" t="s">
        <v>80</v>
      </c>
      <c r="B45" s="128" t="s">
        <v>81</v>
      </c>
      <c r="C45" s="128" t="s">
        <v>25</v>
      </c>
      <c r="D45" s="75" t="s">
        <v>82</v>
      </c>
      <c r="E45" s="19"/>
      <c r="F45" s="8"/>
      <c r="G45" s="8"/>
      <c r="H45" s="21"/>
      <c r="I45" s="8"/>
      <c r="J45" s="8"/>
      <c r="K45" s="21"/>
      <c r="L45" s="8"/>
      <c r="M45" s="8"/>
      <c r="N45" s="21"/>
      <c r="O45" s="19"/>
      <c r="P45" s="8"/>
      <c r="Q45" s="8"/>
      <c r="R45" s="21"/>
      <c r="S45" s="8"/>
      <c r="T45" s="8"/>
      <c r="U45" s="21"/>
      <c r="V45" s="8"/>
      <c r="W45" s="8"/>
      <c r="X45" s="21"/>
      <c r="Y45" s="19"/>
      <c r="Z45" s="8"/>
      <c r="AA45" s="8"/>
      <c r="AB45" s="21"/>
      <c r="AC45" s="8"/>
      <c r="AD45" s="8"/>
      <c r="AE45" s="21"/>
      <c r="AF45" s="8"/>
      <c r="AG45" s="8"/>
      <c r="AH45" s="21"/>
    </row>
    <row r="46" spans="1:34" ht="16.5" thickBot="1" x14ac:dyDescent="0.3">
      <c r="A46" s="17" t="s">
        <v>83</v>
      </c>
      <c r="B46" s="46" t="s">
        <v>81</v>
      </c>
      <c r="C46" s="46" t="s">
        <v>25</v>
      </c>
      <c r="D46" s="75" t="s">
        <v>82</v>
      </c>
      <c r="E46" s="19"/>
      <c r="F46" s="8"/>
      <c r="G46" s="8"/>
      <c r="H46" s="21"/>
      <c r="I46" s="8"/>
      <c r="J46" s="8"/>
      <c r="K46" s="21"/>
      <c r="L46" s="8"/>
      <c r="M46" s="8"/>
      <c r="N46" s="21"/>
      <c r="O46" s="19"/>
      <c r="P46" s="8"/>
      <c r="Q46" s="8"/>
      <c r="R46" s="21"/>
      <c r="S46" s="8"/>
      <c r="T46" s="8"/>
      <c r="U46" s="21"/>
      <c r="V46" s="8"/>
      <c r="W46" s="8"/>
      <c r="X46" s="21"/>
      <c r="Y46" s="19"/>
      <c r="Z46" s="8"/>
      <c r="AA46" s="8"/>
      <c r="AB46" s="21"/>
      <c r="AC46" s="8"/>
      <c r="AD46" s="8"/>
      <c r="AE46" s="21"/>
      <c r="AF46" s="8"/>
      <c r="AG46" s="8"/>
      <c r="AH46" s="21"/>
    </row>
    <row r="47" spans="1:34" ht="16.5" thickBot="1" x14ac:dyDescent="0.3">
      <c r="A47" s="17" t="s">
        <v>84</v>
      </c>
      <c r="B47" s="46" t="s">
        <v>85</v>
      </c>
      <c r="C47" s="46" t="s">
        <v>25</v>
      </c>
      <c r="D47" s="77" t="s">
        <v>102</v>
      </c>
      <c r="E47" s="19"/>
      <c r="F47" s="8"/>
      <c r="G47" s="8"/>
      <c r="H47" s="21"/>
      <c r="I47" s="8"/>
      <c r="J47" s="8"/>
      <c r="K47" s="21"/>
      <c r="L47" s="8"/>
      <c r="M47" s="8"/>
      <c r="N47" s="21"/>
      <c r="O47" s="19"/>
      <c r="P47" s="8"/>
      <c r="Q47" s="8"/>
      <c r="R47" s="21"/>
      <c r="S47" s="8"/>
      <c r="T47" s="8"/>
      <c r="U47" s="21"/>
      <c r="V47" s="8"/>
      <c r="W47" s="8"/>
      <c r="X47" s="21"/>
      <c r="Y47" s="19"/>
      <c r="Z47" s="8"/>
      <c r="AA47" s="8"/>
      <c r="AB47" s="21"/>
      <c r="AC47" s="8"/>
      <c r="AD47" s="8"/>
      <c r="AE47" s="21"/>
      <c r="AF47" s="8"/>
      <c r="AG47" s="8"/>
      <c r="AH47" s="21"/>
    </row>
    <row r="48" spans="1:34" ht="16.5" thickBot="1" x14ac:dyDescent="0.3">
      <c r="A48" s="17" t="s">
        <v>86</v>
      </c>
      <c r="B48" s="46" t="s">
        <v>81</v>
      </c>
      <c r="C48" s="46" t="s">
        <v>25</v>
      </c>
      <c r="D48" s="75" t="s">
        <v>87</v>
      </c>
      <c r="E48" s="19"/>
      <c r="F48" s="8"/>
      <c r="G48" s="8"/>
      <c r="H48" s="21"/>
      <c r="I48" s="8"/>
      <c r="J48" s="8"/>
      <c r="K48" s="21"/>
      <c r="L48" s="8"/>
      <c r="M48" s="8"/>
      <c r="N48" s="21"/>
      <c r="O48" s="19"/>
      <c r="P48" s="8"/>
      <c r="Q48" s="8"/>
      <c r="R48" s="21"/>
      <c r="S48" s="8"/>
      <c r="T48" s="8"/>
      <c r="U48" s="21"/>
      <c r="V48" s="8"/>
      <c r="W48" s="8"/>
      <c r="X48" s="21"/>
      <c r="Y48" s="19"/>
      <c r="Z48" s="8"/>
      <c r="AA48" s="8"/>
      <c r="AB48" s="21"/>
      <c r="AC48" s="8"/>
      <c r="AD48" s="8"/>
      <c r="AE48" s="21"/>
      <c r="AF48" s="8"/>
      <c r="AG48" s="8"/>
      <c r="AH48" s="21"/>
    </row>
    <row r="49" spans="1:34" ht="16.5" thickBot="1" x14ac:dyDescent="0.3">
      <c r="A49" s="17" t="s">
        <v>88</v>
      </c>
      <c r="B49" s="46" t="s">
        <v>78</v>
      </c>
      <c r="C49" s="46" t="s">
        <v>25</v>
      </c>
      <c r="D49" s="88" t="s">
        <v>113</v>
      </c>
      <c r="E49" s="19"/>
      <c r="F49" s="8"/>
      <c r="G49" s="8"/>
      <c r="H49" s="21"/>
      <c r="I49" s="8"/>
      <c r="J49" s="8"/>
      <c r="K49" s="21"/>
      <c r="L49" s="8"/>
      <c r="M49" s="8"/>
      <c r="N49" s="21"/>
      <c r="O49" s="19"/>
      <c r="P49" s="8"/>
      <c r="Q49" s="8"/>
      <c r="R49" s="21"/>
      <c r="S49" s="8"/>
      <c r="T49" s="8"/>
      <c r="U49" s="21"/>
      <c r="V49" s="8"/>
      <c r="W49" s="8"/>
      <c r="X49" s="21"/>
      <c r="Y49" s="19"/>
      <c r="Z49" s="8"/>
      <c r="AA49" s="8"/>
      <c r="AB49" s="21"/>
      <c r="AC49" s="8"/>
      <c r="AD49" s="8"/>
      <c r="AE49" s="21"/>
      <c r="AF49" s="8"/>
      <c r="AG49" s="8"/>
      <c r="AH49" s="21"/>
    </row>
    <row r="50" spans="1:34" ht="15" customHeight="1" thickBot="1" x14ac:dyDescent="0.3">
      <c r="A50" s="38" t="s">
        <v>89</v>
      </c>
      <c r="B50" s="39" t="s">
        <v>24</v>
      </c>
      <c r="C50" s="39" t="s">
        <v>25</v>
      </c>
      <c r="D50" s="40">
        <v>0.375</v>
      </c>
      <c r="E50" s="41"/>
      <c r="F50" s="42"/>
      <c r="G50" s="39"/>
      <c r="H50" s="43"/>
      <c r="I50" s="39"/>
      <c r="J50" s="39"/>
      <c r="K50" s="43"/>
      <c r="L50" s="39"/>
      <c r="M50" s="39"/>
      <c r="N50" s="43"/>
      <c r="O50" s="44"/>
      <c r="P50" s="39"/>
      <c r="Q50" s="39"/>
      <c r="R50" s="65"/>
      <c r="S50" s="42"/>
      <c r="T50" s="39"/>
      <c r="U50" s="43"/>
      <c r="V50" s="39"/>
      <c r="W50" s="39"/>
      <c r="X50" s="43"/>
      <c r="Y50" s="44"/>
      <c r="Z50" s="39"/>
      <c r="AA50" s="39"/>
      <c r="AB50" s="43"/>
      <c r="AC50" s="39"/>
      <c r="AD50" s="39"/>
      <c r="AE50" s="43"/>
      <c r="AF50" s="39"/>
      <c r="AG50" s="39"/>
      <c r="AH50" s="43"/>
    </row>
  </sheetData>
  <sheetProtection algorithmName="SHA-512" hashValue="GSt4qDGKhYNCGuv3iRJ+qasKb03iO37BMspzGhiEr4HkbFvyJItYHmMgzL+p7QcA7p95huifFNm18C1mREb/1g==" saltValue="sOxDaNB7Y5A5oRgCbEducQ==" spinCount="100000" sheet="1" objects="1" scenarios="1"/>
  <mergeCells count="19">
    <mergeCell ref="A6:A8"/>
    <mergeCell ref="B6:B8"/>
    <mergeCell ref="C6:C8"/>
    <mergeCell ref="D6:D8"/>
    <mergeCell ref="E6:N6"/>
    <mergeCell ref="Y6:AH6"/>
    <mergeCell ref="E7:E8"/>
    <mergeCell ref="F7:H7"/>
    <mergeCell ref="I7:K7"/>
    <mergeCell ref="L7:N7"/>
    <mergeCell ref="O7:O8"/>
    <mergeCell ref="P7:R7"/>
    <mergeCell ref="S7:U7"/>
    <mergeCell ref="V7:X7"/>
    <mergeCell ref="Y7:Y8"/>
    <mergeCell ref="O6:X6"/>
    <mergeCell ref="Z7:AB7"/>
    <mergeCell ref="AC7:AE7"/>
    <mergeCell ref="AF7:A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PCE</TermName>
          <TermId xmlns="http://schemas.microsoft.com/office/infopath/2007/PartnerControls">11111111-1111-1111-1111-111111111111</TermId>
        </TermInfo>
        <TermInfo xmlns="http://schemas.microsoft.com/office/infopath/2007/PartnerControls">
          <TermName xmlns="http://schemas.microsoft.com/office/infopath/2007/PartnerControls">TSCA</TermName>
          <TermId xmlns="http://schemas.microsoft.com/office/infopath/2007/PartnerControls">c0771d5e-16bb-47ae-8cb0-1b96b62fb8b9</TermId>
        </TermInfo>
        <TermInfo xmlns="http://schemas.microsoft.com/office/infopath/2007/PartnerControls">
          <TermName xmlns="http://schemas.microsoft.com/office/infopath/2007/PartnerControls">Risk Evaluation</TermName>
          <TermId xmlns="http://schemas.microsoft.com/office/infopath/2007/PartnerControls">e0192f2c-b9d6-4806-9f21-c02a4a962ad2</TermId>
        </TermInfo>
        <TermInfo xmlns="http://schemas.microsoft.com/office/infopath/2007/PartnerControls">
          <TermName xmlns="http://schemas.microsoft.com/office/infopath/2007/PartnerControls">Supplemental</TermName>
          <TermId xmlns="http://schemas.microsoft.com/office/infopath/2007/PartnerControls">2acad7ee-d332-4245-8edb-78b7c202147a</TermId>
        </TermInfo>
        <TermInfo xmlns="http://schemas.microsoft.com/office/infopath/2007/PartnerControls">
          <TermName xmlns="http://schemas.microsoft.com/office/infopath/2007/PartnerControls">Tetrachloroethylene</TermName>
          <TermId xmlns="http://schemas.microsoft.com/office/infopath/2007/PartnerControls">755bd87a-6ca9-4042-aecb-9586ff92b9b0</TermId>
        </TermInfo>
      </Terms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2020-06-19T02:04:10+00:00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PublishingExpirationDate xmlns="http://schemas.microsoft.com/sharepoint/v3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PublishingStartDate xmlns="http://schemas.microsoft.com/sharepoint/v3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1289</Value>
      <Value>1288</Value>
      <Value>1164</Value>
      <Value>1293</Value>
      <Value>850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10C40A0BBEE47825AD8EA7829F2FF" ma:contentTypeVersion="13" ma:contentTypeDescription="Create a new document." ma:contentTypeScope="" ma:versionID="23246c05bdbb1c3f0668e7e3827a7d15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ecc2597-e8fd-4279-ac06-bd7c891938be" xmlns:ns6="d2d8c45a-8c4f-4711-bdb7-153a4c03f5d6" targetNamespace="http://schemas.microsoft.com/office/2006/metadata/properties" ma:root="true" ma:fieldsID="281bbbb92ef40b84f5752dd5eb7bf53a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ecc2597-e8fd-4279-ac06-bd7c891938be"/>
    <xsd:import namespace="d2d8c45a-8c4f-4711-bdb7-153a4c03f5d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1:PublishingStartDate" minOccurs="0"/>
                <xsd:element ref="ns1:PublishingExpirationDat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PublishingStartDate" ma:index="3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3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3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2597-e8fd-4279-ac06-bd7c891938be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8c45a-8c4f-4711-bdb7-153a4c03f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1B2F9BDC-2F44-4421-B9C0-11BAD21E9090}">
  <ds:schemaRefs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sharepoint.v3"/>
    <ds:schemaRef ds:uri="d2d8c45a-8c4f-4711-bdb7-153a4c03f5d6"/>
    <ds:schemaRef ds:uri="http://purl.org/dc/dcmitype/"/>
    <ds:schemaRef ds:uri="fecc2597-e8fd-4279-ac06-bd7c891938be"/>
    <ds:schemaRef ds:uri="4ffa91fb-a0ff-4ac5-b2db-65c790d184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1E7D93-F435-4BC9-9534-46C1CD48B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ecc2597-e8fd-4279-ac06-bd7c891938be"/>
    <ds:schemaRef ds:uri="d2d8c45a-8c4f-4711-bdb7-153a4c03f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C13A1E-5BA0-4113-8FE8-3667D511C4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0AC9CE-B4B6-4C7F-A291-DF60940FA49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 Page</vt:lpstr>
      <vt:lpstr>Table of Contents</vt:lpstr>
      <vt:lpstr>Aerosol Degreaser Inh</vt:lpstr>
      <vt:lpstr>Aerosol Degreaser Derm</vt:lpstr>
      <vt:lpstr>Aerosol Brake Cleaner Inh</vt:lpstr>
      <vt:lpstr>Aerosol Brake Cleaner Derm</vt:lpstr>
      <vt:lpstr>Parts Cleaner Inh</vt:lpstr>
      <vt:lpstr>Parts Cleaner Derm</vt:lpstr>
      <vt:lpstr>Mold Cleaner Inh</vt:lpstr>
      <vt:lpstr>Mold Cleaner Derm</vt:lpstr>
      <vt:lpstr>Vandalism Remover Inh</vt:lpstr>
      <vt:lpstr>Vandalism Remover Derm</vt:lpstr>
      <vt:lpstr>Liquid Marble Polish Inh</vt:lpstr>
      <vt:lpstr>Liquid Marble Polish Derm</vt:lpstr>
      <vt:lpstr>Cutting Fluid Inh</vt:lpstr>
      <vt:lpstr>Cutting Fluid Derm</vt:lpstr>
      <vt:lpstr>Aerosol Lubricant Inh</vt:lpstr>
      <vt:lpstr>Aerosol Lubricant Derm</vt:lpstr>
      <vt:lpstr>Adhesives Inh</vt:lpstr>
      <vt:lpstr>Adhesives Derm</vt:lpstr>
      <vt:lpstr>Livestock Groom Adhesive Inh</vt:lpstr>
      <vt:lpstr>Livestock Groom Adhesive Derm</vt:lpstr>
      <vt:lpstr>Caulk Sealant Inh</vt:lpstr>
      <vt:lpstr>Caulk Sealant Derm</vt:lpstr>
      <vt:lpstr>Coatings and Primers Inh</vt:lpstr>
      <vt:lpstr>Coatings and Primers Derm</vt:lpstr>
      <vt:lpstr>Rust Primer Inh</vt:lpstr>
      <vt:lpstr>Rust Primer Derm</vt:lpstr>
      <vt:lpstr>Outdoor Water Shield Inh</vt:lpstr>
      <vt:lpstr>Outdoor Water Shield Derm</vt:lpstr>
      <vt:lpstr>Metallic Overglaze Inh</vt:lpstr>
      <vt:lpstr>Metallic Overglaze Derm</vt:lpstr>
      <vt:lpstr>Wax Marble Polish Inh</vt:lpstr>
      <vt:lpstr>Wax Marble Polish Derm</vt:lpstr>
      <vt:lpstr>Dry Clean Articles Inh</vt:lpstr>
      <vt:lpstr>Dry Clean Articles Derm</vt:lpstr>
      <vt:lpstr>Frasch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PCE  Supplemental Information File Consumer Exposure Assessment Model Input Parameters</dc:title>
  <dc:creator>U.S. EPA</dc:creator>
  <cp:keywords>risk evaluation ; Perchloroethylene ; PCE ; TSCA ; Supplemental</cp:keywords>
  <cp:lastModifiedBy>Merilis, Giorvanni</cp:lastModifiedBy>
  <dcterms:created xsi:type="dcterms:W3CDTF">2019-07-18T13:45:35Z</dcterms:created>
  <dcterms:modified xsi:type="dcterms:W3CDTF">2020-12-07T21:10:12Z</dcterms:modified>
  <cp:category>PCE; supplemental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0x01010002C10C40A0BBEE47825AD8EA7829F2FF</vt:lpwstr>
  </property>
  <property fmtid="{D5CDD505-2E9C-101B-9397-08002B2CF9AE}" pid="3" name="TaxKeyword">
    <vt:lpwstr>1293;#PCE|11111111-1111-1111-1111-111111111111;#850;#TSCA|c0771d5e-16bb-47ae-8cb0-1b96b62fb8b9;#1164;#Risk Evaluation|e0192f2c-b9d6-4806-9f21-c02a4a962ad2;#1289;#Supplemental|2acad7ee-d332-4245-8edb-78b7c202147a;#1288;#Tetrachloroethylene|755bd87a-6ca9-4042-aecb-9586ff92b9b0</vt:lpwstr>
  </property>
  <property fmtid="{D5CDD505-2E9C-101B-9397-08002B2CF9AE}" pid="4" name="EPA Subject">
    <vt:lpwstr/>
  </property>
  <property fmtid="{D5CDD505-2E9C-101B-9397-08002B2CF9AE}" pid="5" name="Document Type">
    <vt:lpwstr/>
  </property>
</Properties>
</file>