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267" documentId="13_ncr:1_{3C0A7292-E8FE-478F-A1C0-D911EE81DB48}" xr6:coauthVersionLast="45" xr6:coauthVersionMax="45" xr10:uidLastSave="{307B61A9-BA89-4B03-AB01-866B2985E59F}"/>
  <bookViews>
    <workbookView xWindow="28680" yWindow="-120" windowWidth="29040" windowHeight="15840" activeTab="3" xr2:uid="{8B29F4BA-5BE4-4692-AE3A-D199F0A34F01}"/>
  </bookViews>
  <sheets>
    <sheet name="Cover Page" sheetId="16" r:id="rId1"/>
    <sheet name="Read Me" sheetId="1" r:id="rId2"/>
    <sheet name="Table of Contents" sheetId="17" r:id="rId3"/>
    <sheet name="Summary" sheetId="15" r:id="rId4"/>
    <sheet name="Acute Worker" sheetId="2" r:id="rId5"/>
    <sheet name="Acute Fab Worker" sheetId="3" r:id="rId6"/>
    <sheet name="Chronic Worker" sheetId="4" r:id="rId7"/>
    <sheet name="Chronic Fab Worker" sheetId="5" r:id="rId8"/>
    <sheet name="Chronic ONU" sheetId="6" r:id="rId9"/>
    <sheet name="Chronic Fab ONU" sheetId="7" r:id="rId10"/>
  </sheets>
  <definedNames>
    <definedName name="_xlnm._FilterDatabase" localSheetId="4" hidden="1">'Acute Worker'!$A$19:$AH$483</definedName>
    <definedName name="_xlnm._FilterDatabase" localSheetId="6" hidden="1">'Chronic Worker'!$A$19:$AE$483</definedName>
    <definedName name="_xlnm._FilterDatabase" localSheetId="3" hidden="1">Summary!$B$9:$N$1088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52" i="4" l="1"/>
  <c r="AA20" i="2" l="1"/>
  <c r="AD19" i="3" l="1"/>
  <c r="AD20" i="3"/>
  <c r="AD21" i="3"/>
  <c r="AD22" i="3"/>
  <c r="AD23" i="3"/>
  <c r="AD24" i="3"/>
  <c r="AD25" i="3"/>
  <c r="AD26" i="3"/>
  <c r="AD27" i="3"/>
  <c r="AD28" i="3"/>
  <c r="AD29" i="3"/>
  <c r="AD30" i="3"/>
  <c r="AD31" i="3"/>
  <c r="AD32" i="3"/>
  <c r="AD33" i="3"/>
  <c r="AD34" i="3"/>
  <c r="AD35" i="3"/>
  <c r="AD36" i="3"/>
  <c r="AB21" i="2" l="1"/>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B71" i="2"/>
  <c r="AB72" i="2"/>
  <c r="AB73" i="2"/>
  <c r="AB74" i="2"/>
  <c r="AB75" i="2"/>
  <c r="AB76" i="2"/>
  <c r="AB77" i="2"/>
  <c r="AB78" i="2"/>
  <c r="AB79" i="2"/>
  <c r="AB80" i="2"/>
  <c r="AB81" i="2"/>
  <c r="AB82" i="2"/>
  <c r="AB83" i="2"/>
  <c r="AB84" i="2"/>
  <c r="AB85" i="2"/>
  <c r="AB86" i="2"/>
  <c r="AB87" i="2"/>
  <c r="AB88" i="2"/>
  <c r="AB89" i="2"/>
  <c r="AB90" i="2"/>
  <c r="AB91" i="2"/>
  <c r="AB92" i="2"/>
  <c r="AB93" i="2"/>
  <c r="AB94" i="2"/>
  <c r="AB95" i="2"/>
  <c r="AB96" i="2"/>
  <c r="AB97" i="2"/>
  <c r="AB98" i="2"/>
  <c r="AB99" i="2"/>
  <c r="AB100" i="2"/>
  <c r="AB101" i="2"/>
  <c r="AB102" i="2"/>
  <c r="AB103" i="2"/>
  <c r="AB104" i="2"/>
  <c r="AB105" i="2"/>
  <c r="AB106" i="2"/>
  <c r="AB107" i="2"/>
  <c r="AB108" i="2"/>
  <c r="AB109" i="2"/>
  <c r="AB110" i="2"/>
  <c r="AB111" i="2"/>
  <c r="AB112" i="2"/>
  <c r="AB113" i="2"/>
  <c r="AB114" i="2"/>
  <c r="AB115" i="2"/>
  <c r="AB116" i="2"/>
  <c r="AB117" i="2"/>
  <c r="AB118" i="2"/>
  <c r="AB119" i="2"/>
  <c r="AB120" i="2"/>
  <c r="AB121" i="2"/>
  <c r="AB122" i="2"/>
  <c r="AB123" i="2"/>
  <c r="AB124" i="2"/>
  <c r="AB125" i="2"/>
  <c r="AB126" i="2"/>
  <c r="AB127" i="2"/>
  <c r="AB128" i="2"/>
  <c r="AB129" i="2"/>
  <c r="AB130" i="2"/>
  <c r="AB131" i="2"/>
  <c r="AB132" i="2"/>
  <c r="AB133" i="2"/>
  <c r="AB134" i="2"/>
  <c r="AB135" i="2"/>
  <c r="AB136" i="2"/>
  <c r="AB137" i="2"/>
  <c r="AB138" i="2"/>
  <c r="AB139" i="2"/>
  <c r="AB140" i="2"/>
  <c r="AB141" i="2"/>
  <c r="AB142" i="2"/>
  <c r="AB143" i="2"/>
  <c r="AB144" i="2"/>
  <c r="AB145" i="2"/>
  <c r="AB146" i="2"/>
  <c r="AB147" i="2"/>
  <c r="AB148" i="2"/>
  <c r="AB149" i="2"/>
  <c r="AB150" i="2"/>
  <c r="AB151" i="2"/>
  <c r="AB152" i="2"/>
  <c r="AB153" i="2"/>
  <c r="AB154" i="2"/>
  <c r="AB155" i="2"/>
  <c r="AB156" i="2"/>
  <c r="AB157" i="2"/>
  <c r="AB158" i="2"/>
  <c r="AB159" i="2"/>
  <c r="AB160" i="2"/>
  <c r="AB161" i="2"/>
  <c r="AB162" i="2"/>
  <c r="AB163" i="2"/>
  <c r="AB164" i="2"/>
  <c r="AB165" i="2"/>
  <c r="AB166" i="2"/>
  <c r="AB167" i="2"/>
  <c r="AB168" i="2"/>
  <c r="AB169" i="2"/>
  <c r="AB170" i="2"/>
  <c r="AB171" i="2"/>
  <c r="AB172" i="2"/>
  <c r="AB173" i="2"/>
  <c r="AB174" i="2"/>
  <c r="AB175" i="2"/>
  <c r="AB176" i="2"/>
  <c r="AB177" i="2"/>
  <c r="AB178" i="2"/>
  <c r="AB179" i="2"/>
  <c r="AB180" i="2"/>
  <c r="AB181" i="2"/>
  <c r="AB182" i="2"/>
  <c r="AB183" i="2"/>
  <c r="AB184" i="2"/>
  <c r="AB185" i="2"/>
  <c r="AB186" i="2"/>
  <c r="AB187" i="2"/>
  <c r="AB188" i="2"/>
  <c r="AB189" i="2"/>
  <c r="AB190" i="2"/>
  <c r="AB191" i="2"/>
  <c r="AB192" i="2"/>
  <c r="AB193" i="2"/>
  <c r="AB194" i="2"/>
  <c r="AB195" i="2"/>
  <c r="AB196" i="2"/>
  <c r="AB197" i="2"/>
  <c r="AB198" i="2"/>
  <c r="AB199" i="2"/>
  <c r="AB200" i="2"/>
  <c r="AB201" i="2"/>
  <c r="AB202" i="2"/>
  <c r="AB203" i="2"/>
  <c r="AB204" i="2"/>
  <c r="AB205" i="2"/>
  <c r="AB206" i="2"/>
  <c r="AB207" i="2"/>
  <c r="AB208" i="2"/>
  <c r="AB209" i="2"/>
  <c r="AB210" i="2"/>
  <c r="AB211" i="2"/>
  <c r="AB212" i="2"/>
  <c r="AB213" i="2"/>
  <c r="AB214" i="2"/>
  <c r="AB215" i="2"/>
  <c r="AB216" i="2"/>
  <c r="AB217" i="2"/>
  <c r="AB218" i="2"/>
  <c r="AB219" i="2"/>
  <c r="AB220" i="2"/>
  <c r="AB221" i="2"/>
  <c r="AB222" i="2"/>
  <c r="AB223" i="2"/>
  <c r="AB224" i="2"/>
  <c r="AB225" i="2"/>
  <c r="AB226" i="2"/>
  <c r="AB227" i="2"/>
  <c r="AB228" i="2"/>
  <c r="AB229" i="2"/>
  <c r="AB230" i="2"/>
  <c r="AB231" i="2"/>
  <c r="AB232" i="2"/>
  <c r="AB233" i="2"/>
  <c r="AB234" i="2"/>
  <c r="AB235" i="2"/>
  <c r="AB236" i="2"/>
  <c r="AB237" i="2"/>
  <c r="AB238" i="2"/>
  <c r="AB239" i="2"/>
  <c r="AB240" i="2"/>
  <c r="AB241" i="2"/>
  <c r="AB242" i="2"/>
  <c r="AB243" i="2"/>
  <c r="AB244" i="2"/>
  <c r="AB245" i="2"/>
  <c r="AB246" i="2"/>
  <c r="AB247" i="2"/>
  <c r="AB248" i="2"/>
  <c r="AB249" i="2"/>
  <c r="AB250" i="2"/>
  <c r="AB251" i="2"/>
  <c r="AB252" i="2"/>
  <c r="AB253" i="2"/>
  <c r="AB254" i="2"/>
  <c r="AB255" i="2"/>
  <c r="AB256" i="2"/>
  <c r="AB257" i="2"/>
  <c r="AB258" i="2"/>
  <c r="AB259" i="2"/>
  <c r="AB260" i="2"/>
  <c r="AB261" i="2"/>
  <c r="AB262" i="2"/>
  <c r="AB263" i="2"/>
  <c r="AB264" i="2"/>
  <c r="AB265" i="2"/>
  <c r="AB266" i="2"/>
  <c r="AB267" i="2"/>
  <c r="AB268" i="2"/>
  <c r="AB269" i="2"/>
  <c r="AB270" i="2"/>
  <c r="AB271" i="2"/>
  <c r="AB272" i="2"/>
  <c r="AB273" i="2"/>
  <c r="AB274" i="2"/>
  <c r="AB275" i="2"/>
  <c r="AB276" i="2"/>
  <c r="AB277" i="2"/>
  <c r="AB278" i="2"/>
  <c r="AB279" i="2"/>
  <c r="AB280" i="2"/>
  <c r="AB281" i="2"/>
  <c r="AB282" i="2"/>
  <c r="AB283" i="2"/>
  <c r="AB284" i="2"/>
  <c r="AB285" i="2"/>
  <c r="AB286" i="2"/>
  <c r="AB287" i="2"/>
  <c r="AB288" i="2"/>
  <c r="AB289" i="2"/>
  <c r="AB290" i="2"/>
  <c r="AB291" i="2"/>
  <c r="AB292" i="2"/>
  <c r="AB293" i="2"/>
  <c r="AB294" i="2"/>
  <c r="AB295" i="2"/>
  <c r="AB296" i="2"/>
  <c r="AB297" i="2"/>
  <c r="AB298" i="2"/>
  <c r="AB299" i="2"/>
  <c r="AB300" i="2"/>
  <c r="AB301" i="2"/>
  <c r="AB302" i="2"/>
  <c r="AB303" i="2"/>
  <c r="AB304" i="2"/>
  <c r="AB305" i="2"/>
  <c r="AB306" i="2"/>
  <c r="AB307" i="2"/>
  <c r="AB308" i="2"/>
  <c r="AB309" i="2"/>
  <c r="AB310" i="2"/>
  <c r="AB311" i="2"/>
  <c r="AB312" i="2"/>
  <c r="AB313" i="2"/>
  <c r="AB314" i="2"/>
  <c r="AB315" i="2"/>
  <c r="AB316" i="2"/>
  <c r="AB317" i="2"/>
  <c r="AB318" i="2"/>
  <c r="AB319" i="2"/>
  <c r="AB320" i="2"/>
  <c r="AB321" i="2"/>
  <c r="AB322" i="2"/>
  <c r="AB323" i="2"/>
  <c r="AB324" i="2"/>
  <c r="AB325" i="2"/>
  <c r="AB326" i="2"/>
  <c r="AB327" i="2"/>
  <c r="AB328" i="2"/>
  <c r="AB329" i="2"/>
  <c r="AB330" i="2"/>
  <c r="AB331" i="2"/>
  <c r="AB332" i="2"/>
  <c r="AB333" i="2"/>
  <c r="AB334" i="2"/>
  <c r="AB335" i="2"/>
  <c r="AB336" i="2"/>
  <c r="AB337" i="2"/>
  <c r="AB338" i="2"/>
  <c r="AB339" i="2"/>
  <c r="AB340" i="2"/>
  <c r="AB341" i="2"/>
  <c r="AB342" i="2"/>
  <c r="AB343" i="2"/>
  <c r="AB344" i="2"/>
  <c r="AB345" i="2"/>
  <c r="AB346" i="2"/>
  <c r="AB347" i="2"/>
  <c r="AB348" i="2"/>
  <c r="AB349" i="2"/>
  <c r="AB350" i="2"/>
  <c r="AB351" i="2"/>
  <c r="AB352" i="2"/>
  <c r="AB353" i="2"/>
  <c r="AB354" i="2"/>
  <c r="AB355" i="2"/>
  <c r="AB356" i="2"/>
  <c r="AB357" i="2"/>
  <c r="AB358" i="2"/>
  <c r="AB359" i="2"/>
  <c r="AB360" i="2"/>
  <c r="AB361" i="2"/>
  <c r="AB362" i="2"/>
  <c r="AB363" i="2"/>
  <c r="AB364" i="2"/>
  <c r="AB365" i="2"/>
  <c r="AB366" i="2"/>
  <c r="AB367" i="2"/>
  <c r="AB368" i="2"/>
  <c r="AB369" i="2"/>
  <c r="AB370" i="2"/>
  <c r="AB371" i="2"/>
  <c r="AB372" i="2"/>
  <c r="AB373" i="2"/>
  <c r="AB374" i="2"/>
  <c r="AB375" i="2"/>
  <c r="AB376" i="2"/>
  <c r="AB377" i="2"/>
  <c r="AB378" i="2"/>
  <c r="AB379" i="2"/>
  <c r="AB380" i="2"/>
  <c r="AB381" i="2"/>
  <c r="AB382" i="2"/>
  <c r="AB383" i="2"/>
  <c r="AB384" i="2"/>
  <c r="AB385" i="2"/>
  <c r="AB386" i="2"/>
  <c r="AB387" i="2"/>
  <c r="AB388" i="2"/>
  <c r="AB389" i="2"/>
  <c r="AB390" i="2"/>
  <c r="AB391" i="2"/>
  <c r="AB392" i="2"/>
  <c r="AB393" i="2"/>
  <c r="AB394" i="2"/>
  <c r="AB395" i="2"/>
  <c r="AB396" i="2"/>
  <c r="AB397" i="2"/>
  <c r="AB398" i="2"/>
  <c r="AB399" i="2"/>
  <c r="AB400" i="2"/>
  <c r="AB401" i="2"/>
  <c r="AB402" i="2"/>
  <c r="AB403" i="2"/>
  <c r="AB404" i="2"/>
  <c r="AB405" i="2"/>
  <c r="AB406" i="2"/>
  <c r="AB407" i="2"/>
  <c r="AB408" i="2"/>
  <c r="AB409" i="2"/>
  <c r="AB410" i="2"/>
  <c r="AB411" i="2"/>
  <c r="AB412" i="2"/>
  <c r="AB413" i="2"/>
  <c r="AB414" i="2"/>
  <c r="AB415" i="2"/>
  <c r="AB416" i="2"/>
  <c r="AB417" i="2"/>
  <c r="AB418" i="2"/>
  <c r="AB419" i="2"/>
  <c r="AB420" i="2"/>
  <c r="AB421" i="2"/>
  <c r="AB422" i="2"/>
  <c r="AB423" i="2"/>
  <c r="AB424" i="2"/>
  <c r="AB425" i="2"/>
  <c r="AB426" i="2"/>
  <c r="AB427" i="2"/>
  <c r="AB428" i="2"/>
  <c r="AB429" i="2"/>
  <c r="AB430" i="2"/>
  <c r="AB431" i="2"/>
  <c r="AB432" i="2"/>
  <c r="AB433" i="2"/>
  <c r="AB434" i="2"/>
  <c r="AB435" i="2"/>
  <c r="AB436" i="2"/>
  <c r="AB437" i="2"/>
  <c r="AB438" i="2"/>
  <c r="AB439" i="2"/>
  <c r="AB440" i="2"/>
  <c r="AB441" i="2"/>
  <c r="AB442" i="2"/>
  <c r="AB443" i="2"/>
  <c r="AB444" i="2"/>
  <c r="AB445" i="2"/>
  <c r="AB446" i="2"/>
  <c r="AB447" i="2"/>
  <c r="AB448" i="2"/>
  <c r="AB449" i="2"/>
  <c r="AB450" i="2"/>
  <c r="AB451" i="2"/>
  <c r="AB452" i="2"/>
  <c r="AB453" i="2"/>
  <c r="AB454" i="2"/>
  <c r="AB455" i="2"/>
  <c r="AB456" i="2"/>
  <c r="AB457" i="2"/>
  <c r="AB458" i="2"/>
  <c r="AB459" i="2"/>
  <c r="AB460" i="2"/>
  <c r="AB461" i="2"/>
  <c r="AB462" i="2"/>
  <c r="AB463" i="2"/>
  <c r="AB464" i="2"/>
  <c r="AB465" i="2"/>
  <c r="AB466" i="2"/>
  <c r="AB467" i="2"/>
  <c r="AB468" i="2"/>
  <c r="AB469" i="2"/>
  <c r="AB470" i="2"/>
  <c r="AB471" i="2"/>
  <c r="AB472" i="2"/>
  <c r="AB473" i="2"/>
  <c r="AB474" i="2"/>
  <c r="AB475" i="2"/>
  <c r="AB476" i="2"/>
  <c r="AB477" i="2"/>
  <c r="AB478" i="2"/>
  <c r="AB479" i="2"/>
  <c r="AB480" i="2"/>
  <c r="AB481" i="2"/>
  <c r="AB482" i="2"/>
  <c r="AB483" i="2"/>
  <c r="AB20" i="2"/>
  <c r="AA483" i="2"/>
  <c r="AA291" i="2"/>
  <c r="AA292" i="2"/>
  <c r="AA293" i="2"/>
  <c r="AA294" i="2"/>
  <c r="AA295" i="2"/>
  <c r="AA296" i="2"/>
  <c r="AA297" i="2"/>
  <c r="AA298" i="2"/>
  <c r="AA299" i="2"/>
  <c r="AA300" i="2"/>
  <c r="AA301" i="2"/>
  <c r="AA302" i="2"/>
  <c r="AA303" i="2"/>
  <c r="AA304" i="2"/>
  <c r="AA305" i="2"/>
  <c r="AA306" i="2"/>
  <c r="AA307" i="2"/>
  <c r="AA308" i="2"/>
  <c r="AA309" i="2"/>
  <c r="AA310" i="2"/>
  <c r="AA311" i="2"/>
  <c r="AA312" i="2"/>
  <c r="AA313" i="2"/>
  <c r="AA314" i="2"/>
  <c r="AA315" i="2"/>
  <c r="AA316" i="2"/>
  <c r="AA317" i="2"/>
  <c r="AA318" i="2"/>
  <c r="AA319" i="2"/>
  <c r="AA320" i="2"/>
  <c r="AA321" i="2"/>
  <c r="AA322" i="2"/>
  <c r="AA323" i="2"/>
  <c r="AA324" i="2"/>
  <c r="AA325" i="2"/>
  <c r="AA326" i="2"/>
  <c r="AA327" i="2"/>
  <c r="AA328" i="2"/>
  <c r="AA329" i="2"/>
  <c r="AA330" i="2"/>
  <c r="AA331" i="2"/>
  <c r="AA332" i="2"/>
  <c r="AA333" i="2"/>
  <c r="AA334" i="2"/>
  <c r="AA335" i="2"/>
  <c r="AA336" i="2"/>
  <c r="AA337" i="2"/>
  <c r="AA338" i="2"/>
  <c r="AA339" i="2"/>
  <c r="AA340" i="2"/>
  <c r="AA341" i="2"/>
  <c r="AA342" i="2"/>
  <c r="AA343" i="2"/>
  <c r="AA344" i="2"/>
  <c r="AA345" i="2"/>
  <c r="AA346" i="2"/>
  <c r="AA347" i="2"/>
  <c r="AA348" i="2"/>
  <c r="AA349" i="2"/>
  <c r="AA350" i="2"/>
  <c r="AA351" i="2"/>
  <c r="AA352" i="2"/>
  <c r="AA353" i="2"/>
  <c r="AA354" i="2"/>
  <c r="AA355" i="2"/>
  <c r="AA356" i="2"/>
  <c r="AA357" i="2"/>
  <c r="AA358" i="2"/>
  <c r="AA359" i="2"/>
  <c r="AA360" i="2"/>
  <c r="AA361" i="2"/>
  <c r="AA362" i="2"/>
  <c r="AA363" i="2"/>
  <c r="AA364" i="2"/>
  <c r="AA365" i="2"/>
  <c r="AA366" i="2"/>
  <c r="AA367" i="2"/>
  <c r="AA368" i="2"/>
  <c r="AA369" i="2"/>
  <c r="AA370" i="2"/>
  <c r="AA371" i="2"/>
  <c r="AA372" i="2"/>
  <c r="AA373" i="2"/>
  <c r="AA374" i="2"/>
  <c r="AA375" i="2"/>
  <c r="AA376" i="2"/>
  <c r="AA377" i="2"/>
  <c r="AA378" i="2"/>
  <c r="AA379" i="2"/>
  <c r="AA380" i="2"/>
  <c r="AA381" i="2"/>
  <c r="AA382" i="2"/>
  <c r="AA383" i="2"/>
  <c r="AA384" i="2"/>
  <c r="AA385" i="2"/>
  <c r="AA386" i="2"/>
  <c r="AA387" i="2"/>
  <c r="AA388" i="2"/>
  <c r="AA389" i="2"/>
  <c r="AA390" i="2"/>
  <c r="AA391" i="2"/>
  <c r="AA392" i="2"/>
  <c r="AA393" i="2"/>
  <c r="AA394" i="2"/>
  <c r="AA395" i="2"/>
  <c r="AA396" i="2"/>
  <c r="AA397" i="2"/>
  <c r="AA398" i="2"/>
  <c r="AA399" i="2"/>
  <c r="AA400" i="2"/>
  <c r="AA401" i="2"/>
  <c r="AA402" i="2"/>
  <c r="AA403" i="2"/>
  <c r="AA404" i="2"/>
  <c r="AA405" i="2"/>
  <c r="AA406" i="2"/>
  <c r="AA407" i="2"/>
  <c r="AA408" i="2"/>
  <c r="AA409" i="2"/>
  <c r="AA410" i="2"/>
  <c r="AA411" i="2"/>
  <c r="AA412" i="2"/>
  <c r="AA413" i="2"/>
  <c r="AA414" i="2"/>
  <c r="AA415" i="2"/>
  <c r="AA416" i="2"/>
  <c r="AA417" i="2"/>
  <c r="AA418" i="2"/>
  <c r="AA419" i="2"/>
  <c r="AA420" i="2"/>
  <c r="AA421" i="2"/>
  <c r="AA422" i="2"/>
  <c r="AA423" i="2"/>
  <c r="AA424" i="2"/>
  <c r="AA425" i="2"/>
  <c r="AA426" i="2"/>
  <c r="AA427" i="2"/>
  <c r="AA428" i="2"/>
  <c r="AA429" i="2"/>
  <c r="AA430" i="2"/>
  <c r="AA431" i="2"/>
  <c r="AA432" i="2"/>
  <c r="AA433" i="2"/>
  <c r="AA434" i="2"/>
  <c r="AA435" i="2"/>
  <c r="AA436" i="2"/>
  <c r="AA437" i="2"/>
  <c r="AA438" i="2"/>
  <c r="AA439" i="2"/>
  <c r="AA440" i="2"/>
  <c r="AA441" i="2"/>
  <c r="AA442" i="2"/>
  <c r="AA443" i="2"/>
  <c r="AA444" i="2"/>
  <c r="AA445" i="2"/>
  <c r="AA446" i="2"/>
  <c r="AA447" i="2"/>
  <c r="AA448" i="2"/>
  <c r="AA449" i="2"/>
  <c r="AA450" i="2"/>
  <c r="AA451" i="2"/>
  <c r="AA452" i="2"/>
  <c r="AA453" i="2"/>
  <c r="AA454" i="2"/>
  <c r="AA455" i="2"/>
  <c r="AA456" i="2"/>
  <c r="AA457" i="2"/>
  <c r="AA458" i="2"/>
  <c r="AA459" i="2"/>
  <c r="AA460" i="2"/>
  <c r="AA461" i="2"/>
  <c r="AA462" i="2"/>
  <c r="AA463" i="2"/>
  <c r="AA464" i="2"/>
  <c r="AA465" i="2"/>
  <c r="AA466" i="2"/>
  <c r="AA467" i="2"/>
  <c r="AA468" i="2"/>
  <c r="AA469" i="2"/>
  <c r="AA470" i="2"/>
  <c r="AA471" i="2"/>
  <c r="AA472" i="2"/>
  <c r="AA473" i="2"/>
  <c r="AA474" i="2"/>
  <c r="AA475" i="2"/>
  <c r="AA476" i="2"/>
  <c r="AA477" i="2"/>
  <c r="AA478" i="2"/>
  <c r="AA479" i="2"/>
  <c r="AA480" i="2"/>
  <c r="AA481" i="2"/>
  <c r="AA482" i="2"/>
  <c r="AA29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AA71" i="2"/>
  <c r="AA72" i="2"/>
  <c r="AA73" i="2"/>
  <c r="AA74" i="2"/>
  <c r="AA75" i="2"/>
  <c r="AA76" i="2"/>
  <c r="AA77" i="2"/>
  <c r="AA78" i="2"/>
  <c r="AA79" i="2"/>
  <c r="AA80" i="2"/>
  <c r="AA81" i="2"/>
  <c r="AA82" i="2"/>
  <c r="AA83" i="2"/>
  <c r="AA84" i="2"/>
  <c r="AA85" i="2"/>
  <c r="AA86" i="2"/>
  <c r="AA87" i="2"/>
  <c r="AA88" i="2"/>
  <c r="AA89" i="2"/>
  <c r="AA90" i="2"/>
  <c r="AA91" i="2"/>
  <c r="AA92" i="2"/>
  <c r="AA93" i="2"/>
  <c r="AA94" i="2"/>
  <c r="AA95" i="2"/>
  <c r="AA96" i="2"/>
  <c r="AA97" i="2"/>
  <c r="AA98" i="2"/>
  <c r="AA99" i="2"/>
  <c r="AA100" i="2"/>
  <c r="AA101" i="2"/>
  <c r="AA102" i="2"/>
  <c r="AA103" i="2"/>
  <c r="AA104" i="2"/>
  <c r="AA105" i="2"/>
  <c r="AA106" i="2"/>
  <c r="AA107" i="2"/>
  <c r="AA108" i="2"/>
  <c r="AA109" i="2"/>
  <c r="AA110" i="2"/>
  <c r="AA111" i="2"/>
  <c r="AA112" i="2"/>
  <c r="AA113" i="2"/>
  <c r="AA114" i="2"/>
  <c r="AA115" i="2"/>
  <c r="AA116" i="2"/>
  <c r="AA117" i="2"/>
  <c r="AA118" i="2"/>
  <c r="AA119" i="2"/>
  <c r="AA120" i="2"/>
  <c r="AA121" i="2"/>
  <c r="AA122" i="2"/>
  <c r="AA123" i="2"/>
  <c r="AA124" i="2"/>
  <c r="AA125" i="2"/>
  <c r="AA126" i="2"/>
  <c r="AA127" i="2"/>
  <c r="AA128" i="2"/>
  <c r="AA129" i="2"/>
  <c r="AA130" i="2"/>
  <c r="AA131" i="2"/>
  <c r="AA132" i="2"/>
  <c r="AA133" i="2"/>
  <c r="AA134" i="2"/>
  <c r="AA135" i="2"/>
  <c r="AA136" i="2"/>
  <c r="AA137" i="2"/>
  <c r="AA138" i="2"/>
  <c r="AA139" i="2"/>
  <c r="AA140" i="2"/>
  <c r="AA141" i="2"/>
  <c r="AA142" i="2"/>
  <c r="AA143" i="2"/>
  <c r="AA144" i="2"/>
  <c r="AA145" i="2"/>
  <c r="AA146" i="2"/>
  <c r="AA147" i="2"/>
  <c r="AA148" i="2"/>
  <c r="AA149" i="2"/>
  <c r="AA150" i="2"/>
  <c r="AA151" i="2"/>
  <c r="AA152" i="2"/>
  <c r="AA153" i="2"/>
  <c r="AA154" i="2"/>
  <c r="AA155" i="2"/>
  <c r="AA156" i="2"/>
  <c r="AA157" i="2"/>
  <c r="AA158" i="2"/>
  <c r="AA159" i="2"/>
  <c r="AA160" i="2"/>
  <c r="AA161" i="2"/>
  <c r="AA162" i="2"/>
  <c r="AA163" i="2"/>
  <c r="AA164" i="2"/>
  <c r="AA165" i="2"/>
  <c r="AA166" i="2"/>
  <c r="AA167" i="2"/>
  <c r="AA168" i="2"/>
  <c r="AA169" i="2"/>
  <c r="AA170" i="2"/>
  <c r="AA171" i="2"/>
  <c r="AA172" i="2"/>
  <c r="AA173" i="2"/>
  <c r="AA174" i="2"/>
  <c r="AA175" i="2"/>
  <c r="AA176" i="2"/>
  <c r="AA177" i="2"/>
  <c r="AA178" i="2"/>
  <c r="AA179" i="2"/>
  <c r="AA180" i="2"/>
  <c r="AA181" i="2"/>
  <c r="AA182" i="2"/>
  <c r="AA183" i="2"/>
  <c r="AA184" i="2"/>
  <c r="AA185" i="2"/>
  <c r="AA186" i="2"/>
  <c r="AA187" i="2"/>
  <c r="AA188" i="2"/>
  <c r="AA189" i="2"/>
  <c r="AA190" i="2"/>
  <c r="AA191" i="2"/>
  <c r="AA192" i="2"/>
  <c r="AA193" i="2"/>
  <c r="AA194" i="2"/>
  <c r="AA195" i="2"/>
  <c r="AA196" i="2"/>
  <c r="AA197" i="2"/>
  <c r="AA198" i="2"/>
  <c r="AA199" i="2"/>
  <c r="AA200" i="2"/>
  <c r="AA201" i="2"/>
  <c r="AA202" i="2"/>
  <c r="AA203" i="2"/>
  <c r="AA204" i="2"/>
  <c r="AA205" i="2"/>
  <c r="AA206" i="2"/>
  <c r="AA207" i="2"/>
  <c r="AA208" i="2"/>
  <c r="AA209" i="2"/>
  <c r="AA210" i="2"/>
  <c r="AA211" i="2"/>
  <c r="AA212" i="2"/>
  <c r="AA213" i="2"/>
  <c r="AA214" i="2"/>
  <c r="AA215" i="2"/>
  <c r="AA216" i="2"/>
  <c r="AA217" i="2"/>
  <c r="AA218" i="2"/>
  <c r="AA219" i="2"/>
  <c r="AA220" i="2"/>
  <c r="AA221" i="2"/>
  <c r="AA222" i="2"/>
  <c r="AA223" i="2"/>
  <c r="AA224" i="2"/>
  <c r="AA225" i="2"/>
  <c r="AA226" i="2"/>
  <c r="AA227" i="2"/>
  <c r="AA228" i="2"/>
  <c r="AA229" i="2"/>
  <c r="AA230" i="2"/>
  <c r="AA231" i="2"/>
  <c r="AA232" i="2"/>
  <c r="AA233" i="2"/>
  <c r="AA234" i="2"/>
  <c r="AA235" i="2"/>
  <c r="AA236" i="2"/>
  <c r="AA237" i="2"/>
  <c r="AA238" i="2"/>
  <c r="AA239" i="2"/>
  <c r="AA240" i="2"/>
  <c r="AA241" i="2"/>
  <c r="AA242" i="2"/>
  <c r="AA243" i="2"/>
  <c r="AA244" i="2"/>
  <c r="AA245" i="2"/>
  <c r="AA246" i="2"/>
  <c r="AA247" i="2"/>
  <c r="AA248" i="2"/>
  <c r="AA249" i="2"/>
  <c r="AA250" i="2"/>
  <c r="AA251" i="2"/>
  <c r="AA252" i="2"/>
  <c r="AA253" i="2"/>
  <c r="AA254" i="2"/>
  <c r="AA255" i="2"/>
  <c r="AA256" i="2"/>
  <c r="AA257" i="2"/>
  <c r="AA258" i="2"/>
  <c r="AA259" i="2"/>
  <c r="AA260" i="2"/>
  <c r="AA261" i="2"/>
  <c r="AA262" i="2"/>
  <c r="AA263" i="2"/>
  <c r="AA264" i="2"/>
  <c r="AA265" i="2"/>
  <c r="AA266" i="2"/>
  <c r="AA267" i="2"/>
  <c r="AA268" i="2"/>
  <c r="AA269" i="2"/>
  <c r="AA270" i="2"/>
  <c r="AA271" i="2"/>
  <c r="AA272" i="2"/>
  <c r="AA273" i="2"/>
  <c r="AA274" i="2"/>
  <c r="AA275" i="2"/>
  <c r="AA276" i="2"/>
  <c r="AA277" i="2"/>
  <c r="AA278" i="2"/>
  <c r="AA279" i="2"/>
  <c r="AA280" i="2"/>
  <c r="AA281" i="2"/>
  <c r="AA282" i="2"/>
  <c r="AA283" i="2"/>
  <c r="AA284" i="2"/>
  <c r="AA285" i="2"/>
  <c r="AA286" i="2"/>
  <c r="AA287" i="2"/>
  <c r="AA288" i="2"/>
  <c r="AA289" i="2"/>
  <c r="L207" i="2"/>
  <c r="AB21" i="4" l="1"/>
  <c r="AB22" i="4"/>
  <c r="AB23" i="4"/>
  <c r="AB24" i="4"/>
  <c r="AB25" i="4"/>
  <c r="AB26" i="4"/>
  <c r="AB27" i="4"/>
  <c r="AB28" i="4"/>
  <c r="AB29" i="4"/>
  <c r="AB30" i="4"/>
  <c r="AB31" i="4"/>
  <c r="AB32" i="4"/>
  <c r="AB33" i="4"/>
  <c r="AB34" i="4"/>
  <c r="AB35" i="4"/>
  <c r="AB36" i="4"/>
  <c r="AB37" i="4"/>
  <c r="AB38" i="4"/>
  <c r="AB39" i="4"/>
  <c r="AB40" i="4"/>
  <c r="AB41" i="4"/>
  <c r="AB42" i="4"/>
  <c r="AB43" i="4"/>
  <c r="AB44" i="4"/>
  <c r="AB45" i="4"/>
  <c r="AB46" i="4"/>
  <c r="AB47" i="4"/>
  <c r="AB48" i="4"/>
  <c r="AB49" i="4"/>
  <c r="AB50" i="4"/>
  <c r="AB51" i="4"/>
  <c r="AB52" i="4"/>
  <c r="AB53" i="4"/>
  <c r="AB54" i="4"/>
  <c r="AB55" i="4"/>
  <c r="AB56" i="4"/>
  <c r="AB57" i="4"/>
  <c r="AB58" i="4"/>
  <c r="AB59" i="4"/>
  <c r="AB60" i="4"/>
  <c r="AB61" i="4"/>
  <c r="AB62" i="4"/>
  <c r="AB63" i="4"/>
  <c r="AB64" i="4"/>
  <c r="AB65" i="4"/>
  <c r="AB66" i="4"/>
  <c r="AB67" i="4"/>
  <c r="AB68" i="4"/>
  <c r="AB69" i="4"/>
  <c r="AB70" i="4"/>
  <c r="AB71" i="4"/>
  <c r="AB72" i="4"/>
  <c r="AB73" i="4"/>
  <c r="AB74" i="4"/>
  <c r="AB75" i="4"/>
  <c r="AB76" i="4"/>
  <c r="AB77" i="4"/>
  <c r="AB78" i="4"/>
  <c r="AB79" i="4"/>
  <c r="AB80" i="4"/>
  <c r="AB81" i="4"/>
  <c r="AB82" i="4"/>
  <c r="AB83" i="4"/>
  <c r="AB84" i="4"/>
  <c r="AB85" i="4"/>
  <c r="AB86" i="4"/>
  <c r="AB87" i="4"/>
  <c r="AB88" i="4"/>
  <c r="AB89" i="4"/>
  <c r="AB90" i="4"/>
  <c r="AB91" i="4"/>
  <c r="AB92" i="4"/>
  <c r="AB93" i="4"/>
  <c r="AB94" i="4"/>
  <c r="AB95" i="4"/>
  <c r="AB96" i="4"/>
  <c r="AB97" i="4"/>
  <c r="AB98" i="4"/>
  <c r="AB99" i="4"/>
  <c r="AB100" i="4"/>
  <c r="AB101" i="4"/>
  <c r="AB102" i="4"/>
  <c r="AB103" i="4"/>
  <c r="AB104" i="4"/>
  <c r="AB105" i="4"/>
  <c r="AB106" i="4"/>
  <c r="AB107" i="4"/>
  <c r="AB108" i="4"/>
  <c r="AB109" i="4"/>
  <c r="AB110" i="4"/>
  <c r="AB111" i="4"/>
  <c r="AB112" i="4"/>
  <c r="AB113" i="4"/>
  <c r="AB114" i="4"/>
  <c r="AB115" i="4"/>
  <c r="AB116" i="4"/>
  <c r="AB117" i="4"/>
  <c r="AB118" i="4"/>
  <c r="AB119" i="4"/>
  <c r="AB120" i="4"/>
  <c r="AB121" i="4"/>
  <c r="AB122" i="4"/>
  <c r="AB123" i="4"/>
  <c r="AB124" i="4"/>
  <c r="AB125" i="4"/>
  <c r="AB126" i="4"/>
  <c r="AB127" i="4"/>
  <c r="AB128" i="4"/>
  <c r="AB129" i="4"/>
  <c r="AB130" i="4"/>
  <c r="AB131" i="4"/>
  <c r="AB132" i="4"/>
  <c r="AB133" i="4"/>
  <c r="AB134" i="4"/>
  <c r="AB135" i="4"/>
  <c r="AB136" i="4"/>
  <c r="AB137" i="4"/>
  <c r="AB138" i="4"/>
  <c r="AB139" i="4"/>
  <c r="AB140" i="4"/>
  <c r="AB141" i="4"/>
  <c r="AB142" i="4"/>
  <c r="AB143" i="4"/>
  <c r="AB144" i="4"/>
  <c r="AB145" i="4"/>
  <c r="AB146" i="4"/>
  <c r="AB147" i="4"/>
  <c r="AB148" i="4"/>
  <c r="AB149" i="4"/>
  <c r="AB150" i="4"/>
  <c r="AB151" i="4"/>
  <c r="AB152" i="4"/>
  <c r="AB153" i="4"/>
  <c r="AB154" i="4"/>
  <c r="AB155" i="4"/>
  <c r="AB156" i="4"/>
  <c r="AB157" i="4"/>
  <c r="AB158" i="4"/>
  <c r="AB159" i="4"/>
  <c r="AB160" i="4"/>
  <c r="AB161" i="4"/>
  <c r="AB162" i="4"/>
  <c r="AB163" i="4"/>
  <c r="AB164" i="4"/>
  <c r="AB165" i="4"/>
  <c r="AB166" i="4"/>
  <c r="AB167" i="4"/>
  <c r="AB168" i="4"/>
  <c r="AB169" i="4"/>
  <c r="AB170" i="4"/>
  <c r="AB171" i="4"/>
  <c r="AB172" i="4"/>
  <c r="AB173" i="4"/>
  <c r="AB174" i="4"/>
  <c r="AB175" i="4"/>
  <c r="AB176" i="4"/>
  <c r="AB177" i="4"/>
  <c r="AB178" i="4"/>
  <c r="AB179" i="4"/>
  <c r="AB180" i="4"/>
  <c r="AB181" i="4"/>
  <c r="AB182" i="4"/>
  <c r="AB183" i="4"/>
  <c r="AB184" i="4"/>
  <c r="AB185" i="4"/>
  <c r="AB186" i="4"/>
  <c r="AB187" i="4"/>
  <c r="AB188" i="4"/>
  <c r="AB189" i="4"/>
  <c r="AB190" i="4"/>
  <c r="AB191" i="4"/>
  <c r="AB192" i="4"/>
  <c r="AB193" i="4"/>
  <c r="AB194" i="4"/>
  <c r="AB195" i="4"/>
  <c r="AB196" i="4"/>
  <c r="AB197" i="4"/>
  <c r="AB198" i="4"/>
  <c r="AB199" i="4"/>
  <c r="AB200" i="4"/>
  <c r="AB201" i="4"/>
  <c r="AB202" i="4"/>
  <c r="AB203" i="4"/>
  <c r="AB204" i="4"/>
  <c r="AB205" i="4"/>
  <c r="AB206" i="4"/>
  <c r="AB207" i="4"/>
  <c r="AB208" i="4"/>
  <c r="AB209" i="4"/>
  <c r="AB210" i="4"/>
  <c r="AB211" i="4"/>
  <c r="AB212" i="4"/>
  <c r="AB213" i="4"/>
  <c r="AB214" i="4"/>
  <c r="AB215" i="4"/>
  <c r="AB216" i="4"/>
  <c r="AB217" i="4"/>
  <c r="AB218" i="4"/>
  <c r="AB219" i="4"/>
  <c r="AB220" i="4"/>
  <c r="AB221" i="4"/>
  <c r="AB222" i="4"/>
  <c r="AB223" i="4"/>
  <c r="AB224" i="4"/>
  <c r="AB225" i="4"/>
  <c r="AB226" i="4"/>
  <c r="AB227" i="4"/>
  <c r="AB228" i="4"/>
  <c r="AB229" i="4"/>
  <c r="AB230" i="4"/>
  <c r="AB231" i="4"/>
  <c r="AB232" i="4"/>
  <c r="AB233" i="4"/>
  <c r="AB234" i="4"/>
  <c r="AB235" i="4"/>
  <c r="AB236" i="4"/>
  <c r="AB237" i="4"/>
  <c r="AB238" i="4"/>
  <c r="AB239" i="4"/>
  <c r="AB240" i="4"/>
  <c r="AB241" i="4"/>
  <c r="AB242" i="4"/>
  <c r="AB243" i="4"/>
  <c r="AB244" i="4"/>
  <c r="AB245" i="4"/>
  <c r="AB246" i="4"/>
  <c r="AB247" i="4"/>
  <c r="AB248" i="4"/>
  <c r="AB249" i="4"/>
  <c r="AB250" i="4"/>
  <c r="AB251" i="4"/>
  <c r="AB252" i="4"/>
  <c r="AB253" i="4"/>
  <c r="AB254" i="4"/>
  <c r="AB255" i="4"/>
  <c r="AB256" i="4"/>
  <c r="AB257" i="4"/>
  <c r="AB258" i="4"/>
  <c r="AB259" i="4"/>
  <c r="AB260" i="4"/>
  <c r="AB261" i="4"/>
  <c r="AB262" i="4"/>
  <c r="AB263" i="4"/>
  <c r="AB264" i="4"/>
  <c r="AB265" i="4"/>
  <c r="AB266" i="4"/>
  <c r="AB267" i="4"/>
  <c r="AB268" i="4"/>
  <c r="AB269" i="4"/>
  <c r="AB270" i="4"/>
  <c r="AB271" i="4"/>
  <c r="AB272" i="4"/>
  <c r="AB273" i="4"/>
  <c r="AB274" i="4"/>
  <c r="AB275" i="4"/>
  <c r="AB276" i="4"/>
  <c r="AB277" i="4"/>
  <c r="AB278" i="4"/>
  <c r="AB279" i="4"/>
  <c r="AB280" i="4"/>
  <c r="AB281" i="4"/>
  <c r="AB282" i="4"/>
  <c r="AB283" i="4"/>
  <c r="AB284" i="4"/>
  <c r="AB285" i="4"/>
  <c r="AB286" i="4"/>
  <c r="AB287" i="4"/>
  <c r="AB288" i="4"/>
  <c r="AB289" i="4"/>
  <c r="AB290" i="4"/>
  <c r="AB291" i="4"/>
  <c r="AB292" i="4"/>
  <c r="AB293" i="4"/>
  <c r="AB294" i="4"/>
  <c r="AB295" i="4"/>
  <c r="AB296" i="4"/>
  <c r="AB297" i="4"/>
  <c r="AB298" i="4"/>
  <c r="AB299" i="4"/>
  <c r="AB300" i="4"/>
  <c r="AB301" i="4"/>
  <c r="AB302" i="4"/>
  <c r="AB303" i="4"/>
  <c r="AB304" i="4"/>
  <c r="AB305" i="4"/>
  <c r="AB306" i="4"/>
  <c r="AB307" i="4"/>
  <c r="AB308" i="4"/>
  <c r="AB309" i="4"/>
  <c r="AB310" i="4"/>
  <c r="AB311" i="4"/>
  <c r="AB312" i="4"/>
  <c r="AB313" i="4"/>
  <c r="AB314" i="4"/>
  <c r="AB315" i="4"/>
  <c r="AB316" i="4"/>
  <c r="AB317" i="4"/>
  <c r="AB318" i="4"/>
  <c r="AB319" i="4"/>
  <c r="AB320" i="4"/>
  <c r="AB321" i="4"/>
  <c r="AB322" i="4"/>
  <c r="AB323" i="4"/>
  <c r="AB324" i="4"/>
  <c r="AB325" i="4"/>
  <c r="AB326" i="4"/>
  <c r="AB327" i="4"/>
  <c r="AB328" i="4"/>
  <c r="AB329" i="4"/>
  <c r="AB330" i="4"/>
  <c r="AB331" i="4"/>
  <c r="AB332" i="4"/>
  <c r="AB333" i="4"/>
  <c r="AB334" i="4"/>
  <c r="AB335" i="4"/>
  <c r="AB336" i="4"/>
  <c r="AB337" i="4"/>
  <c r="AB338" i="4"/>
  <c r="AB339" i="4"/>
  <c r="AB340" i="4"/>
  <c r="AB341" i="4"/>
  <c r="AB342" i="4"/>
  <c r="AB343" i="4"/>
  <c r="AB344" i="4"/>
  <c r="AB345" i="4"/>
  <c r="AB346" i="4"/>
  <c r="AB347" i="4"/>
  <c r="AB348" i="4"/>
  <c r="AB349" i="4"/>
  <c r="AB350" i="4"/>
  <c r="AB351" i="4"/>
  <c r="AB352" i="4"/>
  <c r="AB353" i="4"/>
  <c r="AB354" i="4"/>
  <c r="AB355" i="4"/>
  <c r="AB356" i="4"/>
  <c r="AB357" i="4"/>
  <c r="AB358" i="4"/>
  <c r="AB359" i="4"/>
  <c r="AB360" i="4"/>
  <c r="AB361" i="4"/>
  <c r="AB362" i="4"/>
  <c r="AB363" i="4"/>
  <c r="AB364" i="4"/>
  <c r="AB365" i="4"/>
  <c r="AB366" i="4"/>
  <c r="AB367" i="4"/>
  <c r="AB368" i="4"/>
  <c r="AB369" i="4"/>
  <c r="AB370" i="4"/>
  <c r="AB371" i="4"/>
  <c r="AB372" i="4"/>
  <c r="AB373" i="4"/>
  <c r="AB374" i="4"/>
  <c r="AB375" i="4"/>
  <c r="AB376" i="4"/>
  <c r="AB377" i="4"/>
  <c r="AB378" i="4"/>
  <c r="AB379" i="4"/>
  <c r="AB380" i="4"/>
  <c r="AB381" i="4"/>
  <c r="AB382" i="4"/>
  <c r="AB383" i="4"/>
  <c r="AB384" i="4"/>
  <c r="AB385" i="4"/>
  <c r="AB386" i="4"/>
  <c r="AB387" i="4"/>
  <c r="AB388" i="4"/>
  <c r="AB389" i="4"/>
  <c r="AB390" i="4"/>
  <c r="AB391" i="4"/>
  <c r="AB392" i="4"/>
  <c r="AB393" i="4"/>
  <c r="AB394" i="4"/>
  <c r="AB395" i="4"/>
  <c r="AB396" i="4"/>
  <c r="AB397" i="4"/>
  <c r="AB398" i="4"/>
  <c r="AB399" i="4"/>
  <c r="AB400" i="4"/>
  <c r="AB401" i="4"/>
  <c r="AB402" i="4"/>
  <c r="AB403" i="4"/>
  <c r="AB404" i="4"/>
  <c r="AB405" i="4"/>
  <c r="AB406" i="4"/>
  <c r="AB407" i="4"/>
  <c r="AB408" i="4"/>
  <c r="AB409" i="4"/>
  <c r="AB410" i="4"/>
  <c r="AB411" i="4"/>
  <c r="AB412" i="4"/>
  <c r="AB413" i="4"/>
  <c r="AB414" i="4"/>
  <c r="AB415" i="4"/>
  <c r="AB416" i="4"/>
  <c r="AB417" i="4"/>
  <c r="AB418" i="4"/>
  <c r="AB419" i="4"/>
  <c r="AB420" i="4"/>
  <c r="AB421" i="4"/>
  <c r="AB422" i="4"/>
  <c r="AB423" i="4"/>
  <c r="AB424" i="4"/>
  <c r="AB425" i="4"/>
  <c r="AB426" i="4"/>
  <c r="AB427" i="4"/>
  <c r="AB428" i="4"/>
  <c r="AB429" i="4"/>
  <c r="AB430" i="4"/>
  <c r="AB431" i="4"/>
  <c r="AB432" i="4"/>
  <c r="AB433" i="4"/>
  <c r="AB434" i="4"/>
  <c r="AB435" i="4"/>
  <c r="AB436" i="4"/>
  <c r="AB437" i="4"/>
  <c r="AB438" i="4"/>
  <c r="AB439" i="4"/>
  <c r="AB440" i="4"/>
  <c r="AB441" i="4"/>
  <c r="AB442" i="4"/>
  <c r="AB443" i="4"/>
  <c r="AB444" i="4"/>
  <c r="AB445" i="4"/>
  <c r="AB446" i="4"/>
  <c r="AB447" i="4"/>
  <c r="AB448" i="4"/>
  <c r="AB449" i="4"/>
  <c r="AB450" i="4"/>
  <c r="AB451" i="4"/>
  <c r="AB452" i="4"/>
  <c r="AB453" i="4"/>
  <c r="AB454" i="4"/>
  <c r="AB455" i="4"/>
  <c r="AB456" i="4"/>
  <c r="AB457" i="4"/>
  <c r="AB458" i="4"/>
  <c r="AB459" i="4"/>
  <c r="AB460" i="4"/>
  <c r="AB461" i="4"/>
  <c r="AB462" i="4"/>
  <c r="AB463" i="4"/>
  <c r="AB464" i="4"/>
  <c r="AB465" i="4"/>
  <c r="AB466" i="4"/>
  <c r="AB467" i="4"/>
  <c r="AB468" i="4"/>
  <c r="AB469" i="4"/>
  <c r="AB470" i="4"/>
  <c r="AB471" i="4"/>
  <c r="AB472" i="4"/>
  <c r="AB473" i="4"/>
  <c r="AB474" i="4"/>
  <c r="AB475" i="4"/>
  <c r="AB476" i="4"/>
  <c r="AB477" i="4"/>
  <c r="AB478" i="4"/>
  <c r="AB479" i="4"/>
  <c r="AB480" i="4"/>
  <c r="AB481" i="4"/>
  <c r="AB482" i="4"/>
  <c r="AB483" i="4"/>
  <c r="AA28" i="4"/>
  <c r="AA29" i="4"/>
  <c r="AA30" i="4"/>
  <c r="AA31" i="4"/>
  <c r="AA32" i="4"/>
  <c r="AA33" i="4"/>
  <c r="AA34" i="4"/>
  <c r="AA35" i="4"/>
  <c r="AA36" i="4"/>
  <c r="AA37" i="4"/>
  <c r="AA38" i="4"/>
  <c r="AA39" i="4"/>
  <c r="AA40" i="4"/>
  <c r="AA41" i="4"/>
  <c r="AA42" i="4"/>
  <c r="AA43" i="4"/>
  <c r="AA44" i="4"/>
  <c r="AA45" i="4"/>
  <c r="AA46" i="4"/>
  <c r="AA47" i="4"/>
  <c r="AA48" i="4"/>
  <c r="AA49" i="4"/>
  <c r="AA50" i="4"/>
  <c r="AA51" i="4"/>
  <c r="AA53" i="4"/>
  <c r="AA54" i="4"/>
  <c r="AA55" i="4"/>
  <c r="AA56" i="4"/>
  <c r="AA57" i="4"/>
  <c r="AA58" i="4"/>
  <c r="AA59" i="4"/>
  <c r="AA60" i="4"/>
  <c r="AA61" i="4"/>
  <c r="AA62" i="4"/>
  <c r="AA63" i="4"/>
  <c r="AA64" i="4"/>
  <c r="AA65" i="4"/>
  <c r="AA66" i="4"/>
  <c r="AA67" i="4"/>
  <c r="AA68" i="4"/>
  <c r="AA69" i="4"/>
  <c r="AA70" i="4"/>
  <c r="AA71" i="4"/>
  <c r="AA72" i="4"/>
  <c r="AA73" i="4"/>
  <c r="AA74" i="4"/>
  <c r="AA75" i="4"/>
  <c r="AA76" i="4"/>
  <c r="AA77" i="4"/>
  <c r="AA78" i="4"/>
  <c r="AA79" i="4"/>
  <c r="AA80" i="4"/>
  <c r="AA81" i="4"/>
  <c r="AA82" i="4"/>
  <c r="AA83" i="4"/>
  <c r="AA84" i="4"/>
  <c r="AA85" i="4"/>
  <c r="AA86" i="4"/>
  <c r="AA87" i="4"/>
  <c r="AA88" i="4"/>
  <c r="AA89" i="4"/>
  <c r="AA90" i="4"/>
  <c r="AA91" i="4"/>
  <c r="AA92" i="4"/>
  <c r="AA93" i="4"/>
  <c r="AA94" i="4"/>
  <c r="AA95" i="4"/>
  <c r="AA96" i="4"/>
  <c r="AA97" i="4"/>
  <c r="AA98" i="4"/>
  <c r="AA99" i="4"/>
  <c r="AA100" i="4"/>
  <c r="AA101" i="4"/>
  <c r="AA102" i="4"/>
  <c r="AA103" i="4"/>
  <c r="AA104" i="4"/>
  <c r="AA105" i="4"/>
  <c r="AA106" i="4"/>
  <c r="AA107" i="4"/>
  <c r="AA108" i="4"/>
  <c r="AA109" i="4"/>
  <c r="AA110" i="4"/>
  <c r="AA111" i="4"/>
  <c r="AA112" i="4"/>
  <c r="AA113" i="4"/>
  <c r="AA114" i="4"/>
  <c r="AA115" i="4"/>
  <c r="AA116" i="4"/>
  <c r="AA117" i="4"/>
  <c r="AA118" i="4"/>
  <c r="AA119" i="4"/>
  <c r="AA120" i="4"/>
  <c r="AA121" i="4"/>
  <c r="AA122" i="4"/>
  <c r="AA123" i="4"/>
  <c r="AA124" i="4"/>
  <c r="AA125" i="4"/>
  <c r="AA126" i="4"/>
  <c r="AA127" i="4"/>
  <c r="AA128" i="4"/>
  <c r="AA129" i="4"/>
  <c r="AA130" i="4"/>
  <c r="AA131" i="4"/>
  <c r="AA132" i="4"/>
  <c r="AA133" i="4"/>
  <c r="AA134" i="4"/>
  <c r="AA135" i="4"/>
  <c r="AA136" i="4"/>
  <c r="AA137" i="4"/>
  <c r="AA138" i="4"/>
  <c r="AA139" i="4"/>
  <c r="AA140" i="4"/>
  <c r="AA141" i="4"/>
  <c r="AA142" i="4"/>
  <c r="AA143" i="4"/>
  <c r="AA144" i="4"/>
  <c r="AA145" i="4"/>
  <c r="AA146" i="4"/>
  <c r="AA147" i="4"/>
  <c r="AA148" i="4"/>
  <c r="AA149" i="4"/>
  <c r="AA150" i="4"/>
  <c r="AA151" i="4"/>
  <c r="AA152" i="4"/>
  <c r="AA153" i="4"/>
  <c r="AA154" i="4"/>
  <c r="AA155" i="4"/>
  <c r="AA156" i="4"/>
  <c r="AA157" i="4"/>
  <c r="AA158" i="4"/>
  <c r="AA159" i="4"/>
  <c r="AA160" i="4"/>
  <c r="AA161" i="4"/>
  <c r="AA162" i="4"/>
  <c r="AA163" i="4"/>
  <c r="AA164" i="4"/>
  <c r="AA165" i="4"/>
  <c r="AA166" i="4"/>
  <c r="AA167" i="4"/>
  <c r="AA168" i="4"/>
  <c r="AA169" i="4"/>
  <c r="AA170" i="4"/>
  <c r="AA171" i="4"/>
  <c r="AA172" i="4"/>
  <c r="AA173" i="4"/>
  <c r="AA174" i="4"/>
  <c r="AA175" i="4"/>
  <c r="AA176" i="4"/>
  <c r="AA177" i="4"/>
  <c r="AA178" i="4"/>
  <c r="AA179" i="4"/>
  <c r="AA180" i="4"/>
  <c r="AA181" i="4"/>
  <c r="AA182" i="4"/>
  <c r="AA183" i="4"/>
  <c r="AA184" i="4"/>
  <c r="AA185" i="4"/>
  <c r="AA186" i="4"/>
  <c r="AA187" i="4"/>
  <c r="AA188" i="4"/>
  <c r="AA189" i="4"/>
  <c r="AA190" i="4"/>
  <c r="AA191" i="4"/>
  <c r="AA192" i="4"/>
  <c r="AA193" i="4"/>
  <c r="AA194" i="4"/>
  <c r="AA195" i="4"/>
  <c r="AA196" i="4"/>
  <c r="AA197" i="4"/>
  <c r="AA198" i="4"/>
  <c r="AA199" i="4"/>
  <c r="AA200" i="4"/>
  <c r="AA201" i="4"/>
  <c r="AA202" i="4"/>
  <c r="AA203" i="4"/>
  <c r="AA204" i="4"/>
  <c r="AA205" i="4"/>
  <c r="AA206" i="4"/>
  <c r="AA207" i="4"/>
  <c r="AA208" i="4"/>
  <c r="AA209" i="4"/>
  <c r="AA210" i="4"/>
  <c r="AA211" i="4"/>
  <c r="AA212" i="4"/>
  <c r="AA213" i="4"/>
  <c r="AA214" i="4"/>
  <c r="AA215" i="4"/>
  <c r="AA216" i="4"/>
  <c r="AA217" i="4"/>
  <c r="AA218" i="4"/>
  <c r="AA219" i="4"/>
  <c r="AA220" i="4"/>
  <c r="AA221" i="4"/>
  <c r="AA222" i="4"/>
  <c r="AA223" i="4"/>
  <c r="AA224" i="4"/>
  <c r="AA225" i="4"/>
  <c r="AA226" i="4"/>
  <c r="AA227" i="4"/>
  <c r="AA228" i="4"/>
  <c r="AA229" i="4"/>
  <c r="AA230" i="4"/>
  <c r="AA231" i="4"/>
  <c r="AA232" i="4"/>
  <c r="AA233" i="4"/>
  <c r="AA234" i="4"/>
  <c r="AA235" i="4"/>
  <c r="AA236" i="4"/>
  <c r="AA237" i="4"/>
  <c r="AA238" i="4"/>
  <c r="AA239" i="4"/>
  <c r="AA240" i="4"/>
  <c r="AA241" i="4"/>
  <c r="AA242" i="4"/>
  <c r="AA243" i="4"/>
  <c r="AA244" i="4"/>
  <c r="AA245" i="4"/>
  <c r="AA246" i="4"/>
  <c r="AA247" i="4"/>
  <c r="AA248" i="4"/>
  <c r="AA249" i="4"/>
  <c r="AA250" i="4"/>
  <c r="AA251" i="4"/>
  <c r="AA252" i="4"/>
  <c r="AA253" i="4"/>
  <c r="AA254" i="4"/>
  <c r="AA255" i="4"/>
  <c r="AA256" i="4"/>
  <c r="AA257" i="4"/>
  <c r="AA258" i="4"/>
  <c r="AA259" i="4"/>
  <c r="AA260" i="4"/>
  <c r="AA261" i="4"/>
  <c r="AA262" i="4"/>
  <c r="AA263" i="4"/>
  <c r="AA264" i="4"/>
  <c r="AA265" i="4"/>
  <c r="AA266" i="4"/>
  <c r="AA267" i="4"/>
  <c r="AA268" i="4"/>
  <c r="AA269" i="4"/>
  <c r="AA270" i="4"/>
  <c r="AA271" i="4"/>
  <c r="AA272" i="4"/>
  <c r="AA273" i="4"/>
  <c r="AA274" i="4"/>
  <c r="AA275" i="4"/>
  <c r="AA276" i="4"/>
  <c r="AA277" i="4"/>
  <c r="AA278" i="4"/>
  <c r="AA279" i="4"/>
  <c r="AA280" i="4"/>
  <c r="AA281" i="4"/>
  <c r="AA282" i="4"/>
  <c r="AA283" i="4"/>
  <c r="AA284" i="4"/>
  <c r="AA285" i="4"/>
  <c r="AA286" i="4"/>
  <c r="AA287" i="4"/>
  <c r="AA288" i="4"/>
  <c r="AA289" i="4"/>
  <c r="AA290" i="4"/>
  <c r="AA291" i="4"/>
  <c r="AA292" i="4"/>
  <c r="AA293" i="4"/>
  <c r="AA294" i="4"/>
  <c r="AA295" i="4"/>
  <c r="AA296" i="4"/>
  <c r="AA297" i="4"/>
  <c r="AA298" i="4"/>
  <c r="AA299" i="4"/>
  <c r="AA300" i="4"/>
  <c r="AA301" i="4"/>
  <c r="AA302" i="4"/>
  <c r="AA303" i="4"/>
  <c r="AA304" i="4"/>
  <c r="AA305" i="4"/>
  <c r="AA306" i="4"/>
  <c r="AA307" i="4"/>
  <c r="AA308" i="4"/>
  <c r="AA309" i="4"/>
  <c r="AA310" i="4"/>
  <c r="AA311" i="4"/>
  <c r="AA312" i="4"/>
  <c r="AA313" i="4"/>
  <c r="AA314" i="4"/>
  <c r="AA315" i="4"/>
  <c r="AA316" i="4"/>
  <c r="AA317" i="4"/>
  <c r="AA318" i="4"/>
  <c r="AA319" i="4"/>
  <c r="AA320" i="4"/>
  <c r="AA321" i="4"/>
  <c r="AA322" i="4"/>
  <c r="AA323" i="4"/>
  <c r="AA324" i="4"/>
  <c r="AA325" i="4"/>
  <c r="AA326" i="4"/>
  <c r="AA327" i="4"/>
  <c r="AA328" i="4"/>
  <c r="AA329" i="4"/>
  <c r="AA330" i="4"/>
  <c r="AA331" i="4"/>
  <c r="AA332" i="4"/>
  <c r="AA333" i="4"/>
  <c r="AA334" i="4"/>
  <c r="AA335" i="4"/>
  <c r="AA336" i="4"/>
  <c r="AA337" i="4"/>
  <c r="AA338" i="4"/>
  <c r="AA339" i="4"/>
  <c r="AA340" i="4"/>
  <c r="AA341" i="4"/>
  <c r="AA342" i="4"/>
  <c r="AA343" i="4"/>
  <c r="AA344" i="4"/>
  <c r="AA345" i="4"/>
  <c r="AA346" i="4"/>
  <c r="AA347" i="4"/>
  <c r="AA348" i="4"/>
  <c r="AA349" i="4"/>
  <c r="AA350" i="4"/>
  <c r="AA351" i="4"/>
  <c r="AA352" i="4"/>
  <c r="AA353" i="4"/>
  <c r="AA354" i="4"/>
  <c r="AA355" i="4"/>
  <c r="AA356" i="4"/>
  <c r="AA357" i="4"/>
  <c r="AA358" i="4"/>
  <c r="AA359" i="4"/>
  <c r="AA360" i="4"/>
  <c r="AA361" i="4"/>
  <c r="AA362" i="4"/>
  <c r="AA363" i="4"/>
  <c r="AA364" i="4"/>
  <c r="AA365" i="4"/>
  <c r="AA366" i="4"/>
  <c r="AA367" i="4"/>
  <c r="AA368" i="4"/>
  <c r="AA369" i="4"/>
  <c r="AA370" i="4"/>
  <c r="AA371" i="4"/>
  <c r="AA372" i="4"/>
  <c r="AA373" i="4"/>
  <c r="AA374" i="4"/>
  <c r="AA375" i="4"/>
  <c r="AA376" i="4"/>
  <c r="AA377" i="4"/>
  <c r="AA378" i="4"/>
  <c r="AA379" i="4"/>
  <c r="AA380" i="4"/>
  <c r="AA381" i="4"/>
  <c r="AA382" i="4"/>
  <c r="AA383" i="4"/>
  <c r="AA384" i="4"/>
  <c r="AA385" i="4"/>
  <c r="AA386" i="4"/>
  <c r="AA387" i="4"/>
  <c r="AA388" i="4"/>
  <c r="AA389" i="4"/>
  <c r="AA390" i="4"/>
  <c r="AA391" i="4"/>
  <c r="AA392" i="4"/>
  <c r="AA393" i="4"/>
  <c r="AA394" i="4"/>
  <c r="AA395" i="4"/>
  <c r="AA396" i="4"/>
  <c r="AA397" i="4"/>
  <c r="AA398" i="4"/>
  <c r="AA399" i="4"/>
  <c r="AA400" i="4"/>
  <c r="AA401" i="4"/>
  <c r="AA402" i="4"/>
  <c r="AA403" i="4"/>
  <c r="AA404" i="4"/>
  <c r="AA405" i="4"/>
  <c r="AA406" i="4"/>
  <c r="AA407" i="4"/>
  <c r="AA408" i="4"/>
  <c r="AA409" i="4"/>
  <c r="AA410" i="4"/>
  <c r="AA411" i="4"/>
  <c r="AA412" i="4"/>
  <c r="AA413" i="4"/>
  <c r="AA414" i="4"/>
  <c r="AA415" i="4"/>
  <c r="AA416" i="4"/>
  <c r="AA417" i="4"/>
  <c r="AA418" i="4"/>
  <c r="AA419" i="4"/>
  <c r="AA420" i="4"/>
  <c r="AA421" i="4"/>
  <c r="AA422" i="4"/>
  <c r="AA423" i="4"/>
  <c r="AA424" i="4"/>
  <c r="AA425" i="4"/>
  <c r="AA426" i="4"/>
  <c r="AA427" i="4"/>
  <c r="AA428" i="4"/>
  <c r="AA429" i="4"/>
  <c r="AA430" i="4"/>
  <c r="AA431" i="4"/>
  <c r="AA432" i="4"/>
  <c r="AA433" i="4"/>
  <c r="AA434" i="4"/>
  <c r="AA435" i="4"/>
  <c r="AA436" i="4"/>
  <c r="AA437" i="4"/>
  <c r="AA438" i="4"/>
  <c r="AA439" i="4"/>
  <c r="AA440" i="4"/>
  <c r="AA441" i="4"/>
  <c r="AA442" i="4"/>
  <c r="AA443" i="4"/>
  <c r="AA444" i="4"/>
  <c r="AA445" i="4"/>
  <c r="AA446" i="4"/>
  <c r="AA447" i="4"/>
  <c r="AA448" i="4"/>
  <c r="AA449" i="4"/>
  <c r="AA450" i="4"/>
  <c r="AA451" i="4"/>
  <c r="AA452" i="4"/>
  <c r="AA453" i="4"/>
  <c r="AA454" i="4"/>
  <c r="AA455" i="4"/>
  <c r="AA456" i="4"/>
  <c r="AA457" i="4"/>
  <c r="AA458" i="4"/>
  <c r="AA459" i="4"/>
  <c r="AA460" i="4"/>
  <c r="AA461" i="4"/>
  <c r="AA462" i="4"/>
  <c r="AA463" i="4"/>
  <c r="AA464" i="4"/>
  <c r="AA465" i="4"/>
  <c r="AA466" i="4"/>
  <c r="AA467" i="4"/>
  <c r="AA468" i="4"/>
  <c r="AA469" i="4"/>
  <c r="AA470" i="4"/>
  <c r="AA471" i="4"/>
  <c r="AA472" i="4"/>
  <c r="AA473" i="4"/>
  <c r="AA474" i="4"/>
  <c r="AA475" i="4"/>
  <c r="AA476" i="4"/>
  <c r="AA477" i="4"/>
  <c r="AA478" i="4"/>
  <c r="AA479" i="4"/>
  <c r="AA480" i="4"/>
  <c r="AA481" i="4"/>
  <c r="AA482" i="4"/>
  <c r="AA483" i="4"/>
  <c r="AA21" i="4"/>
  <c r="AA22" i="4"/>
  <c r="AA23" i="4"/>
  <c r="AA24" i="4"/>
  <c r="AA25" i="4"/>
  <c r="AA26" i="4"/>
  <c r="AA27" i="4"/>
  <c r="AB20" i="4"/>
  <c r="AA20" i="4"/>
  <c r="AA32" i="6"/>
  <c r="AA61" i="6"/>
  <c r="AA62" i="6"/>
  <c r="AA63" i="6"/>
  <c r="AA64" i="6"/>
  <c r="AA65" i="6"/>
  <c r="AA66" i="6"/>
  <c r="AA67" i="6"/>
  <c r="AA68" i="6"/>
  <c r="AA69" i="6"/>
  <c r="AA70" i="6"/>
  <c r="AA71" i="6"/>
  <c r="AA72" i="6"/>
  <c r="AA73" i="6"/>
  <c r="AA74" i="6"/>
  <c r="AA75" i="6"/>
  <c r="AA76" i="6"/>
  <c r="AA77" i="6"/>
  <c r="AA78" i="6"/>
  <c r="AA79" i="6"/>
  <c r="AA80" i="6"/>
  <c r="AA81" i="6"/>
  <c r="AA82" i="6"/>
  <c r="AA83" i="6"/>
  <c r="AA84" i="6"/>
  <c r="AA85" i="6"/>
  <c r="AA86" i="6"/>
  <c r="AA87" i="6"/>
  <c r="AA88" i="6"/>
  <c r="AA89" i="6"/>
  <c r="AA90" i="6"/>
  <c r="AA91" i="6"/>
  <c r="AA92" i="6"/>
  <c r="AA93" i="6"/>
  <c r="AA94" i="6"/>
  <c r="AA95" i="6"/>
  <c r="AA96" i="6"/>
  <c r="AA97" i="6"/>
  <c r="AA98" i="6"/>
  <c r="AA99" i="6"/>
  <c r="AA100" i="6"/>
  <c r="AA101" i="6"/>
  <c r="AA102" i="6"/>
  <c r="AA103" i="6"/>
  <c r="AA104" i="6"/>
  <c r="AA105" i="6"/>
  <c r="AA106" i="6"/>
  <c r="AA107" i="6"/>
  <c r="AA108" i="6"/>
  <c r="AA109" i="6"/>
  <c r="AA110" i="6"/>
  <c r="AA111" i="6"/>
  <c r="AA112" i="6"/>
  <c r="AA113" i="6"/>
  <c r="AA114" i="6"/>
  <c r="AA115" i="6"/>
  <c r="AA116" i="6"/>
  <c r="AA117" i="6"/>
  <c r="AA118" i="6"/>
  <c r="AA119" i="6"/>
  <c r="AA120" i="6"/>
  <c r="AA121" i="6"/>
  <c r="AA122" i="6"/>
  <c r="AA123" i="6"/>
  <c r="AA124" i="6"/>
  <c r="AA125" i="6"/>
  <c r="AA126" i="6"/>
  <c r="AA127" i="6"/>
  <c r="AA128" i="6"/>
  <c r="AA129" i="6"/>
  <c r="AA130" i="6"/>
  <c r="AA131" i="6"/>
  <c r="AA132" i="6"/>
  <c r="AA133" i="6"/>
  <c r="AA134" i="6"/>
  <c r="AA135" i="6"/>
  <c r="AA136" i="6"/>
  <c r="AA137" i="6"/>
  <c r="AA138" i="6"/>
  <c r="AA139" i="6"/>
  <c r="AA140" i="6"/>
  <c r="AA141" i="6"/>
  <c r="AA142" i="6"/>
  <c r="AA143" i="6"/>
  <c r="AA144" i="6"/>
  <c r="AA145" i="6"/>
  <c r="AA146" i="6"/>
  <c r="AA147" i="6"/>
  <c r="AA148" i="6"/>
  <c r="AA149" i="6"/>
  <c r="AA150" i="6"/>
  <c r="AA151" i="6"/>
  <c r="AA152" i="6"/>
  <c r="AA153" i="6"/>
  <c r="AA154" i="6"/>
  <c r="AA155" i="6"/>
  <c r="AA156" i="6"/>
  <c r="AA157" i="6"/>
  <c r="AA158" i="6"/>
  <c r="AA20" i="6"/>
  <c r="AA21" i="6"/>
  <c r="AA22" i="6"/>
  <c r="AA23" i="6"/>
  <c r="AA24" i="6"/>
  <c r="AA25" i="6"/>
  <c r="AA26" i="6"/>
  <c r="AA27" i="6"/>
  <c r="AA28" i="6"/>
  <c r="AA29" i="6"/>
  <c r="AA30" i="6"/>
  <c r="AA31" i="6"/>
  <c r="AA33" i="6"/>
  <c r="AA34" i="6"/>
  <c r="AA35" i="6"/>
  <c r="AA36" i="6"/>
  <c r="AA37" i="6"/>
  <c r="AA38" i="6"/>
  <c r="AA39" i="6"/>
  <c r="AA40" i="6"/>
  <c r="AA41" i="6"/>
  <c r="AA42" i="6"/>
  <c r="AA43" i="6"/>
  <c r="AA44" i="6"/>
  <c r="AA45" i="6"/>
  <c r="AA46" i="6"/>
  <c r="AA47" i="6"/>
  <c r="AA48" i="6"/>
  <c r="AA49" i="6"/>
  <c r="AA50" i="6"/>
  <c r="AA51" i="6"/>
  <c r="AA52" i="6"/>
  <c r="AA53" i="6"/>
  <c r="AA54" i="6"/>
  <c r="AA55" i="6"/>
  <c r="AA56" i="6"/>
  <c r="AA57" i="6"/>
  <c r="AA58" i="6"/>
  <c r="AA59" i="6"/>
  <c r="AA60" i="6"/>
  <c r="AA19"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23" i="6"/>
  <c r="AB24" i="6"/>
  <c r="AB20" i="6"/>
  <c r="AB21" i="6"/>
  <c r="AB22" i="6"/>
  <c r="AB19" i="6"/>
  <c r="AB25" i="7" l="1"/>
  <c r="AB26" i="7"/>
  <c r="AB27" i="7"/>
  <c r="AB28" i="7"/>
  <c r="AB29" i="7"/>
  <c r="AB30" i="7"/>
  <c r="AB31" i="7"/>
  <c r="AB32" i="7"/>
  <c r="AB33" i="7"/>
  <c r="AB34" i="7"/>
  <c r="AB35" i="7"/>
  <c r="AB36" i="7"/>
  <c r="AB37" i="7"/>
  <c r="AB38" i="7"/>
  <c r="AB20" i="7"/>
  <c r="AB21" i="7"/>
  <c r="AB22" i="7"/>
  <c r="AB23" i="7"/>
  <c r="AB24" i="7"/>
  <c r="AB19" i="7"/>
  <c r="AA23" i="7"/>
  <c r="AA24" i="7"/>
  <c r="AA25" i="7"/>
  <c r="AA26" i="7"/>
  <c r="AA27" i="7"/>
  <c r="AA28" i="7"/>
  <c r="AA29" i="7"/>
  <c r="AA30" i="7"/>
  <c r="AA31" i="7"/>
  <c r="AA32" i="7"/>
  <c r="AA33" i="7"/>
  <c r="AA34" i="7"/>
  <c r="AA35" i="7"/>
  <c r="AA36" i="7"/>
  <c r="AA37" i="7"/>
  <c r="AA38" i="7"/>
  <c r="AA20" i="7"/>
  <c r="AA21" i="7"/>
  <c r="AA22" i="7"/>
  <c r="AA19" i="7"/>
  <c r="AB27" i="5"/>
  <c r="AB28" i="5"/>
  <c r="AB29" i="5"/>
  <c r="AB30" i="5"/>
  <c r="AB31" i="5"/>
  <c r="AB32" i="5"/>
  <c r="AB33" i="5"/>
  <c r="AB34" i="5"/>
  <c r="AB35" i="5"/>
  <c r="AB36" i="5"/>
  <c r="AB26" i="5"/>
  <c r="AB20" i="5"/>
  <c r="AB21" i="5"/>
  <c r="AB22" i="5"/>
  <c r="AB23" i="5"/>
  <c r="AB24" i="5"/>
  <c r="AB25" i="5"/>
  <c r="AB19" i="5"/>
  <c r="AA28" i="5"/>
  <c r="AA29" i="5"/>
  <c r="AA30" i="5"/>
  <c r="AA31" i="5"/>
  <c r="AA32" i="5"/>
  <c r="AA33" i="5"/>
  <c r="AA34" i="5"/>
  <c r="AA35" i="5"/>
  <c r="AA36" i="5"/>
  <c r="AA26" i="5"/>
  <c r="AA27" i="5"/>
  <c r="AA20" i="5"/>
  <c r="AA21" i="5"/>
  <c r="AA22" i="5"/>
  <c r="AA23" i="5"/>
  <c r="AA24" i="5"/>
  <c r="AA25" i="5"/>
  <c r="AA19" i="5"/>
  <c r="AB23" i="3"/>
  <c r="AB24" i="3"/>
  <c r="AB25" i="3"/>
  <c r="AB26" i="3"/>
  <c r="AB27" i="3"/>
  <c r="AB28" i="3"/>
  <c r="AB29" i="3"/>
  <c r="AB30" i="3"/>
  <c r="AB31" i="3"/>
  <c r="AB32" i="3"/>
  <c r="AB33" i="3"/>
  <c r="AB34" i="3"/>
  <c r="AB35" i="3"/>
  <c r="AB36" i="3"/>
  <c r="AB20" i="3"/>
  <c r="AB21" i="3"/>
  <c r="AB22" i="3"/>
  <c r="AB19" i="3"/>
  <c r="AA21" i="3"/>
  <c r="AA22" i="3"/>
  <c r="AA23" i="3"/>
  <c r="AA24" i="3"/>
  <c r="AA25" i="3"/>
  <c r="AA26" i="3"/>
  <c r="AA27" i="3"/>
  <c r="AA28" i="3"/>
  <c r="AA29" i="3"/>
  <c r="AA30" i="3"/>
  <c r="AA31" i="3"/>
  <c r="AA32" i="3"/>
  <c r="AA33" i="3"/>
  <c r="AA34" i="3"/>
  <c r="AA35" i="3"/>
  <c r="AA36" i="3"/>
  <c r="AA20" i="3"/>
  <c r="AA19" i="3"/>
  <c r="AD158" i="6" l="1"/>
  <c r="AC158" i="6"/>
  <c r="K158" i="6"/>
  <c r="AD157" i="6"/>
  <c r="AC157" i="6"/>
  <c r="K157" i="6"/>
  <c r="AD156" i="6"/>
  <c r="AC156" i="6"/>
  <c r="L156" i="6"/>
  <c r="K156" i="6"/>
  <c r="AD155" i="6"/>
  <c r="AC155" i="6"/>
  <c r="L155" i="6"/>
  <c r="K155" i="6" s="1"/>
  <c r="AD154" i="6"/>
  <c r="AC154" i="6"/>
  <c r="K154" i="6"/>
  <c r="AD153" i="6"/>
  <c r="AC153" i="6"/>
  <c r="L153" i="6"/>
  <c r="AD152" i="6"/>
  <c r="AC152" i="6"/>
  <c r="K152" i="6"/>
  <c r="AD151" i="6"/>
  <c r="AC151" i="6"/>
  <c r="L151" i="6"/>
  <c r="AD150" i="6"/>
  <c r="AC150" i="6"/>
  <c r="L150" i="6"/>
  <c r="AD149" i="6"/>
  <c r="AC149" i="6"/>
  <c r="L149" i="6"/>
  <c r="AD148" i="6"/>
  <c r="AC148" i="6"/>
  <c r="L148" i="6"/>
  <c r="AD147" i="6"/>
  <c r="AC147" i="6"/>
  <c r="L147" i="6"/>
  <c r="AD146" i="6"/>
  <c r="AC146" i="6"/>
  <c r="L146" i="6"/>
  <c r="AD145" i="6"/>
  <c r="AC145" i="6"/>
  <c r="L145" i="6"/>
  <c r="AD144" i="6"/>
  <c r="AC144" i="6"/>
  <c r="L144" i="6"/>
  <c r="AD143" i="6"/>
  <c r="AC143" i="6"/>
  <c r="L143" i="6"/>
  <c r="AD142" i="6"/>
  <c r="AC142" i="6"/>
  <c r="L142" i="6"/>
  <c r="AD141" i="6"/>
  <c r="AC141" i="6"/>
  <c r="L141" i="6"/>
  <c r="AD140" i="6"/>
  <c r="AC140" i="6"/>
  <c r="L140" i="6"/>
  <c r="AD139" i="6"/>
  <c r="AC139" i="6"/>
  <c r="L139" i="6"/>
  <c r="AD138" i="6"/>
  <c r="AC138" i="6"/>
  <c r="L138" i="6"/>
  <c r="AD137" i="6"/>
  <c r="AC137" i="6"/>
  <c r="L137" i="6"/>
  <c r="AD136" i="6"/>
  <c r="AC136" i="6"/>
  <c r="L136" i="6"/>
  <c r="L135" i="6"/>
  <c r="L134" i="6"/>
  <c r="AD133" i="6"/>
  <c r="AC133" i="6"/>
  <c r="L133" i="6"/>
  <c r="AD132" i="6"/>
  <c r="AC132" i="6"/>
  <c r="L132" i="6"/>
  <c r="AD131" i="6"/>
  <c r="AC131" i="6"/>
  <c r="L131" i="6"/>
  <c r="AD130" i="6"/>
  <c r="AC130" i="6"/>
  <c r="L130" i="6"/>
  <c r="AD129" i="6"/>
  <c r="AC129" i="6"/>
  <c r="L129" i="6"/>
  <c r="AD128" i="6"/>
  <c r="AC128" i="6"/>
  <c r="L128" i="6"/>
  <c r="AD127" i="6"/>
  <c r="AC127" i="6"/>
  <c r="L127" i="6"/>
  <c r="AD126" i="6"/>
  <c r="AC126" i="6"/>
  <c r="L126" i="6"/>
  <c r="AD125" i="6"/>
  <c r="AC125" i="6"/>
  <c r="L125" i="6"/>
  <c r="AD124" i="6"/>
  <c r="AC124" i="6"/>
  <c r="L124" i="6"/>
  <c r="AD123" i="6"/>
  <c r="AC123" i="6"/>
  <c r="L123" i="6"/>
  <c r="AD122" i="6"/>
  <c r="AC122" i="6"/>
  <c r="L122" i="6"/>
  <c r="AD121" i="6"/>
  <c r="AC121" i="6"/>
  <c r="L121" i="6"/>
  <c r="AD120" i="6"/>
  <c r="AC120" i="6"/>
  <c r="L120" i="6"/>
  <c r="AD119" i="6"/>
  <c r="AC119" i="6"/>
  <c r="L119" i="6"/>
  <c r="AD118" i="6"/>
  <c r="AC118" i="6"/>
  <c r="L118" i="6"/>
  <c r="AD117" i="6"/>
  <c r="AC117" i="6"/>
  <c r="L117" i="6"/>
  <c r="AD116" i="6"/>
  <c r="AC116" i="6"/>
  <c r="L116" i="6"/>
  <c r="AD115" i="6"/>
  <c r="AC115" i="6"/>
  <c r="L115" i="6"/>
  <c r="AD114" i="6"/>
  <c r="AC114" i="6"/>
  <c r="L114" i="6"/>
  <c r="AD113" i="6"/>
  <c r="AC113" i="6"/>
  <c r="L113" i="6"/>
  <c r="AD112" i="6"/>
  <c r="AC112" i="6"/>
  <c r="L112" i="6"/>
  <c r="AD111" i="6"/>
  <c r="AC111" i="6"/>
  <c r="L111" i="6"/>
  <c r="AD110" i="6"/>
  <c r="AC110" i="6"/>
  <c r="L110" i="6"/>
  <c r="AD109" i="6"/>
  <c r="AC109" i="6"/>
  <c r="L109" i="6"/>
  <c r="J109" i="6"/>
  <c r="AD108" i="6"/>
  <c r="AC108" i="6"/>
  <c r="L108" i="6"/>
  <c r="AD107" i="6"/>
  <c r="AC107" i="6"/>
  <c r="L107" i="6"/>
  <c r="AD106" i="6"/>
  <c r="AC106" i="6"/>
  <c r="L106" i="6"/>
  <c r="AD105" i="6"/>
  <c r="AC105" i="6"/>
  <c r="L105" i="6"/>
  <c r="AD104" i="6"/>
  <c r="AC104" i="6"/>
  <c r="L104" i="6"/>
  <c r="AD103" i="6"/>
  <c r="AC103" i="6"/>
  <c r="L103" i="6"/>
  <c r="AD102" i="6"/>
  <c r="AC102" i="6"/>
  <c r="L102" i="6"/>
  <c r="AD101" i="6"/>
  <c r="AC101" i="6"/>
  <c r="L101" i="6"/>
  <c r="AD100" i="6"/>
  <c r="AC100" i="6"/>
  <c r="L100" i="6"/>
  <c r="AD99" i="6"/>
  <c r="AC99" i="6"/>
  <c r="L99" i="6"/>
  <c r="AD98" i="6"/>
  <c r="AC98" i="6"/>
  <c r="L98" i="6"/>
  <c r="AD97" i="6"/>
  <c r="AC97" i="6"/>
  <c r="L97" i="6"/>
  <c r="AD96" i="6"/>
  <c r="AC96" i="6"/>
  <c r="L96" i="6"/>
  <c r="L95" i="6"/>
  <c r="AD94" i="6"/>
  <c r="AC94" i="6"/>
  <c r="L94" i="6"/>
  <c r="AD93" i="6"/>
  <c r="AC93" i="6"/>
  <c r="L93" i="6"/>
  <c r="AD92" i="6"/>
  <c r="AC92" i="6"/>
  <c r="L92" i="6"/>
  <c r="AD91" i="6"/>
  <c r="AC91" i="6"/>
  <c r="L91" i="6"/>
  <c r="AD90" i="6"/>
  <c r="AC90" i="6"/>
  <c r="L90" i="6"/>
  <c r="AD89" i="6"/>
  <c r="AC89" i="6"/>
  <c r="L89" i="6"/>
  <c r="AD88" i="6"/>
  <c r="AC88" i="6"/>
  <c r="L88" i="6"/>
  <c r="AD87" i="6"/>
  <c r="AC87" i="6"/>
  <c r="L87" i="6"/>
  <c r="AD86" i="6"/>
  <c r="AC86" i="6"/>
  <c r="L86" i="6"/>
  <c r="AD85" i="6"/>
  <c r="AC85" i="6"/>
  <c r="L85" i="6"/>
  <c r="AD84" i="6"/>
  <c r="AC84" i="6"/>
  <c r="L84" i="6"/>
  <c r="J84" i="6"/>
  <c r="AD83" i="6"/>
  <c r="AC83" i="6"/>
  <c r="L83" i="6"/>
  <c r="J83" i="6"/>
  <c r="AD82" i="6"/>
  <c r="AC82" i="6"/>
  <c r="L82" i="6"/>
  <c r="AD81" i="6"/>
  <c r="AC81" i="6"/>
  <c r="L81" i="6"/>
  <c r="AD80" i="6"/>
  <c r="AC80" i="6"/>
  <c r="L80" i="6"/>
  <c r="AD79" i="6"/>
  <c r="AC79" i="6"/>
  <c r="L79" i="6"/>
  <c r="AD78" i="6"/>
  <c r="AC78" i="6"/>
  <c r="L78" i="6"/>
  <c r="J78" i="6"/>
  <c r="AD77" i="6"/>
  <c r="AC77" i="6"/>
  <c r="L77" i="6"/>
  <c r="J77" i="6"/>
  <c r="AD76" i="6"/>
  <c r="AC76" i="6"/>
  <c r="L76" i="6"/>
  <c r="AD75" i="6"/>
  <c r="AC75" i="6"/>
  <c r="L75" i="6"/>
  <c r="AD74" i="6"/>
  <c r="AC74" i="6"/>
  <c r="K74" i="6"/>
  <c r="AD73" i="6"/>
  <c r="AC73" i="6"/>
  <c r="K73" i="6"/>
  <c r="AD72" i="6"/>
  <c r="AC72" i="6"/>
  <c r="K72" i="6"/>
  <c r="AD71" i="6"/>
  <c r="AC71" i="6"/>
  <c r="L71" i="6"/>
  <c r="K71" i="6" s="1"/>
  <c r="AD70" i="6"/>
  <c r="AC70" i="6"/>
  <c r="K70" i="6"/>
  <c r="AD69" i="6"/>
  <c r="AC69" i="6"/>
  <c r="K69" i="6"/>
  <c r="AD68" i="6"/>
  <c r="AC68" i="6"/>
  <c r="K68" i="6"/>
  <c r="AD67" i="6"/>
  <c r="AC67" i="6"/>
  <c r="L67" i="6"/>
  <c r="AD66" i="6"/>
  <c r="AC66" i="6"/>
  <c r="L66" i="6"/>
  <c r="AD65" i="6"/>
  <c r="AC65" i="6"/>
  <c r="L65" i="6"/>
  <c r="AD64" i="6"/>
  <c r="AC64" i="6"/>
  <c r="L64" i="6"/>
  <c r="AD63" i="6"/>
  <c r="AC63" i="6"/>
  <c r="L63" i="6"/>
  <c r="AD62" i="6"/>
  <c r="AC62" i="6"/>
  <c r="K62" i="6"/>
  <c r="AD61" i="6"/>
  <c r="AC61" i="6"/>
  <c r="L61" i="6"/>
  <c r="AD60" i="6"/>
  <c r="AC60" i="6"/>
  <c r="K60" i="6"/>
  <c r="AD59" i="6"/>
  <c r="AC59" i="6"/>
  <c r="K59" i="6"/>
  <c r="AD58" i="6"/>
  <c r="AC58" i="6"/>
  <c r="K58" i="6"/>
  <c r="AD57" i="6"/>
  <c r="AC57" i="6"/>
  <c r="L57" i="6"/>
  <c r="AD56" i="6"/>
  <c r="AC56" i="6"/>
  <c r="K56" i="6"/>
  <c r="AD55" i="6"/>
  <c r="AC55" i="6"/>
  <c r="L55" i="6"/>
  <c r="AD54" i="6"/>
  <c r="AC54" i="6"/>
  <c r="K54" i="6"/>
  <c r="AD53" i="6"/>
  <c r="AC53" i="6"/>
  <c r="L53" i="6"/>
  <c r="AD52" i="6"/>
  <c r="AC52" i="6"/>
  <c r="K52" i="6"/>
  <c r="AD51" i="6"/>
  <c r="AC51" i="6"/>
  <c r="AD50" i="6"/>
  <c r="AC50" i="6"/>
  <c r="K50" i="6"/>
  <c r="AD49" i="6"/>
  <c r="AC49" i="6"/>
  <c r="K49" i="6"/>
  <c r="AD48" i="6"/>
  <c r="AC48" i="6"/>
  <c r="J48" i="6"/>
  <c r="L46" i="6" s="1"/>
  <c r="AD47" i="6"/>
  <c r="AC47" i="6"/>
  <c r="J47" i="6"/>
  <c r="L45" i="6" s="1"/>
  <c r="AD46" i="6"/>
  <c r="AC46" i="6"/>
  <c r="AD45" i="6"/>
  <c r="AC45" i="6"/>
  <c r="AD44" i="6"/>
  <c r="AC44" i="6"/>
  <c r="K44" i="6"/>
  <c r="AD43" i="6"/>
  <c r="AC43" i="6"/>
  <c r="L43" i="6"/>
  <c r="AD42" i="6"/>
  <c r="AC42" i="6"/>
  <c r="K42" i="6"/>
  <c r="AD41" i="6"/>
  <c r="AC41" i="6"/>
  <c r="L41" i="6"/>
  <c r="AD40" i="6"/>
  <c r="AC40" i="6"/>
  <c r="K40" i="6"/>
  <c r="AD39" i="6"/>
  <c r="AC39" i="6"/>
  <c r="L39" i="6"/>
  <c r="AD38" i="6"/>
  <c r="AC38" i="6"/>
  <c r="K38" i="6"/>
  <c r="AD37" i="6"/>
  <c r="AC37" i="6"/>
  <c r="AD36" i="6"/>
  <c r="AC36" i="6"/>
  <c r="K36" i="6"/>
  <c r="AD35" i="6"/>
  <c r="AC35" i="6"/>
  <c r="K35" i="6"/>
  <c r="AD34" i="6"/>
  <c r="AC34" i="6"/>
  <c r="L34" i="6"/>
  <c r="AD33" i="6"/>
  <c r="AC33" i="6"/>
  <c r="L33" i="6"/>
  <c r="AD32" i="6"/>
  <c r="AC32" i="6"/>
  <c r="L32" i="6"/>
  <c r="K32" i="6" s="1"/>
  <c r="AD31" i="6"/>
  <c r="AC31" i="6"/>
  <c r="L31" i="6"/>
  <c r="K31" i="6" s="1"/>
  <c r="AD30" i="6"/>
  <c r="AC30" i="6"/>
  <c r="K30" i="6"/>
  <c r="AD29" i="6"/>
  <c r="AC29" i="6"/>
  <c r="K29" i="6"/>
  <c r="AD28" i="6"/>
  <c r="AC28" i="6"/>
  <c r="L28" i="6"/>
  <c r="K28" i="6" s="1"/>
  <c r="AD27" i="6"/>
  <c r="AC27" i="6"/>
  <c r="L27" i="6"/>
  <c r="K27" i="6" s="1"/>
  <c r="AD26" i="6"/>
  <c r="AC26" i="6"/>
  <c r="K26" i="6"/>
  <c r="AD25" i="6"/>
  <c r="AC25" i="6"/>
  <c r="K25" i="6"/>
  <c r="AD24" i="6"/>
  <c r="AC24" i="6"/>
  <c r="L24" i="6"/>
  <c r="K24" i="6" s="1"/>
  <c r="AD23" i="6"/>
  <c r="AC23" i="6"/>
  <c r="L23" i="6"/>
  <c r="K23" i="6" s="1"/>
  <c r="AD22" i="6"/>
  <c r="AC22" i="6"/>
  <c r="K22" i="6"/>
  <c r="AD21" i="6"/>
  <c r="AC21" i="6"/>
  <c r="K21" i="6"/>
  <c r="AD20" i="6"/>
  <c r="AC20" i="6"/>
  <c r="L20" i="6"/>
  <c r="K20" i="6" s="1"/>
  <c r="AD19" i="6"/>
  <c r="AC19" i="6"/>
  <c r="L19" i="6"/>
  <c r="K19" i="6" s="1"/>
  <c r="AD483" i="4"/>
  <c r="AC483" i="4"/>
  <c r="K483" i="4"/>
  <c r="AD482" i="4"/>
  <c r="AC482" i="4"/>
  <c r="K482" i="4"/>
  <c r="AD481" i="4"/>
  <c r="AC481" i="4"/>
  <c r="K481" i="4"/>
  <c r="AD480" i="4"/>
  <c r="AC480" i="4"/>
  <c r="K480" i="4"/>
  <c r="AD479" i="4"/>
  <c r="AC479" i="4"/>
  <c r="K479" i="4"/>
  <c r="AD478" i="4"/>
  <c r="AC478" i="4"/>
  <c r="K478" i="4"/>
  <c r="AD477" i="4"/>
  <c r="AC477" i="4"/>
  <c r="K477" i="4"/>
  <c r="AD476" i="4"/>
  <c r="AC476" i="4"/>
  <c r="K476" i="4"/>
  <c r="AD475" i="4"/>
  <c r="AC475" i="4"/>
  <c r="L475" i="4"/>
  <c r="K475" i="4" s="1"/>
  <c r="AD474" i="4"/>
  <c r="AC474" i="4"/>
  <c r="L474" i="4"/>
  <c r="K474" i="4" s="1"/>
  <c r="AD473" i="4"/>
  <c r="AC473" i="4"/>
  <c r="L473" i="4"/>
  <c r="K473" i="4" s="1"/>
  <c r="AD472" i="4"/>
  <c r="AC472" i="4"/>
  <c r="L472" i="4"/>
  <c r="K472" i="4" s="1"/>
  <c r="AD471" i="4"/>
  <c r="AC471" i="4"/>
  <c r="L471" i="4"/>
  <c r="K471" i="4" s="1"/>
  <c r="AD470" i="4"/>
  <c r="AC470" i="4"/>
  <c r="L470" i="4"/>
  <c r="K470" i="4" s="1"/>
  <c r="AD469" i="4"/>
  <c r="AC469" i="4"/>
  <c r="L469" i="4"/>
  <c r="K469" i="4" s="1"/>
  <c r="AD468" i="4"/>
  <c r="AC468" i="4"/>
  <c r="L468" i="4"/>
  <c r="K468" i="4" s="1"/>
  <c r="AD467" i="4"/>
  <c r="AC467" i="4"/>
  <c r="K467" i="4"/>
  <c r="AD466" i="4"/>
  <c r="AC466" i="4"/>
  <c r="L466" i="4"/>
  <c r="AD465" i="4"/>
  <c r="AC465" i="4"/>
  <c r="K465" i="4"/>
  <c r="AD464" i="4"/>
  <c r="AC464" i="4"/>
  <c r="L464" i="4"/>
  <c r="AD463" i="4"/>
  <c r="AC463" i="4"/>
  <c r="K463" i="4"/>
  <c r="AD462" i="4"/>
  <c r="AC462" i="4"/>
  <c r="L462" i="4"/>
  <c r="AD461" i="4"/>
  <c r="AC461" i="4"/>
  <c r="K461" i="4"/>
  <c r="AD460" i="4"/>
  <c r="AC460" i="4"/>
  <c r="L460" i="4"/>
  <c r="AD459" i="4"/>
  <c r="AC459" i="4"/>
  <c r="K459" i="4"/>
  <c r="AD458" i="4"/>
  <c r="AC458" i="4"/>
  <c r="L458" i="4"/>
  <c r="AD457" i="4"/>
  <c r="AC457" i="4"/>
  <c r="K457" i="4"/>
  <c r="AD456" i="4"/>
  <c r="AC456" i="4"/>
  <c r="L456" i="4"/>
  <c r="AD455" i="4"/>
  <c r="AC455" i="4"/>
  <c r="K455" i="4"/>
  <c r="AD454" i="4"/>
  <c r="AC454" i="4"/>
  <c r="L454" i="4"/>
  <c r="AD453" i="4"/>
  <c r="AC453" i="4"/>
  <c r="K453" i="4"/>
  <c r="AD452" i="4"/>
  <c r="AC452" i="4"/>
  <c r="L452" i="4"/>
  <c r="AD451" i="4"/>
  <c r="AC451" i="4"/>
  <c r="L451" i="4"/>
  <c r="AD450" i="4"/>
  <c r="AC450" i="4"/>
  <c r="L450" i="4"/>
  <c r="AD449" i="4"/>
  <c r="AC449" i="4"/>
  <c r="L449" i="4"/>
  <c r="AD448" i="4"/>
  <c r="AC448" i="4"/>
  <c r="L448" i="4"/>
  <c r="AD447" i="4"/>
  <c r="AC447" i="4"/>
  <c r="L447" i="4"/>
  <c r="AD446" i="4"/>
  <c r="AC446" i="4"/>
  <c r="L446" i="4"/>
  <c r="AD445" i="4"/>
  <c r="AC445" i="4"/>
  <c r="L445" i="4"/>
  <c r="AD444" i="4"/>
  <c r="AC444" i="4"/>
  <c r="L444" i="4"/>
  <c r="AD443" i="4"/>
  <c r="AC443" i="4"/>
  <c r="L443" i="4"/>
  <c r="AD442" i="4"/>
  <c r="AC442" i="4"/>
  <c r="L442" i="4"/>
  <c r="AD441" i="4"/>
  <c r="AC441" i="4"/>
  <c r="L441" i="4"/>
  <c r="AD440" i="4"/>
  <c r="AC440" i="4"/>
  <c r="L440" i="4"/>
  <c r="AD439" i="4"/>
  <c r="AC439" i="4"/>
  <c r="L439" i="4"/>
  <c r="AD438" i="4"/>
  <c r="AC438" i="4"/>
  <c r="L438" i="4"/>
  <c r="AD437" i="4"/>
  <c r="AC437" i="4"/>
  <c r="L437" i="4"/>
  <c r="AD436" i="4"/>
  <c r="AC436" i="4"/>
  <c r="L436" i="4"/>
  <c r="AD435" i="4"/>
  <c r="AC435" i="4"/>
  <c r="L435" i="4"/>
  <c r="AD434" i="4"/>
  <c r="AC434" i="4"/>
  <c r="L434" i="4"/>
  <c r="AD433" i="4"/>
  <c r="AC433" i="4"/>
  <c r="L433" i="4"/>
  <c r="AD432" i="4"/>
  <c r="AC432" i="4"/>
  <c r="L432" i="4"/>
  <c r="AD431" i="4"/>
  <c r="AC431" i="4"/>
  <c r="L431" i="4"/>
  <c r="AD430" i="4"/>
  <c r="AC430" i="4"/>
  <c r="L430" i="4"/>
  <c r="AD429" i="4"/>
  <c r="AC429" i="4"/>
  <c r="L429" i="4"/>
  <c r="AD428" i="4"/>
  <c r="AC428" i="4"/>
  <c r="L428" i="4"/>
  <c r="AD427" i="4"/>
  <c r="AC427" i="4"/>
  <c r="L427" i="4"/>
  <c r="AD426" i="4"/>
  <c r="AC426" i="4"/>
  <c r="L426" i="4"/>
  <c r="AD425" i="4"/>
  <c r="AC425" i="4"/>
  <c r="L425" i="4"/>
  <c r="AD424" i="4"/>
  <c r="AC424" i="4"/>
  <c r="L424" i="4"/>
  <c r="AD423" i="4"/>
  <c r="AC423" i="4"/>
  <c r="L423" i="4"/>
  <c r="AD422" i="4"/>
  <c r="AC422" i="4"/>
  <c r="L422" i="4"/>
  <c r="AD421" i="4"/>
  <c r="AC421" i="4"/>
  <c r="L421" i="4"/>
  <c r="AD420" i="4"/>
  <c r="AC420" i="4"/>
  <c r="L420" i="4"/>
  <c r="AD419" i="4"/>
  <c r="AC419" i="4"/>
  <c r="L419" i="4"/>
  <c r="AD418" i="4"/>
  <c r="AC418" i="4"/>
  <c r="L418" i="4"/>
  <c r="AD417" i="4"/>
  <c r="AC417" i="4"/>
  <c r="L417" i="4"/>
  <c r="AD416" i="4"/>
  <c r="AC416" i="4"/>
  <c r="L416" i="4"/>
  <c r="AD415" i="4"/>
  <c r="AC415" i="4"/>
  <c r="L415" i="4"/>
  <c r="AD414" i="4"/>
  <c r="AC414" i="4"/>
  <c r="L414" i="4"/>
  <c r="AD413" i="4"/>
  <c r="AC413" i="4"/>
  <c r="L413" i="4"/>
  <c r="AD412" i="4"/>
  <c r="AC412" i="4"/>
  <c r="L412" i="4"/>
  <c r="AD411" i="4"/>
  <c r="AC411" i="4"/>
  <c r="L411" i="4"/>
  <c r="AD410" i="4"/>
  <c r="AC410" i="4"/>
  <c r="L410" i="4"/>
  <c r="AD409" i="4"/>
  <c r="AC409" i="4"/>
  <c r="L409" i="4"/>
  <c r="AD408" i="4"/>
  <c r="AC408" i="4"/>
  <c r="L408" i="4"/>
  <c r="AD407" i="4"/>
  <c r="AC407" i="4"/>
  <c r="L407" i="4"/>
  <c r="AD406" i="4"/>
  <c r="AC406" i="4"/>
  <c r="L406" i="4"/>
  <c r="AD405" i="4"/>
  <c r="AC405" i="4"/>
  <c r="L405" i="4"/>
  <c r="AD404" i="4"/>
  <c r="AC404" i="4"/>
  <c r="L404" i="4"/>
  <c r="AD403" i="4"/>
  <c r="AC403" i="4"/>
  <c r="L403" i="4"/>
  <c r="AD402" i="4"/>
  <c r="AC402" i="4"/>
  <c r="L402" i="4"/>
  <c r="AD401" i="4"/>
  <c r="AC401" i="4"/>
  <c r="L401" i="4"/>
  <c r="AD400" i="4"/>
  <c r="AC400" i="4"/>
  <c r="L400" i="4"/>
  <c r="AD399" i="4"/>
  <c r="AC399" i="4"/>
  <c r="L399" i="4"/>
  <c r="AD398" i="4"/>
  <c r="AC398" i="4"/>
  <c r="L398" i="4"/>
  <c r="AD397" i="4"/>
  <c r="AC397" i="4"/>
  <c r="L397" i="4"/>
  <c r="AD396" i="4"/>
  <c r="AC396" i="4"/>
  <c r="L396" i="4"/>
  <c r="AD395" i="4"/>
  <c r="AC395" i="4"/>
  <c r="L395" i="4"/>
  <c r="AD394" i="4"/>
  <c r="AC394" i="4"/>
  <c r="L394" i="4"/>
  <c r="AD393" i="4"/>
  <c r="AC393" i="4"/>
  <c r="L393" i="4"/>
  <c r="AD392" i="4"/>
  <c r="AC392" i="4"/>
  <c r="L392" i="4"/>
  <c r="AD391" i="4"/>
  <c r="AC391" i="4"/>
  <c r="L391" i="4"/>
  <c r="AD390" i="4"/>
  <c r="AC390" i="4"/>
  <c r="L390" i="4"/>
  <c r="AD389" i="4"/>
  <c r="AC389" i="4"/>
  <c r="L389" i="4"/>
  <c r="AD388" i="4"/>
  <c r="AC388" i="4"/>
  <c r="L388" i="4"/>
  <c r="AD387" i="4"/>
  <c r="AC387" i="4"/>
  <c r="L387" i="4"/>
  <c r="AD386" i="4"/>
  <c r="AC386" i="4"/>
  <c r="L386" i="4"/>
  <c r="AD385" i="4"/>
  <c r="AC385" i="4"/>
  <c r="L385" i="4"/>
  <c r="AD384" i="4"/>
  <c r="AC384" i="4"/>
  <c r="L384" i="4"/>
  <c r="AD383" i="4"/>
  <c r="AC383" i="4"/>
  <c r="L383" i="4"/>
  <c r="AD382" i="4"/>
  <c r="AC382" i="4"/>
  <c r="L382" i="4"/>
  <c r="AD381" i="4"/>
  <c r="AC381" i="4"/>
  <c r="L381" i="4"/>
  <c r="AD380" i="4"/>
  <c r="AC380" i="4"/>
  <c r="L380" i="4"/>
  <c r="AD379" i="4"/>
  <c r="AC379" i="4"/>
  <c r="L379" i="4"/>
  <c r="AD378" i="4"/>
  <c r="AC378" i="4"/>
  <c r="L378" i="4"/>
  <c r="AD377" i="4"/>
  <c r="AC377" i="4"/>
  <c r="L377" i="4"/>
  <c r="AD376" i="4"/>
  <c r="AC376" i="4"/>
  <c r="L376" i="4"/>
  <c r="AD375" i="4"/>
  <c r="AC375" i="4"/>
  <c r="L375" i="4"/>
  <c r="AD374" i="4"/>
  <c r="AC374" i="4"/>
  <c r="L374" i="4"/>
  <c r="AD373" i="4"/>
  <c r="AC373" i="4"/>
  <c r="L373" i="4"/>
  <c r="AD372" i="4"/>
  <c r="AC372" i="4"/>
  <c r="L372" i="4"/>
  <c r="AD371" i="4"/>
  <c r="AC371" i="4"/>
  <c r="L371" i="4"/>
  <c r="AD370" i="4"/>
  <c r="AC370" i="4"/>
  <c r="L370" i="4"/>
  <c r="AD369" i="4"/>
  <c r="AC369" i="4"/>
  <c r="L369" i="4"/>
  <c r="AD368" i="4"/>
  <c r="AC368" i="4"/>
  <c r="L368" i="4"/>
  <c r="AD367" i="4"/>
  <c r="AC367" i="4"/>
  <c r="L367" i="4"/>
  <c r="AD366" i="4"/>
  <c r="AC366" i="4"/>
  <c r="L366" i="4"/>
  <c r="AD365" i="4"/>
  <c r="AC365" i="4"/>
  <c r="L365" i="4"/>
  <c r="AD364" i="4"/>
  <c r="AC364" i="4"/>
  <c r="L364" i="4"/>
  <c r="AD363" i="4"/>
  <c r="AC363" i="4"/>
  <c r="L363" i="4"/>
  <c r="AD362" i="4"/>
  <c r="AC362" i="4"/>
  <c r="L362" i="4"/>
  <c r="AD361" i="4"/>
  <c r="AC361" i="4"/>
  <c r="L361" i="4"/>
  <c r="AD360" i="4"/>
  <c r="AC360" i="4"/>
  <c r="L360" i="4"/>
  <c r="AD359" i="4"/>
  <c r="AC359" i="4"/>
  <c r="L359" i="4"/>
  <c r="AD358" i="4"/>
  <c r="AC358" i="4"/>
  <c r="L358" i="4"/>
  <c r="AD357" i="4"/>
  <c r="AC357" i="4"/>
  <c r="L357" i="4"/>
  <c r="AD356" i="4"/>
  <c r="AC356" i="4"/>
  <c r="L356" i="4"/>
  <c r="AD355" i="4"/>
  <c r="AC355" i="4"/>
  <c r="L355" i="4"/>
  <c r="AD354" i="4"/>
  <c r="AC354" i="4"/>
  <c r="L354" i="4"/>
  <c r="AD353" i="4"/>
  <c r="AC353" i="4"/>
  <c r="L353" i="4"/>
  <c r="AD352" i="4"/>
  <c r="AC352" i="4"/>
  <c r="L352" i="4"/>
  <c r="AD351" i="4"/>
  <c r="AC351" i="4"/>
  <c r="L351" i="4"/>
  <c r="AD350" i="4"/>
  <c r="AC350" i="4"/>
  <c r="L350" i="4"/>
  <c r="AD349" i="4"/>
  <c r="AC349" i="4"/>
  <c r="L349" i="4"/>
  <c r="AD348" i="4"/>
  <c r="AC348" i="4"/>
  <c r="L348" i="4"/>
  <c r="AD347" i="4"/>
  <c r="AC347" i="4"/>
  <c r="L347" i="4"/>
  <c r="AD346" i="4"/>
  <c r="AC346" i="4"/>
  <c r="L346" i="4"/>
  <c r="AD345" i="4"/>
  <c r="AC345" i="4"/>
  <c r="L345" i="4"/>
  <c r="AD344" i="4"/>
  <c r="AC344" i="4"/>
  <c r="L344" i="4"/>
  <c r="AD343" i="4"/>
  <c r="AC343" i="4"/>
  <c r="L343" i="4"/>
  <c r="AD342" i="4"/>
  <c r="AC342" i="4"/>
  <c r="L342" i="4"/>
  <c r="AD341" i="4"/>
  <c r="AC341" i="4"/>
  <c r="L341" i="4"/>
  <c r="AD340" i="4"/>
  <c r="AC340" i="4"/>
  <c r="L340" i="4"/>
  <c r="AD339" i="4"/>
  <c r="AC339" i="4"/>
  <c r="L339" i="4"/>
  <c r="AD338" i="4"/>
  <c r="AC338" i="4"/>
  <c r="L338" i="4"/>
  <c r="AD337" i="4"/>
  <c r="AC337" i="4"/>
  <c r="L337" i="4"/>
  <c r="AD336" i="4"/>
  <c r="AC336" i="4"/>
  <c r="L336" i="4"/>
  <c r="AD335" i="4"/>
  <c r="AC335" i="4"/>
  <c r="L335" i="4"/>
  <c r="AD334" i="4"/>
  <c r="AC334" i="4"/>
  <c r="L334" i="4"/>
  <c r="AD333" i="4"/>
  <c r="AC333" i="4"/>
  <c r="L333" i="4"/>
  <c r="AD332" i="4"/>
  <c r="AC332" i="4"/>
  <c r="L332" i="4"/>
  <c r="AD331" i="4"/>
  <c r="AC331" i="4"/>
  <c r="L331" i="4"/>
  <c r="AD330" i="4"/>
  <c r="AC330" i="4"/>
  <c r="L330" i="4"/>
  <c r="AD329" i="4"/>
  <c r="AC329" i="4"/>
  <c r="L329" i="4"/>
  <c r="AD328" i="4"/>
  <c r="AC328" i="4"/>
  <c r="L328" i="4"/>
  <c r="AD327" i="4"/>
  <c r="AC327" i="4"/>
  <c r="L327" i="4"/>
  <c r="AD326" i="4"/>
  <c r="AC326" i="4"/>
  <c r="L326" i="4"/>
  <c r="AD325" i="4"/>
  <c r="AC325" i="4"/>
  <c r="L325" i="4"/>
  <c r="AD324" i="4"/>
  <c r="AC324" i="4"/>
  <c r="L324" i="4"/>
  <c r="AD323" i="4"/>
  <c r="AC323" i="4"/>
  <c r="L323" i="4"/>
  <c r="AD322" i="4"/>
  <c r="AC322" i="4"/>
  <c r="L322" i="4"/>
  <c r="AD321" i="4"/>
  <c r="AC321" i="4"/>
  <c r="L321" i="4"/>
  <c r="AD320" i="4"/>
  <c r="AC320" i="4"/>
  <c r="L320" i="4"/>
  <c r="AD319" i="4"/>
  <c r="AC319" i="4"/>
  <c r="L319" i="4"/>
  <c r="AD318" i="4"/>
  <c r="AC318" i="4"/>
  <c r="L318" i="4"/>
  <c r="AD317" i="4"/>
  <c r="AC317" i="4"/>
  <c r="L317" i="4"/>
  <c r="AD316" i="4"/>
  <c r="AC316" i="4"/>
  <c r="L316" i="4"/>
  <c r="AD315" i="4"/>
  <c r="AC315" i="4"/>
  <c r="L315" i="4"/>
  <c r="AD314" i="4"/>
  <c r="AC314" i="4"/>
  <c r="L314" i="4"/>
  <c r="AD313" i="4"/>
  <c r="AC313" i="4"/>
  <c r="L313" i="4"/>
  <c r="AD312" i="4"/>
  <c r="AC312" i="4"/>
  <c r="L312" i="4"/>
  <c r="AD311" i="4"/>
  <c r="AC311" i="4"/>
  <c r="L311" i="4"/>
  <c r="AD310" i="4"/>
  <c r="AC310" i="4"/>
  <c r="L310" i="4"/>
  <c r="AD309" i="4"/>
  <c r="AC309" i="4"/>
  <c r="L309" i="4"/>
  <c r="AD308" i="4"/>
  <c r="AC308" i="4"/>
  <c r="L308" i="4"/>
  <c r="J308" i="4"/>
  <c r="AD307" i="4"/>
  <c r="AC307" i="4"/>
  <c r="L307" i="4"/>
  <c r="AD306" i="4"/>
  <c r="AC306" i="4"/>
  <c r="L306" i="4"/>
  <c r="J306" i="4"/>
  <c r="AD305" i="4"/>
  <c r="AC305" i="4"/>
  <c r="L305" i="4"/>
  <c r="AD304" i="4"/>
  <c r="AC304" i="4"/>
  <c r="L304" i="4"/>
  <c r="J304" i="4"/>
  <c r="AD303" i="4"/>
  <c r="AC303" i="4"/>
  <c r="L303" i="4"/>
  <c r="AD302" i="4"/>
  <c r="AC302" i="4"/>
  <c r="L302" i="4"/>
  <c r="J302" i="4"/>
  <c r="AD301" i="4"/>
  <c r="AC301" i="4"/>
  <c r="L301" i="4"/>
  <c r="AD300" i="4"/>
  <c r="AC300" i="4"/>
  <c r="L300" i="4"/>
  <c r="AD299" i="4"/>
  <c r="AC299" i="4"/>
  <c r="L299" i="4"/>
  <c r="AD298" i="4"/>
  <c r="AC298" i="4"/>
  <c r="L298" i="4"/>
  <c r="AD297" i="4"/>
  <c r="AC297" i="4"/>
  <c r="L297" i="4"/>
  <c r="AD296" i="4"/>
  <c r="AC296" i="4"/>
  <c r="L296" i="4"/>
  <c r="AD295" i="4"/>
  <c r="AC295" i="4"/>
  <c r="L295" i="4"/>
  <c r="AD294" i="4"/>
  <c r="AC294" i="4"/>
  <c r="L294" i="4"/>
  <c r="AD293" i="4"/>
  <c r="AC293" i="4"/>
  <c r="L293" i="4"/>
  <c r="AD292" i="4"/>
  <c r="AC292" i="4"/>
  <c r="L292" i="4"/>
  <c r="AD291" i="4"/>
  <c r="AC291" i="4"/>
  <c r="L291" i="4"/>
  <c r="AD290" i="4"/>
  <c r="AC290" i="4"/>
  <c r="L290" i="4"/>
  <c r="AD289" i="4"/>
  <c r="AC289" i="4"/>
  <c r="L289" i="4"/>
  <c r="AD288" i="4"/>
  <c r="AC288" i="4"/>
  <c r="L288" i="4"/>
  <c r="AD287" i="4"/>
  <c r="AC287" i="4"/>
  <c r="L287" i="4"/>
  <c r="AD286" i="4"/>
  <c r="AC286" i="4"/>
  <c r="L286" i="4"/>
  <c r="AD285" i="4"/>
  <c r="AC285" i="4"/>
  <c r="L285" i="4"/>
  <c r="AD284" i="4"/>
  <c r="AC284" i="4"/>
  <c r="L284" i="4"/>
  <c r="AD283" i="4"/>
  <c r="AC283" i="4"/>
  <c r="L283" i="4"/>
  <c r="AD282" i="4"/>
  <c r="AC282" i="4"/>
  <c r="L282" i="4"/>
  <c r="AD281" i="4"/>
  <c r="AC281" i="4"/>
  <c r="L281" i="4"/>
  <c r="AD280" i="4"/>
  <c r="AC280" i="4"/>
  <c r="L280" i="4"/>
  <c r="AD279" i="4"/>
  <c r="AC279" i="4"/>
  <c r="L279" i="4"/>
  <c r="AD278" i="4"/>
  <c r="AC278" i="4"/>
  <c r="L278" i="4"/>
  <c r="AD277" i="4"/>
  <c r="AC277" i="4"/>
  <c r="L277" i="4"/>
  <c r="AD276" i="4"/>
  <c r="AC276" i="4"/>
  <c r="L276" i="4"/>
  <c r="AD275" i="4"/>
  <c r="AC275" i="4"/>
  <c r="L275" i="4"/>
  <c r="AD274" i="4"/>
  <c r="AC274" i="4"/>
  <c r="L274" i="4"/>
  <c r="AD273" i="4"/>
  <c r="AC273" i="4"/>
  <c r="L273" i="4"/>
  <c r="J273" i="4"/>
  <c r="AD272" i="4"/>
  <c r="AC272" i="4"/>
  <c r="L272" i="4"/>
  <c r="J272" i="4"/>
  <c r="AD271" i="4"/>
  <c r="AC271" i="4"/>
  <c r="L271" i="4"/>
  <c r="J271" i="4"/>
  <c r="AD270" i="4"/>
  <c r="AC270" i="4"/>
  <c r="L270" i="4"/>
  <c r="J270" i="4"/>
  <c r="AD269" i="4"/>
  <c r="AC269" i="4"/>
  <c r="L269" i="4"/>
  <c r="J269" i="4"/>
  <c r="AD268" i="4"/>
  <c r="AC268" i="4"/>
  <c r="L268" i="4"/>
  <c r="J268" i="4"/>
  <c r="AD267" i="4"/>
  <c r="AC267" i="4"/>
  <c r="L267" i="4"/>
  <c r="J267" i="4"/>
  <c r="AD266" i="4"/>
  <c r="AC266" i="4"/>
  <c r="L266" i="4"/>
  <c r="J266" i="4"/>
  <c r="AD265" i="4"/>
  <c r="AC265" i="4"/>
  <c r="L265" i="4"/>
  <c r="AD264" i="4"/>
  <c r="AC264" i="4"/>
  <c r="L264" i="4"/>
  <c r="AD263" i="4"/>
  <c r="AC263" i="4"/>
  <c r="L263" i="4"/>
  <c r="AD262" i="4"/>
  <c r="AC262" i="4"/>
  <c r="L262" i="4"/>
  <c r="AD261" i="4"/>
  <c r="AC261" i="4"/>
  <c r="L261" i="4"/>
  <c r="AD260" i="4"/>
  <c r="AC260" i="4"/>
  <c r="L260" i="4"/>
  <c r="AD259" i="4"/>
  <c r="AC259" i="4"/>
  <c r="L259" i="4"/>
  <c r="AD258" i="4"/>
  <c r="AC258" i="4"/>
  <c r="L258" i="4"/>
  <c r="AD257" i="4"/>
  <c r="AC257" i="4"/>
  <c r="L257" i="4"/>
  <c r="AD256" i="4"/>
  <c r="AC256" i="4"/>
  <c r="L256" i="4"/>
  <c r="AD255" i="4"/>
  <c r="AC255" i="4"/>
  <c r="L255" i="4"/>
  <c r="J255" i="4"/>
  <c r="AD254" i="4"/>
  <c r="AC254" i="4"/>
  <c r="L254" i="4"/>
  <c r="J254" i="4"/>
  <c r="AD253" i="4"/>
  <c r="AC253" i="4"/>
  <c r="L253" i="4"/>
  <c r="J253" i="4"/>
  <c r="AD252" i="4"/>
  <c r="AC252" i="4"/>
  <c r="L252" i="4"/>
  <c r="J252" i="4"/>
  <c r="AD251" i="4"/>
  <c r="AC251" i="4"/>
  <c r="L251" i="4"/>
  <c r="J251" i="4"/>
  <c r="AD250" i="4"/>
  <c r="AC250" i="4"/>
  <c r="L250" i="4"/>
  <c r="J250" i="4"/>
  <c r="AD249" i="4"/>
  <c r="AC249" i="4"/>
  <c r="L249" i="4"/>
  <c r="J249" i="4"/>
  <c r="AD248" i="4"/>
  <c r="AC248" i="4"/>
  <c r="L248" i="4"/>
  <c r="J248" i="4"/>
  <c r="AD247" i="4"/>
  <c r="AC247" i="4"/>
  <c r="L247" i="4"/>
  <c r="AD246" i="4"/>
  <c r="AC246" i="4"/>
  <c r="L246" i="4"/>
  <c r="AD245" i="4"/>
  <c r="AC245" i="4"/>
  <c r="L245" i="4"/>
  <c r="AD244" i="4"/>
  <c r="AC244" i="4"/>
  <c r="L244" i="4"/>
  <c r="AD243" i="4"/>
  <c r="AC243" i="4"/>
  <c r="L243" i="4"/>
  <c r="AD242" i="4"/>
  <c r="AC242" i="4"/>
  <c r="L242" i="4"/>
  <c r="AD241" i="4"/>
  <c r="AC241" i="4"/>
  <c r="L241" i="4"/>
  <c r="AD240" i="4"/>
  <c r="AC240" i="4"/>
  <c r="L240" i="4"/>
  <c r="AD239" i="4"/>
  <c r="AC239" i="4"/>
  <c r="K239" i="4"/>
  <c r="AD238" i="4"/>
  <c r="AC238" i="4"/>
  <c r="K238" i="4"/>
  <c r="AD237" i="4"/>
  <c r="AC237" i="4"/>
  <c r="K237" i="4"/>
  <c r="AD236" i="4"/>
  <c r="AC236" i="4"/>
  <c r="K236" i="4"/>
  <c r="AD235" i="4"/>
  <c r="AC235" i="4"/>
  <c r="K235" i="4"/>
  <c r="AD234" i="4"/>
  <c r="AC234" i="4"/>
  <c r="K234" i="4"/>
  <c r="AD233" i="4"/>
  <c r="AC233" i="4"/>
  <c r="K233" i="4"/>
  <c r="AD232" i="4"/>
  <c r="AC232" i="4"/>
  <c r="K232" i="4"/>
  <c r="AD231" i="4"/>
  <c r="AC231" i="4"/>
  <c r="K231" i="4"/>
  <c r="AD230" i="4"/>
  <c r="AC230" i="4"/>
  <c r="L230" i="4"/>
  <c r="K230" i="4" s="1"/>
  <c r="AD229" i="4"/>
  <c r="AC229" i="4"/>
  <c r="K229" i="4"/>
  <c r="AD228" i="4"/>
  <c r="AC228" i="4"/>
  <c r="L228" i="4"/>
  <c r="K228" i="4" s="1"/>
  <c r="AD227" i="4"/>
  <c r="AC227" i="4"/>
  <c r="K227" i="4"/>
  <c r="AD226" i="4"/>
  <c r="AC226" i="4"/>
  <c r="L226" i="4"/>
  <c r="K226" i="4" s="1"/>
  <c r="AD225" i="4"/>
  <c r="AC225" i="4"/>
  <c r="K225" i="4"/>
  <c r="AD224" i="4"/>
  <c r="AC224" i="4"/>
  <c r="L224" i="4"/>
  <c r="K224" i="4" s="1"/>
  <c r="AD223" i="4"/>
  <c r="AC223" i="4"/>
  <c r="K223" i="4"/>
  <c r="AD222" i="4"/>
  <c r="AC222" i="4"/>
  <c r="K222" i="4"/>
  <c r="AD221" i="4"/>
  <c r="AC221" i="4"/>
  <c r="K221" i="4"/>
  <c r="AD220" i="4"/>
  <c r="AC220" i="4"/>
  <c r="K220" i="4"/>
  <c r="AD219" i="4"/>
  <c r="AC219" i="4"/>
  <c r="K219" i="4"/>
  <c r="AD218" i="4"/>
  <c r="AC218" i="4"/>
  <c r="K218" i="4"/>
  <c r="AD217" i="4"/>
  <c r="AC217" i="4"/>
  <c r="K217" i="4"/>
  <c r="AD216" i="4"/>
  <c r="AC216" i="4"/>
  <c r="K216" i="4"/>
  <c r="AD215" i="4"/>
  <c r="AC215" i="4"/>
  <c r="K215" i="4"/>
  <c r="AD214" i="4"/>
  <c r="AC214" i="4"/>
  <c r="L214" i="4"/>
  <c r="AD213" i="4"/>
  <c r="AC213" i="4"/>
  <c r="K213" i="4"/>
  <c r="AD212" i="4"/>
  <c r="AC212" i="4"/>
  <c r="L212" i="4"/>
  <c r="AD211" i="4"/>
  <c r="AC211" i="4"/>
  <c r="K211" i="4"/>
  <c r="AD210" i="4"/>
  <c r="AC210" i="4"/>
  <c r="L210" i="4"/>
  <c r="AD209" i="4"/>
  <c r="AC209" i="4"/>
  <c r="K209" i="4"/>
  <c r="AD208" i="4"/>
  <c r="AC208" i="4"/>
  <c r="L208" i="4"/>
  <c r="AD207" i="4"/>
  <c r="AC207" i="4"/>
  <c r="L207" i="4"/>
  <c r="AD206" i="4"/>
  <c r="AC206" i="4"/>
  <c r="L206" i="4"/>
  <c r="AD205" i="4"/>
  <c r="AC205" i="4"/>
  <c r="L205" i="4"/>
  <c r="AD204" i="4"/>
  <c r="AC204" i="4"/>
  <c r="L204" i="4"/>
  <c r="AD203" i="4"/>
  <c r="AC203" i="4"/>
  <c r="L203" i="4"/>
  <c r="AD202" i="4"/>
  <c r="AC202" i="4"/>
  <c r="L202" i="4"/>
  <c r="AD201" i="4"/>
  <c r="AC201" i="4"/>
  <c r="L201" i="4"/>
  <c r="AD200" i="4"/>
  <c r="AC200" i="4"/>
  <c r="L200" i="4"/>
  <c r="AD199" i="4"/>
  <c r="AC199" i="4"/>
  <c r="L199" i="4"/>
  <c r="AD198" i="4"/>
  <c r="AC198" i="4"/>
  <c r="L198" i="4"/>
  <c r="AD197" i="4"/>
  <c r="AC197" i="4"/>
  <c r="L197" i="4"/>
  <c r="AD196" i="4"/>
  <c r="AC196" i="4"/>
  <c r="L196" i="4"/>
  <c r="AD195" i="4"/>
  <c r="AC195" i="4"/>
  <c r="L195" i="4"/>
  <c r="AD194" i="4"/>
  <c r="AC194" i="4"/>
  <c r="L194" i="4"/>
  <c r="AD193" i="4"/>
  <c r="AC193" i="4"/>
  <c r="L193" i="4"/>
  <c r="AD192" i="4"/>
  <c r="AC192" i="4"/>
  <c r="L192" i="4"/>
  <c r="AD191" i="4"/>
  <c r="AC191" i="4"/>
  <c r="K191" i="4"/>
  <c r="AD190" i="4"/>
  <c r="AC190" i="4"/>
  <c r="L190" i="4"/>
  <c r="AD189" i="4"/>
  <c r="AC189" i="4"/>
  <c r="K189" i="4"/>
  <c r="AD188" i="4"/>
  <c r="AC188" i="4"/>
  <c r="L188" i="4"/>
  <c r="AD187" i="4"/>
  <c r="AC187" i="4"/>
  <c r="K187" i="4"/>
  <c r="AD186" i="4"/>
  <c r="AC186" i="4"/>
  <c r="L186" i="4"/>
  <c r="AD185" i="4"/>
  <c r="AC185" i="4"/>
  <c r="K185" i="4"/>
  <c r="AD184" i="4"/>
  <c r="AC184" i="4"/>
  <c r="L184" i="4"/>
  <c r="AD183" i="4"/>
  <c r="AC183" i="4"/>
  <c r="K183" i="4"/>
  <c r="AD182" i="4"/>
  <c r="AC182" i="4"/>
  <c r="K182" i="4"/>
  <c r="AD181" i="4"/>
  <c r="AC181" i="4"/>
  <c r="K181" i="4"/>
  <c r="AD180" i="4"/>
  <c r="AC180" i="4"/>
  <c r="K180" i="4"/>
  <c r="AD179" i="4"/>
  <c r="AC179" i="4"/>
  <c r="K179" i="4"/>
  <c r="AD178" i="4"/>
  <c r="AC178" i="4"/>
  <c r="K178" i="4"/>
  <c r="AD177" i="4"/>
  <c r="AC177" i="4"/>
  <c r="K177" i="4"/>
  <c r="AD176" i="4"/>
  <c r="AC176" i="4"/>
  <c r="K176" i="4"/>
  <c r="AD175" i="4"/>
  <c r="AC175" i="4"/>
  <c r="K175" i="4"/>
  <c r="AD174" i="4"/>
  <c r="AC174" i="4"/>
  <c r="L174" i="4"/>
  <c r="AD173" i="4"/>
  <c r="AC173" i="4"/>
  <c r="K173" i="4"/>
  <c r="AD172" i="4"/>
  <c r="AC172" i="4"/>
  <c r="L172" i="4"/>
  <c r="AD171" i="4"/>
  <c r="AC171" i="4"/>
  <c r="K171" i="4"/>
  <c r="AD170" i="4"/>
  <c r="AC170" i="4"/>
  <c r="L170" i="4"/>
  <c r="AD169" i="4"/>
  <c r="AC169" i="4"/>
  <c r="K169" i="4"/>
  <c r="AD168" i="4"/>
  <c r="AC168" i="4"/>
  <c r="L168" i="4"/>
  <c r="AD167" i="4"/>
  <c r="AC167" i="4"/>
  <c r="K167" i="4"/>
  <c r="AD166" i="4"/>
  <c r="AC166" i="4"/>
  <c r="L166" i="4"/>
  <c r="AD165" i="4"/>
  <c r="AC165" i="4"/>
  <c r="K165" i="4"/>
  <c r="AD164" i="4"/>
  <c r="AC164" i="4"/>
  <c r="L164" i="4"/>
  <c r="AD163" i="4"/>
  <c r="AC163" i="4"/>
  <c r="K163" i="4"/>
  <c r="AD162" i="4"/>
  <c r="AC162" i="4"/>
  <c r="L162" i="4"/>
  <c r="AD161" i="4"/>
  <c r="AC161" i="4"/>
  <c r="K161" i="4"/>
  <c r="AD160" i="4"/>
  <c r="AC160" i="4"/>
  <c r="L160" i="4"/>
  <c r="AD159" i="4"/>
  <c r="AC159" i="4"/>
  <c r="K159" i="4"/>
  <c r="AD158" i="4"/>
  <c r="AC158" i="4"/>
  <c r="L158" i="4"/>
  <c r="AD157" i="4"/>
  <c r="AC157" i="4"/>
  <c r="K157" i="4"/>
  <c r="AD156" i="4"/>
  <c r="AC156" i="4"/>
  <c r="L156" i="4"/>
  <c r="AD155" i="4"/>
  <c r="AC155" i="4"/>
  <c r="K155" i="4"/>
  <c r="AD154" i="4"/>
  <c r="AC154" i="4"/>
  <c r="L154" i="4"/>
  <c r="AD153" i="4"/>
  <c r="AC153" i="4"/>
  <c r="K153" i="4"/>
  <c r="AD152" i="4"/>
  <c r="AC152" i="4"/>
  <c r="L152" i="4"/>
  <c r="AD151" i="4"/>
  <c r="AC151" i="4"/>
  <c r="K151" i="4"/>
  <c r="AD150" i="4"/>
  <c r="AC150" i="4"/>
  <c r="AD149" i="4"/>
  <c r="AC149" i="4"/>
  <c r="K149" i="4"/>
  <c r="AD148" i="4"/>
  <c r="AC148" i="4"/>
  <c r="AD147" i="4"/>
  <c r="AC147" i="4"/>
  <c r="K147" i="4"/>
  <c r="AD146" i="4"/>
  <c r="AC146" i="4"/>
  <c r="AD145" i="4"/>
  <c r="AC145" i="4"/>
  <c r="K145" i="4"/>
  <c r="AD144" i="4"/>
  <c r="AC144" i="4"/>
  <c r="AD143" i="4"/>
  <c r="AC143" i="4"/>
  <c r="K143" i="4"/>
  <c r="AD142" i="4"/>
  <c r="AC142" i="4"/>
  <c r="K142" i="4"/>
  <c r="AD141" i="4"/>
  <c r="AC141" i="4"/>
  <c r="K141" i="4"/>
  <c r="AD140" i="4"/>
  <c r="AC140" i="4"/>
  <c r="K140" i="4"/>
  <c r="AD139" i="4"/>
  <c r="AC139" i="4"/>
  <c r="J139" i="4"/>
  <c r="AD138" i="4"/>
  <c r="AC138" i="4"/>
  <c r="J138" i="4"/>
  <c r="AD137" i="4"/>
  <c r="AC137" i="4"/>
  <c r="J137" i="4"/>
  <c r="L129" i="4" s="1"/>
  <c r="AD136" i="4"/>
  <c r="AC136" i="4"/>
  <c r="J136" i="4"/>
  <c r="AD135" i="4"/>
  <c r="AC135" i="4"/>
  <c r="J135" i="4"/>
  <c r="L127" i="4" s="1"/>
  <c r="AD134" i="4"/>
  <c r="AC134" i="4"/>
  <c r="J134" i="4"/>
  <c r="L126" i="4" s="1"/>
  <c r="AD133" i="4"/>
  <c r="AC133" i="4"/>
  <c r="J133" i="4"/>
  <c r="L125" i="4" s="1"/>
  <c r="AD132" i="4"/>
  <c r="AC132" i="4"/>
  <c r="J132" i="4"/>
  <c r="AD131" i="4"/>
  <c r="AC131" i="4"/>
  <c r="L131" i="4"/>
  <c r="AD130" i="4"/>
  <c r="AC130" i="4"/>
  <c r="L130" i="4"/>
  <c r="AD129" i="4"/>
  <c r="AC129" i="4"/>
  <c r="AD128" i="4"/>
  <c r="AC128" i="4"/>
  <c r="L128" i="4"/>
  <c r="AD127" i="4"/>
  <c r="AC127" i="4"/>
  <c r="AD126" i="4"/>
  <c r="AC126" i="4"/>
  <c r="AD125" i="4"/>
  <c r="AC125" i="4"/>
  <c r="AD124" i="4"/>
  <c r="AC124" i="4"/>
  <c r="L124" i="4"/>
  <c r="AD123" i="4"/>
  <c r="AC123" i="4"/>
  <c r="K123" i="4"/>
  <c r="AD122" i="4"/>
  <c r="AC122" i="4"/>
  <c r="L122" i="4"/>
  <c r="AD121" i="4"/>
  <c r="AC121" i="4"/>
  <c r="K121" i="4"/>
  <c r="AD120" i="4"/>
  <c r="AC120" i="4"/>
  <c r="L120" i="4"/>
  <c r="AD119" i="4"/>
  <c r="AC119" i="4"/>
  <c r="K119" i="4"/>
  <c r="AD118" i="4"/>
  <c r="AC118" i="4"/>
  <c r="L118" i="4"/>
  <c r="AD117" i="4"/>
  <c r="AC117" i="4"/>
  <c r="K117" i="4"/>
  <c r="AD116" i="4"/>
  <c r="AC116" i="4"/>
  <c r="L116" i="4"/>
  <c r="AD115" i="4"/>
  <c r="AC115" i="4"/>
  <c r="K115" i="4"/>
  <c r="AD114" i="4"/>
  <c r="AC114" i="4"/>
  <c r="L114" i="4"/>
  <c r="AD113" i="4"/>
  <c r="AC113" i="4"/>
  <c r="K113" i="4"/>
  <c r="AD112" i="4"/>
  <c r="AC112" i="4"/>
  <c r="L112" i="4"/>
  <c r="AD111" i="4"/>
  <c r="AC111" i="4"/>
  <c r="K111" i="4"/>
  <c r="AD110" i="4"/>
  <c r="AC110" i="4"/>
  <c r="L110" i="4"/>
  <c r="AD109" i="4"/>
  <c r="AC109" i="4"/>
  <c r="K109" i="4"/>
  <c r="AD108" i="4"/>
  <c r="AC108" i="4"/>
  <c r="L108" i="4"/>
  <c r="AD107" i="4"/>
  <c r="AC107" i="4"/>
  <c r="K107" i="4"/>
  <c r="AD106" i="4"/>
  <c r="AC106" i="4"/>
  <c r="L106" i="4"/>
  <c r="AD105" i="4"/>
  <c r="AC105" i="4"/>
  <c r="K105" i="4"/>
  <c r="AD104" i="4"/>
  <c r="AC104" i="4"/>
  <c r="L104" i="4"/>
  <c r="AD103" i="4"/>
  <c r="AC103" i="4"/>
  <c r="K103" i="4"/>
  <c r="AD102" i="4"/>
  <c r="AC102" i="4"/>
  <c r="L102" i="4"/>
  <c r="AD101" i="4"/>
  <c r="AC101" i="4"/>
  <c r="K101" i="4"/>
  <c r="AD100" i="4"/>
  <c r="AC100" i="4"/>
  <c r="L100" i="4"/>
  <c r="AD99" i="4"/>
  <c r="AC99" i="4"/>
  <c r="K99" i="4"/>
  <c r="AD98" i="4"/>
  <c r="AC98" i="4"/>
  <c r="AD97" i="4"/>
  <c r="AC97" i="4"/>
  <c r="K97" i="4"/>
  <c r="AD96" i="4"/>
  <c r="AC96" i="4"/>
  <c r="AD95" i="4"/>
  <c r="AC95" i="4"/>
  <c r="K95" i="4"/>
  <c r="AD94" i="4"/>
  <c r="AC94" i="4"/>
  <c r="AD93" i="4"/>
  <c r="AC93" i="4"/>
  <c r="K93" i="4"/>
  <c r="AD92" i="4"/>
  <c r="AC92" i="4"/>
  <c r="AD91" i="4"/>
  <c r="AC91" i="4"/>
  <c r="K91" i="4"/>
  <c r="AD90" i="4"/>
  <c r="AC90" i="4"/>
  <c r="K90" i="4"/>
  <c r="AD89" i="4"/>
  <c r="AC89" i="4"/>
  <c r="K89" i="4"/>
  <c r="AD88" i="4"/>
  <c r="AC88" i="4"/>
  <c r="K88" i="4"/>
  <c r="AD87" i="4"/>
  <c r="AC87" i="4"/>
  <c r="K87" i="4"/>
  <c r="AD86" i="4"/>
  <c r="AC86" i="4"/>
  <c r="K86" i="4"/>
  <c r="AD85" i="4"/>
  <c r="AC85" i="4"/>
  <c r="K85" i="4"/>
  <c r="AD84" i="4"/>
  <c r="AC84" i="4"/>
  <c r="K84" i="4"/>
  <c r="AD83" i="4"/>
  <c r="AC83" i="4"/>
  <c r="L83" i="4"/>
  <c r="AD82" i="4"/>
  <c r="AC82" i="4"/>
  <c r="L82" i="4"/>
  <c r="AD81" i="4"/>
  <c r="AC81" i="4"/>
  <c r="L81" i="4"/>
  <c r="AD80" i="4"/>
  <c r="AC80" i="4"/>
  <c r="L80" i="4"/>
  <c r="AD79" i="4"/>
  <c r="AC79" i="4"/>
  <c r="L79" i="4"/>
  <c r="AD78" i="4"/>
  <c r="AC78" i="4"/>
  <c r="L78" i="4"/>
  <c r="AD77" i="4"/>
  <c r="AC77" i="4"/>
  <c r="L77" i="4"/>
  <c r="AD76" i="4"/>
  <c r="AC76" i="4"/>
  <c r="L76" i="4"/>
  <c r="AD75" i="4"/>
  <c r="AC75" i="4"/>
  <c r="L75" i="4"/>
  <c r="K75" i="4" s="1"/>
  <c r="AD74" i="4"/>
  <c r="AC74" i="4"/>
  <c r="L74" i="4"/>
  <c r="K74" i="4" s="1"/>
  <c r="AD73" i="4"/>
  <c r="AC73" i="4"/>
  <c r="L73" i="4"/>
  <c r="K73" i="4" s="1"/>
  <c r="AD72" i="4"/>
  <c r="AC72" i="4"/>
  <c r="L72" i="4"/>
  <c r="K72" i="4" s="1"/>
  <c r="AD71" i="4"/>
  <c r="AC71" i="4"/>
  <c r="L71" i="4"/>
  <c r="K71" i="4" s="1"/>
  <c r="AD70" i="4"/>
  <c r="AC70" i="4"/>
  <c r="L70" i="4"/>
  <c r="K70" i="4" s="1"/>
  <c r="AD69" i="4"/>
  <c r="AC69" i="4"/>
  <c r="L69" i="4"/>
  <c r="K69" i="4" s="1"/>
  <c r="AD68" i="4"/>
  <c r="AC68" i="4"/>
  <c r="L68" i="4"/>
  <c r="K68" i="4" s="1"/>
  <c r="AD67" i="4"/>
  <c r="AC67" i="4"/>
  <c r="K67" i="4"/>
  <c r="AD66" i="4"/>
  <c r="AC66" i="4"/>
  <c r="K66" i="4"/>
  <c r="AD65" i="4"/>
  <c r="AC65" i="4"/>
  <c r="K65" i="4"/>
  <c r="AD64" i="4"/>
  <c r="AC64" i="4"/>
  <c r="K64" i="4"/>
  <c r="AD63" i="4"/>
  <c r="AC63" i="4"/>
  <c r="K63" i="4"/>
  <c r="AD62" i="4"/>
  <c r="AC62" i="4"/>
  <c r="K62" i="4"/>
  <c r="AD61" i="4"/>
  <c r="AC61" i="4"/>
  <c r="K61" i="4"/>
  <c r="AD60" i="4"/>
  <c r="AC60" i="4"/>
  <c r="K60" i="4"/>
  <c r="AD59" i="4"/>
  <c r="AC59" i="4"/>
  <c r="L59" i="4"/>
  <c r="K59" i="4" s="1"/>
  <c r="AD58" i="4"/>
  <c r="AC58" i="4"/>
  <c r="L58" i="4"/>
  <c r="K58" i="4" s="1"/>
  <c r="AD57" i="4"/>
  <c r="AC57" i="4"/>
  <c r="L57" i="4"/>
  <c r="K57" i="4" s="1"/>
  <c r="AD56" i="4"/>
  <c r="AC56" i="4"/>
  <c r="L56" i="4"/>
  <c r="K56" i="4" s="1"/>
  <c r="AD55" i="4"/>
  <c r="AC55" i="4"/>
  <c r="L55" i="4"/>
  <c r="K55" i="4" s="1"/>
  <c r="AD54" i="4"/>
  <c r="AC54" i="4"/>
  <c r="L54" i="4"/>
  <c r="K54" i="4" s="1"/>
  <c r="AD53" i="4"/>
  <c r="AC53" i="4"/>
  <c r="L53" i="4"/>
  <c r="K53" i="4" s="1"/>
  <c r="AD52" i="4"/>
  <c r="AC52" i="4"/>
  <c r="L52" i="4"/>
  <c r="K52" i="4" s="1"/>
  <c r="AD51" i="4"/>
  <c r="AC51" i="4"/>
  <c r="K51" i="4"/>
  <c r="AD50" i="4"/>
  <c r="AC50" i="4"/>
  <c r="K50" i="4"/>
  <c r="AD49" i="4"/>
  <c r="AC49" i="4"/>
  <c r="K49" i="4"/>
  <c r="AD48" i="4"/>
  <c r="AC48" i="4"/>
  <c r="K48" i="4"/>
  <c r="AD47" i="4"/>
  <c r="AC47" i="4"/>
  <c r="K47" i="4"/>
  <c r="AD46" i="4"/>
  <c r="AC46" i="4"/>
  <c r="K46" i="4"/>
  <c r="AD45" i="4"/>
  <c r="AC45" i="4"/>
  <c r="K45" i="4"/>
  <c r="AD44" i="4"/>
  <c r="AC44" i="4"/>
  <c r="K44" i="4"/>
  <c r="AD43" i="4"/>
  <c r="AC43" i="4"/>
  <c r="L43" i="4"/>
  <c r="K43" i="4" s="1"/>
  <c r="AD42" i="4"/>
  <c r="AC42" i="4"/>
  <c r="L42" i="4"/>
  <c r="K42" i="4" s="1"/>
  <c r="AD41" i="4"/>
  <c r="AC41" i="4"/>
  <c r="L41" i="4"/>
  <c r="K41" i="4" s="1"/>
  <c r="AD40" i="4"/>
  <c r="AC40" i="4"/>
  <c r="L40" i="4"/>
  <c r="K40" i="4" s="1"/>
  <c r="AD39" i="4"/>
  <c r="AC39" i="4"/>
  <c r="L39" i="4"/>
  <c r="K39" i="4" s="1"/>
  <c r="AD38" i="4"/>
  <c r="AC38" i="4"/>
  <c r="L38" i="4"/>
  <c r="K38" i="4" s="1"/>
  <c r="AD37" i="4"/>
  <c r="AC37" i="4"/>
  <c r="L37" i="4"/>
  <c r="K37" i="4" s="1"/>
  <c r="AD36" i="4"/>
  <c r="AC36" i="4"/>
  <c r="L36" i="4"/>
  <c r="K36" i="4" s="1"/>
  <c r="AD35" i="4"/>
  <c r="AC35" i="4"/>
  <c r="K35" i="4"/>
  <c r="AD34" i="4"/>
  <c r="AC34" i="4"/>
  <c r="K34" i="4"/>
  <c r="AD33" i="4"/>
  <c r="AC33" i="4"/>
  <c r="K33" i="4"/>
  <c r="AD32" i="4"/>
  <c r="AC32" i="4"/>
  <c r="K32" i="4"/>
  <c r="AD31" i="4"/>
  <c r="AC31" i="4"/>
  <c r="K31" i="4"/>
  <c r="AD30" i="4"/>
  <c r="AC30" i="4"/>
  <c r="K30" i="4"/>
  <c r="AD29" i="4"/>
  <c r="AC29" i="4"/>
  <c r="K29" i="4"/>
  <c r="AD28" i="4"/>
  <c r="AC28" i="4"/>
  <c r="K28" i="4"/>
  <c r="AD27" i="4"/>
  <c r="AC27" i="4"/>
  <c r="L27" i="4"/>
  <c r="K27" i="4" s="1"/>
  <c r="AD26" i="4"/>
  <c r="AC26" i="4"/>
  <c r="L26" i="4"/>
  <c r="K26" i="4" s="1"/>
  <c r="AD25" i="4"/>
  <c r="AC25" i="4"/>
  <c r="L25" i="4"/>
  <c r="K25" i="4" s="1"/>
  <c r="AD24" i="4"/>
  <c r="AC24" i="4"/>
  <c r="L24" i="4"/>
  <c r="K24" i="4" s="1"/>
  <c r="AD23" i="4"/>
  <c r="AC23" i="4"/>
  <c r="L23" i="4"/>
  <c r="K23" i="4" s="1"/>
  <c r="AD22" i="4"/>
  <c r="AC22" i="4"/>
  <c r="L22" i="4"/>
  <c r="K22" i="4" s="1"/>
  <c r="AD21" i="4"/>
  <c r="AC21" i="4"/>
  <c r="L21" i="4"/>
  <c r="K21" i="4" s="1"/>
  <c r="AD20" i="4"/>
  <c r="AC20" i="4"/>
  <c r="L20" i="4"/>
  <c r="K20" i="4" s="1"/>
  <c r="K483" i="2"/>
  <c r="K482" i="2"/>
  <c r="K481" i="2"/>
  <c r="K480" i="2"/>
  <c r="K479" i="2"/>
  <c r="K478" i="2"/>
  <c r="K477" i="2"/>
  <c r="K476" i="2"/>
  <c r="L475" i="2"/>
  <c r="K475" i="2" s="1"/>
  <c r="L474" i="2"/>
  <c r="K474" i="2" s="1"/>
  <c r="L473" i="2"/>
  <c r="K473" i="2" s="1"/>
  <c r="L472" i="2"/>
  <c r="K472" i="2" s="1"/>
  <c r="L471" i="2"/>
  <c r="K471" i="2" s="1"/>
  <c r="L470" i="2"/>
  <c r="K470" i="2" s="1"/>
  <c r="L469" i="2"/>
  <c r="K469" i="2" s="1"/>
  <c r="L468" i="2"/>
  <c r="K468" i="2" s="1"/>
  <c r="K467" i="2"/>
  <c r="L466" i="2"/>
  <c r="K465" i="2"/>
  <c r="L464" i="2"/>
  <c r="K463" i="2"/>
  <c r="L462" i="2"/>
  <c r="K461" i="2"/>
  <c r="L460" i="2"/>
  <c r="K459" i="2"/>
  <c r="L458" i="2"/>
  <c r="K457" i="2"/>
  <c r="L456" i="2"/>
  <c r="K455" i="2"/>
  <c r="L454" i="2"/>
  <c r="K453" i="2"/>
  <c r="L452" i="2"/>
  <c r="L451" i="2"/>
  <c r="L450" i="2"/>
  <c r="L449" i="2"/>
  <c r="L448" i="2"/>
  <c r="L447" i="2"/>
  <c r="L446" i="2"/>
  <c r="L445" i="2"/>
  <c r="L444" i="2"/>
  <c r="L443" i="2"/>
  <c r="L442" i="2"/>
  <c r="L441" i="2"/>
  <c r="L440" i="2"/>
  <c r="L439" i="2"/>
  <c r="L438" i="2"/>
  <c r="L437" i="2"/>
  <c r="L436" i="2"/>
  <c r="L435" i="2"/>
  <c r="L434" i="2"/>
  <c r="L433" i="2"/>
  <c r="L432" i="2"/>
  <c r="L431" i="2"/>
  <c r="L430" i="2"/>
  <c r="L429" i="2"/>
  <c r="L428" i="2"/>
  <c r="L427" i="2"/>
  <c r="L426" i="2"/>
  <c r="L425" i="2"/>
  <c r="L424" i="2"/>
  <c r="L423" i="2"/>
  <c r="L422" i="2"/>
  <c r="L421" i="2"/>
  <c r="L420" i="2"/>
  <c r="L419" i="2"/>
  <c r="L418" i="2"/>
  <c r="L417" i="2"/>
  <c r="L416" i="2"/>
  <c r="L415" i="2"/>
  <c r="L414" i="2"/>
  <c r="L413" i="2"/>
  <c r="L412" i="2"/>
  <c r="L411" i="2"/>
  <c r="L410" i="2"/>
  <c r="L409" i="2"/>
  <c r="L408" i="2"/>
  <c r="L407" i="2"/>
  <c r="L406" i="2"/>
  <c r="L405" i="2"/>
  <c r="L404" i="2"/>
  <c r="L403" i="2"/>
  <c r="L402" i="2"/>
  <c r="L401" i="2"/>
  <c r="L400" i="2"/>
  <c r="L399" i="2"/>
  <c r="L398" i="2"/>
  <c r="L397" i="2"/>
  <c r="L396" i="2"/>
  <c r="L395" i="2"/>
  <c r="L394" i="2"/>
  <c r="L393" i="2"/>
  <c r="L392" i="2"/>
  <c r="L391" i="2"/>
  <c r="L390" i="2"/>
  <c r="L389" i="2"/>
  <c r="L388" i="2"/>
  <c r="L387" i="2"/>
  <c r="L386" i="2"/>
  <c r="L385" i="2"/>
  <c r="L384" i="2"/>
  <c r="L383" i="2"/>
  <c r="L382" i="2"/>
  <c r="L381" i="2"/>
  <c r="L380" i="2"/>
  <c r="L379" i="2"/>
  <c r="L378" i="2"/>
  <c r="L377" i="2"/>
  <c r="L376" i="2"/>
  <c r="L375" i="2"/>
  <c r="L374" i="2"/>
  <c r="L373" i="2"/>
  <c r="L372" i="2"/>
  <c r="L371" i="2"/>
  <c r="L370" i="2"/>
  <c r="L369" i="2"/>
  <c r="L368" i="2"/>
  <c r="L367" i="2"/>
  <c r="L366" i="2"/>
  <c r="L365" i="2"/>
  <c r="L364" i="2"/>
  <c r="L363" i="2"/>
  <c r="L362" i="2"/>
  <c r="L361" i="2"/>
  <c r="L360" i="2"/>
  <c r="L359" i="2"/>
  <c r="L358" i="2"/>
  <c r="L357" i="2"/>
  <c r="L356" i="2"/>
  <c r="L355" i="2"/>
  <c r="L354" i="2"/>
  <c r="L353" i="2"/>
  <c r="L352" i="2"/>
  <c r="L351" i="2"/>
  <c r="L350" i="2"/>
  <c r="L349" i="2"/>
  <c r="L348" i="2"/>
  <c r="L347" i="2"/>
  <c r="L346" i="2"/>
  <c r="L345" i="2"/>
  <c r="L344" i="2"/>
  <c r="L343" i="2"/>
  <c r="L342" i="2"/>
  <c r="L341" i="2"/>
  <c r="L340" i="2"/>
  <c r="L339" i="2"/>
  <c r="L338" i="2"/>
  <c r="L337" i="2"/>
  <c r="L336" i="2"/>
  <c r="L335" i="2"/>
  <c r="L334" i="2"/>
  <c r="L333" i="2"/>
  <c r="L332" i="2"/>
  <c r="L331" i="2"/>
  <c r="L330" i="2"/>
  <c r="L329" i="2"/>
  <c r="L328" i="2"/>
  <c r="L327" i="2"/>
  <c r="L326" i="2"/>
  <c r="L325" i="2"/>
  <c r="L324" i="2"/>
  <c r="L323" i="2"/>
  <c r="L322" i="2"/>
  <c r="L321" i="2"/>
  <c r="L320" i="2"/>
  <c r="L319" i="2"/>
  <c r="L318" i="2"/>
  <c r="L317" i="2"/>
  <c r="L316" i="2"/>
  <c r="L315" i="2"/>
  <c r="L314" i="2"/>
  <c r="L313" i="2"/>
  <c r="L312" i="2"/>
  <c r="L311" i="2"/>
  <c r="L310" i="2"/>
  <c r="L309" i="2"/>
  <c r="L308" i="2"/>
  <c r="J308" i="2"/>
  <c r="L307" i="2"/>
  <c r="L306" i="2"/>
  <c r="J306" i="2"/>
  <c r="L305" i="2"/>
  <c r="L304" i="2"/>
  <c r="J304" i="2"/>
  <c r="L303" i="2"/>
  <c r="L302" i="2"/>
  <c r="J302" i="2"/>
  <c r="L301" i="2"/>
  <c r="L300" i="2"/>
  <c r="L299" i="2"/>
  <c r="L298" i="2"/>
  <c r="L297" i="2"/>
  <c r="L296" i="2"/>
  <c r="L295" i="2"/>
  <c r="L294" i="2"/>
  <c r="L293" i="2"/>
  <c r="L292" i="2"/>
  <c r="L291" i="2"/>
  <c r="L290" i="2"/>
  <c r="L289" i="2"/>
  <c r="L288" i="2"/>
  <c r="L287" i="2"/>
  <c r="L286" i="2"/>
  <c r="L285" i="2"/>
  <c r="L284" i="2"/>
  <c r="L283" i="2"/>
  <c r="L282" i="2"/>
  <c r="L281" i="2"/>
  <c r="L280" i="2"/>
  <c r="L279" i="2"/>
  <c r="L278" i="2"/>
  <c r="L277" i="2"/>
  <c r="L276" i="2"/>
  <c r="L275" i="2"/>
  <c r="L274" i="2"/>
  <c r="L273" i="2"/>
  <c r="J273" i="2"/>
  <c r="L272" i="2"/>
  <c r="J272" i="2"/>
  <c r="L271" i="2"/>
  <c r="J271" i="2"/>
  <c r="L270" i="2"/>
  <c r="J270" i="2"/>
  <c r="L269" i="2"/>
  <c r="J269" i="2"/>
  <c r="L268" i="2"/>
  <c r="J268" i="2"/>
  <c r="L267" i="2"/>
  <c r="J267" i="2"/>
  <c r="L266" i="2"/>
  <c r="J266" i="2"/>
  <c r="L265" i="2"/>
  <c r="L264" i="2"/>
  <c r="L263" i="2"/>
  <c r="L262" i="2"/>
  <c r="L261" i="2"/>
  <c r="L260" i="2"/>
  <c r="L259" i="2"/>
  <c r="L258" i="2"/>
  <c r="L257" i="2"/>
  <c r="L256" i="2"/>
  <c r="L255" i="2"/>
  <c r="J255" i="2"/>
  <c r="L254" i="2"/>
  <c r="J254" i="2"/>
  <c r="L253" i="2"/>
  <c r="J253" i="2"/>
  <c r="L252" i="2"/>
  <c r="J252" i="2"/>
  <c r="L251" i="2"/>
  <c r="J251" i="2"/>
  <c r="L250" i="2"/>
  <c r="J250" i="2"/>
  <c r="L249" i="2"/>
  <c r="J249" i="2"/>
  <c r="L248" i="2"/>
  <c r="J248" i="2"/>
  <c r="AD247" i="2"/>
  <c r="AC247" i="2"/>
  <c r="L247" i="2"/>
  <c r="AD246" i="2"/>
  <c r="AC246" i="2"/>
  <c r="L246" i="2"/>
  <c r="AD245" i="2"/>
  <c r="AC245" i="2"/>
  <c r="L245" i="2"/>
  <c r="AD244" i="2"/>
  <c r="AC244" i="2"/>
  <c r="L244" i="2"/>
  <c r="AD243" i="2"/>
  <c r="AC243" i="2"/>
  <c r="L243" i="2"/>
  <c r="AD242" i="2"/>
  <c r="AC242" i="2"/>
  <c r="L242" i="2"/>
  <c r="AD241" i="2"/>
  <c r="AC241" i="2"/>
  <c r="L241" i="2"/>
  <c r="AD240" i="2"/>
  <c r="AC240" i="2"/>
  <c r="L240" i="2"/>
  <c r="AD239" i="2"/>
  <c r="AC239" i="2"/>
  <c r="K239" i="2"/>
  <c r="AD238" i="2"/>
  <c r="AC238" i="2"/>
  <c r="K238" i="2"/>
  <c r="AD237" i="2"/>
  <c r="AC237" i="2"/>
  <c r="K237" i="2"/>
  <c r="AD236" i="2"/>
  <c r="AC236" i="2"/>
  <c r="K236" i="2"/>
  <c r="AD235" i="2"/>
  <c r="AC235" i="2"/>
  <c r="K235" i="2"/>
  <c r="AD234" i="2"/>
  <c r="AC234" i="2"/>
  <c r="K234" i="2"/>
  <c r="AD233" i="2"/>
  <c r="AC233" i="2"/>
  <c r="K233" i="2"/>
  <c r="AD232" i="2"/>
  <c r="AC232" i="2"/>
  <c r="K232" i="2"/>
  <c r="AD231" i="2"/>
  <c r="AC231" i="2"/>
  <c r="K231" i="2"/>
  <c r="AD230" i="2"/>
  <c r="AC230" i="2"/>
  <c r="L230" i="2"/>
  <c r="K230" i="2" s="1"/>
  <c r="AD229" i="2"/>
  <c r="AC229" i="2"/>
  <c r="K229" i="2"/>
  <c r="AD228" i="2"/>
  <c r="AC228" i="2"/>
  <c r="L228" i="2"/>
  <c r="K228" i="2" s="1"/>
  <c r="AD227" i="2"/>
  <c r="AC227" i="2"/>
  <c r="K227" i="2"/>
  <c r="AD226" i="2"/>
  <c r="AC226" i="2"/>
  <c r="L226" i="2"/>
  <c r="K226" i="2" s="1"/>
  <c r="AD225" i="2"/>
  <c r="AC225" i="2"/>
  <c r="K225" i="2"/>
  <c r="AD224" i="2"/>
  <c r="AC224" i="2"/>
  <c r="L224" i="2"/>
  <c r="K224" i="2" s="1"/>
  <c r="AD223" i="2"/>
  <c r="AC223" i="2"/>
  <c r="K223" i="2"/>
  <c r="AD222" i="2"/>
  <c r="AC222" i="2"/>
  <c r="K222" i="2"/>
  <c r="AD221" i="2"/>
  <c r="AC221" i="2"/>
  <c r="K221" i="2"/>
  <c r="AD220" i="2"/>
  <c r="AC220" i="2"/>
  <c r="K220" i="2"/>
  <c r="AD219" i="2"/>
  <c r="AC219" i="2"/>
  <c r="K219" i="2"/>
  <c r="AD218" i="2"/>
  <c r="AC218" i="2"/>
  <c r="K218" i="2"/>
  <c r="AD217" i="2"/>
  <c r="AC217" i="2"/>
  <c r="K217" i="2"/>
  <c r="AD216" i="2"/>
  <c r="AC216" i="2"/>
  <c r="K216" i="2"/>
  <c r="AD215" i="2"/>
  <c r="AC215" i="2"/>
  <c r="K215" i="2"/>
  <c r="AD214" i="2"/>
  <c r="AC214" i="2"/>
  <c r="L214" i="2"/>
  <c r="AD213" i="2"/>
  <c r="AC213" i="2"/>
  <c r="K213" i="2"/>
  <c r="AD212" i="2"/>
  <c r="AC212" i="2"/>
  <c r="L212" i="2"/>
  <c r="AD211" i="2"/>
  <c r="AC211" i="2"/>
  <c r="K211" i="2"/>
  <c r="AD210" i="2"/>
  <c r="AC210" i="2"/>
  <c r="L210" i="2"/>
  <c r="AD209" i="2"/>
  <c r="AC209" i="2"/>
  <c r="K209" i="2"/>
  <c r="AD208" i="2"/>
  <c r="AC208" i="2"/>
  <c r="L208" i="2"/>
  <c r="AD207" i="2"/>
  <c r="AC207" i="2"/>
  <c r="AD206" i="2"/>
  <c r="AC206" i="2"/>
  <c r="L206" i="2"/>
  <c r="AD205" i="2"/>
  <c r="AC205" i="2"/>
  <c r="L205" i="2"/>
  <c r="AD204" i="2"/>
  <c r="AC204" i="2"/>
  <c r="L204" i="2"/>
  <c r="AD203" i="2"/>
  <c r="AC203" i="2"/>
  <c r="L203" i="2"/>
  <c r="AD202" i="2"/>
  <c r="AC202" i="2"/>
  <c r="L202" i="2"/>
  <c r="AD201" i="2"/>
  <c r="AC201" i="2"/>
  <c r="L201" i="2"/>
  <c r="AD200" i="2"/>
  <c r="AC200" i="2"/>
  <c r="L200" i="2"/>
  <c r="AD199" i="2"/>
  <c r="AC199" i="2"/>
  <c r="L199" i="2"/>
  <c r="AD198" i="2"/>
  <c r="AC198" i="2"/>
  <c r="L198" i="2"/>
  <c r="AD197" i="2"/>
  <c r="AC197" i="2"/>
  <c r="L197" i="2"/>
  <c r="AD196" i="2"/>
  <c r="AC196" i="2"/>
  <c r="L196" i="2"/>
  <c r="AD195" i="2"/>
  <c r="AC195" i="2"/>
  <c r="L195" i="2"/>
  <c r="AD194" i="2"/>
  <c r="AC194" i="2"/>
  <c r="L194" i="2"/>
  <c r="AD193" i="2"/>
  <c r="AC193" i="2"/>
  <c r="L193" i="2"/>
  <c r="AD192" i="2"/>
  <c r="AC192" i="2"/>
  <c r="L192" i="2"/>
  <c r="AD191" i="2"/>
  <c r="AC191" i="2"/>
  <c r="K191" i="2"/>
  <c r="AD190" i="2"/>
  <c r="AC190" i="2"/>
  <c r="L190" i="2"/>
  <c r="AD189" i="2"/>
  <c r="AC189" i="2"/>
  <c r="K189" i="2"/>
  <c r="AD188" i="2"/>
  <c r="AC188" i="2"/>
  <c r="L188" i="2"/>
  <c r="AD187" i="2"/>
  <c r="AC187" i="2"/>
  <c r="K187" i="2"/>
  <c r="AD186" i="2"/>
  <c r="AC186" i="2"/>
  <c r="L186" i="2"/>
  <c r="AD185" i="2"/>
  <c r="AC185" i="2"/>
  <c r="K185" i="2"/>
  <c r="AD184" i="2"/>
  <c r="AC184" i="2"/>
  <c r="L184" i="2"/>
  <c r="AD183" i="2"/>
  <c r="AC183" i="2"/>
  <c r="K183" i="2"/>
  <c r="AD182" i="2"/>
  <c r="AC182" i="2"/>
  <c r="K182" i="2"/>
  <c r="AD181" i="2"/>
  <c r="AC181" i="2"/>
  <c r="K181" i="2"/>
  <c r="AD180" i="2"/>
  <c r="AC180" i="2"/>
  <c r="K180" i="2"/>
  <c r="AD179" i="2"/>
  <c r="AC179" i="2"/>
  <c r="K179" i="2"/>
  <c r="AD178" i="2"/>
  <c r="AC178" i="2"/>
  <c r="K178" i="2"/>
  <c r="AD177" i="2"/>
  <c r="AC177" i="2"/>
  <c r="K177" i="2"/>
  <c r="AD176" i="2"/>
  <c r="AC176" i="2"/>
  <c r="K176" i="2"/>
  <c r="AD175" i="2"/>
  <c r="AC175" i="2"/>
  <c r="K175" i="2"/>
  <c r="AD174" i="2"/>
  <c r="AC174" i="2"/>
  <c r="L174" i="2"/>
  <c r="AD173" i="2"/>
  <c r="AC173" i="2"/>
  <c r="K173" i="2"/>
  <c r="AD172" i="2"/>
  <c r="AC172" i="2"/>
  <c r="L172" i="2"/>
  <c r="AD171" i="2"/>
  <c r="AC171" i="2"/>
  <c r="K171" i="2"/>
  <c r="AD170" i="2"/>
  <c r="AC170" i="2"/>
  <c r="L170" i="2"/>
  <c r="AD169" i="2"/>
  <c r="AC169" i="2"/>
  <c r="K169" i="2"/>
  <c r="AD168" i="2"/>
  <c r="AC168" i="2"/>
  <c r="L168" i="2"/>
  <c r="AD167" i="2"/>
  <c r="AC167" i="2"/>
  <c r="K167" i="2"/>
  <c r="AD166" i="2"/>
  <c r="AC166" i="2"/>
  <c r="L166" i="2"/>
  <c r="AD165" i="2"/>
  <c r="AC165" i="2"/>
  <c r="K165" i="2"/>
  <c r="AD164" i="2"/>
  <c r="AC164" i="2"/>
  <c r="L164" i="2"/>
  <c r="AD163" i="2"/>
  <c r="AC163" i="2"/>
  <c r="K163" i="2"/>
  <c r="AD162" i="2"/>
  <c r="AC162" i="2"/>
  <c r="L162" i="2"/>
  <c r="AD161" i="2"/>
  <c r="AC161" i="2"/>
  <c r="K161" i="2"/>
  <c r="AD160" i="2"/>
  <c r="AC160" i="2"/>
  <c r="L160" i="2"/>
  <c r="AD159" i="2"/>
  <c r="AC159" i="2"/>
  <c r="K159" i="2"/>
  <c r="AD158" i="2"/>
  <c r="AC158" i="2"/>
  <c r="L158" i="2"/>
  <c r="AD157" i="2"/>
  <c r="AC157" i="2"/>
  <c r="K157" i="2"/>
  <c r="AD156" i="2"/>
  <c r="AC156" i="2"/>
  <c r="L156" i="2"/>
  <c r="AD155" i="2"/>
  <c r="AC155" i="2"/>
  <c r="K155" i="2"/>
  <c r="AD154" i="2"/>
  <c r="AC154" i="2"/>
  <c r="L154" i="2"/>
  <c r="AD153" i="2"/>
  <c r="AC153" i="2"/>
  <c r="K153" i="2"/>
  <c r="AD152" i="2"/>
  <c r="AC152" i="2"/>
  <c r="L152" i="2"/>
  <c r="AD151" i="2"/>
  <c r="AC151" i="2"/>
  <c r="K151" i="2"/>
  <c r="AD150" i="2"/>
  <c r="AC150" i="2"/>
  <c r="AD149" i="2"/>
  <c r="AC149" i="2"/>
  <c r="K149" i="2"/>
  <c r="AD148" i="2"/>
  <c r="AC148" i="2"/>
  <c r="AD147" i="2"/>
  <c r="AC147" i="2"/>
  <c r="K147" i="2"/>
  <c r="AD146" i="2"/>
  <c r="AC146" i="2"/>
  <c r="AD145" i="2"/>
  <c r="AC145" i="2"/>
  <c r="K145" i="2"/>
  <c r="AD144" i="2"/>
  <c r="AC144" i="2"/>
  <c r="AD143" i="2"/>
  <c r="AC143" i="2"/>
  <c r="K143" i="2"/>
  <c r="AD142" i="2"/>
  <c r="AC142" i="2"/>
  <c r="K142" i="2"/>
  <c r="AD141" i="2"/>
  <c r="AC141" i="2"/>
  <c r="K141" i="2"/>
  <c r="AD140" i="2"/>
  <c r="AC140" i="2"/>
  <c r="K140" i="2"/>
  <c r="AD139" i="2"/>
  <c r="AC139" i="2"/>
  <c r="J139" i="2"/>
  <c r="AD138" i="2"/>
  <c r="AC138" i="2"/>
  <c r="J138" i="2"/>
  <c r="L130" i="2" s="1"/>
  <c r="AD137" i="2"/>
  <c r="AC137" i="2"/>
  <c r="J137" i="2"/>
  <c r="L129" i="2" s="1"/>
  <c r="AD136" i="2"/>
  <c r="AC136" i="2"/>
  <c r="J136" i="2"/>
  <c r="AD135" i="2"/>
  <c r="AC135" i="2"/>
  <c r="J135" i="2"/>
  <c r="L127" i="2" s="1"/>
  <c r="AD134" i="2"/>
  <c r="AC134" i="2"/>
  <c r="J134" i="2"/>
  <c r="L126" i="2" s="1"/>
  <c r="AD133" i="2"/>
  <c r="AC133" i="2"/>
  <c r="J133" i="2"/>
  <c r="L125" i="2" s="1"/>
  <c r="AD132" i="2"/>
  <c r="AC132" i="2"/>
  <c r="J132" i="2"/>
  <c r="AD131" i="2"/>
  <c r="AC131" i="2"/>
  <c r="L131" i="2"/>
  <c r="AD130" i="2"/>
  <c r="AC130" i="2"/>
  <c r="AD129" i="2"/>
  <c r="AC129" i="2"/>
  <c r="AD128" i="2"/>
  <c r="AC128" i="2"/>
  <c r="L128" i="2"/>
  <c r="AD127" i="2"/>
  <c r="AC127" i="2"/>
  <c r="AD126" i="2"/>
  <c r="AC126" i="2"/>
  <c r="AD125" i="2"/>
  <c r="AC125" i="2"/>
  <c r="AD124" i="2"/>
  <c r="AC124" i="2"/>
  <c r="L124" i="2"/>
  <c r="AD123" i="2"/>
  <c r="AC123" i="2"/>
  <c r="K123" i="2"/>
  <c r="AD122" i="2"/>
  <c r="AC122" i="2"/>
  <c r="L122" i="2"/>
  <c r="AD121" i="2"/>
  <c r="AC121" i="2"/>
  <c r="K121" i="2"/>
  <c r="AD120" i="2"/>
  <c r="AC120" i="2"/>
  <c r="L120" i="2"/>
  <c r="AD119" i="2"/>
  <c r="AC119" i="2"/>
  <c r="K119" i="2"/>
  <c r="AD118" i="2"/>
  <c r="AC118" i="2"/>
  <c r="L118" i="2"/>
  <c r="AD117" i="2"/>
  <c r="AC117" i="2"/>
  <c r="K117" i="2"/>
  <c r="AD116" i="2"/>
  <c r="AC116" i="2"/>
  <c r="L116" i="2"/>
  <c r="AD115" i="2"/>
  <c r="AC115" i="2"/>
  <c r="K115" i="2"/>
  <c r="AD114" i="2"/>
  <c r="AC114" i="2"/>
  <c r="L114" i="2"/>
  <c r="AD113" i="2"/>
  <c r="AC113" i="2"/>
  <c r="K113" i="2"/>
  <c r="AD112" i="2"/>
  <c r="AC112" i="2"/>
  <c r="L112" i="2"/>
  <c r="AD111" i="2"/>
  <c r="AC111" i="2"/>
  <c r="K111" i="2"/>
  <c r="AD110" i="2"/>
  <c r="AC110" i="2"/>
  <c r="L110" i="2"/>
  <c r="AD109" i="2"/>
  <c r="AC109" i="2"/>
  <c r="K109" i="2"/>
  <c r="AD108" i="2"/>
  <c r="AC108" i="2"/>
  <c r="L108" i="2"/>
  <c r="AD107" i="2"/>
  <c r="AC107" i="2"/>
  <c r="K107" i="2"/>
  <c r="AD106" i="2"/>
  <c r="AC106" i="2"/>
  <c r="L106" i="2"/>
  <c r="AD105" i="2"/>
  <c r="AC105" i="2"/>
  <c r="K105" i="2"/>
  <c r="AD104" i="2"/>
  <c r="AC104" i="2"/>
  <c r="L104" i="2"/>
  <c r="AD103" i="2"/>
  <c r="AC103" i="2"/>
  <c r="K103" i="2"/>
  <c r="AD102" i="2"/>
  <c r="AC102" i="2"/>
  <c r="L102" i="2"/>
  <c r="AD101" i="2"/>
  <c r="AC101" i="2"/>
  <c r="K101" i="2"/>
  <c r="AD100" i="2"/>
  <c r="AC100" i="2"/>
  <c r="L100" i="2"/>
  <c r="AD99" i="2"/>
  <c r="AC99" i="2"/>
  <c r="K99" i="2"/>
  <c r="AD98" i="2"/>
  <c r="AC98" i="2"/>
  <c r="AD97" i="2"/>
  <c r="AC97" i="2"/>
  <c r="K97" i="2"/>
  <c r="AD96" i="2"/>
  <c r="AC96" i="2"/>
  <c r="AD95" i="2"/>
  <c r="AC95" i="2"/>
  <c r="K95" i="2"/>
  <c r="AD94" i="2"/>
  <c r="AC94" i="2"/>
  <c r="AD93" i="2"/>
  <c r="AC93" i="2"/>
  <c r="K93" i="2"/>
  <c r="AD92" i="2"/>
  <c r="AC92" i="2"/>
  <c r="AD91" i="2"/>
  <c r="AC91" i="2"/>
  <c r="K91" i="2"/>
  <c r="AD90" i="2"/>
  <c r="AC90" i="2"/>
  <c r="K90" i="2"/>
  <c r="AD89" i="2"/>
  <c r="AC89" i="2"/>
  <c r="K89" i="2"/>
  <c r="AD88" i="2"/>
  <c r="AC88" i="2"/>
  <c r="K88" i="2"/>
  <c r="AD87" i="2"/>
  <c r="AC87" i="2"/>
  <c r="K87" i="2"/>
  <c r="AD86" i="2"/>
  <c r="AC86" i="2"/>
  <c r="K86" i="2"/>
  <c r="AD85" i="2"/>
  <c r="AC85" i="2"/>
  <c r="K85" i="2"/>
  <c r="AD84" i="2"/>
  <c r="AC84" i="2"/>
  <c r="K84" i="2"/>
  <c r="AD83" i="2"/>
  <c r="AC83" i="2"/>
  <c r="L83" i="2"/>
  <c r="AD82" i="2"/>
  <c r="AC82" i="2"/>
  <c r="L82" i="2"/>
  <c r="AD81" i="2"/>
  <c r="AC81" i="2"/>
  <c r="L81" i="2"/>
  <c r="AD80" i="2"/>
  <c r="AC80" i="2"/>
  <c r="L80" i="2"/>
  <c r="AD79" i="2"/>
  <c r="AC79" i="2"/>
  <c r="L79" i="2"/>
  <c r="AD78" i="2"/>
  <c r="AC78" i="2"/>
  <c r="L78" i="2"/>
  <c r="AD77" i="2"/>
  <c r="AC77" i="2"/>
  <c r="L77" i="2"/>
  <c r="AD76" i="2"/>
  <c r="AC76" i="2"/>
  <c r="L76" i="2"/>
  <c r="AD75" i="2"/>
  <c r="AC75" i="2"/>
  <c r="L75" i="2"/>
  <c r="K75" i="2" s="1"/>
  <c r="AD74" i="2"/>
  <c r="AC74" i="2"/>
  <c r="L74" i="2"/>
  <c r="K74" i="2" s="1"/>
  <c r="AD73" i="2"/>
  <c r="AC73" i="2"/>
  <c r="L73" i="2"/>
  <c r="K73" i="2" s="1"/>
  <c r="AD72" i="2"/>
  <c r="AC72" i="2"/>
  <c r="L72" i="2"/>
  <c r="K72" i="2" s="1"/>
  <c r="AD71" i="2"/>
  <c r="AC71" i="2"/>
  <c r="L71" i="2"/>
  <c r="K71" i="2" s="1"/>
  <c r="AD70" i="2"/>
  <c r="AC70" i="2"/>
  <c r="L70" i="2"/>
  <c r="K70" i="2" s="1"/>
  <c r="AD69" i="2"/>
  <c r="AC69" i="2"/>
  <c r="L69" i="2"/>
  <c r="K69" i="2" s="1"/>
  <c r="AD68" i="2"/>
  <c r="AC68" i="2"/>
  <c r="L68" i="2"/>
  <c r="K68" i="2" s="1"/>
  <c r="AD67" i="2"/>
  <c r="AC67" i="2"/>
  <c r="K67" i="2"/>
  <c r="AD66" i="2"/>
  <c r="AC66" i="2"/>
  <c r="K66" i="2"/>
  <c r="AD65" i="2"/>
  <c r="AC65" i="2"/>
  <c r="K65" i="2"/>
  <c r="AD64" i="2"/>
  <c r="AC64" i="2"/>
  <c r="K64" i="2"/>
  <c r="AD63" i="2"/>
  <c r="AC63" i="2"/>
  <c r="K63" i="2"/>
  <c r="AD62" i="2"/>
  <c r="AC62" i="2"/>
  <c r="K62" i="2"/>
  <c r="AD61" i="2"/>
  <c r="AC61" i="2"/>
  <c r="K61" i="2"/>
  <c r="AD60" i="2"/>
  <c r="AC60" i="2"/>
  <c r="K60" i="2"/>
  <c r="AD59" i="2"/>
  <c r="AC59" i="2"/>
  <c r="L59" i="2"/>
  <c r="K59" i="2" s="1"/>
  <c r="AD58" i="2"/>
  <c r="AC58" i="2"/>
  <c r="L58" i="2"/>
  <c r="K58" i="2" s="1"/>
  <c r="AD57" i="2"/>
  <c r="AC57" i="2"/>
  <c r="L57" i="2"/>
  <c r="K57" i="2" s="1"/>
  <c r="AD56" i="2"/>
  <c r="AC56" i="2"/>
  <c r="L56" i="2"/>
  <c r="K56" i="2" s="1"/>
  <c r="AD55" i="2"/>
  <c r="AC55" i="2"/>
  <c r="L55" i="2"/>
  <c r="K55" i="2" s="1"/>
  <c r="AD54" i="2"/>
  <c r="AC54" i="2"/>
  <c r="L54" i="2"/>
  <c r="K54" i="2" s="1"/>
  <c r="AD53" i="2"/>
  <c r="AC53" i="2"/>
  <c r="L53" i="2"/>
  <c r="K53" i="2" s="1"/>
  <c r="AD52" i="2"/>
  <c r="AC52" i="2"/>
  <c r="L52" i="2"/>
  <c r="K52" i="2" s="1"/>
  <c r="AD51" i="2"/>
  <c r="AC51" i="2"/>
  <c r="K51" i="2"/>
  <c r="AD50" i="2"/>
  <c r="AC50" i="2"/>
  <c r="K50" i="2"/>
  <c r="AD49" i="2"/>
  <c r="AC49" i="2"/>
  <c r="K49" i="2"/>
  <c r="AD48" i="2"/>
  <c r="AC48" i="2"/>
  <c r="K48" i="2"/>
  <c r="AD47" i="2"/>
  <c r="AC47" i="2"/>
  <c r="K47" i="2"/>
  <c r="AD46" i="2"/>
  <c r="AC46" i="2"/>
  <c r="K46" i="2"/>
  <c r="AD45" i="2"/>
  <c r="AC45" i="2"/>
  <c r="K45" i="2"/>
  <c r="AD44" i="2"/>
  <c r="AC44" i="2"/>
  <c r="K44" i="2"/>
  <c r="AD43" i="2"/>
  <c r="AC43" i="2"/>
  <c r="L43" i="2"/>
  <c r="K43" i="2" s="1"/>
  <c r="AD42" i="2"/>
  <c r="AC42" i="2"/>
  <c r="L42" i="2"/>
  <c r="K42" i="2" s="1"/>
  <c r="AD41" i="2"/>
  <c r="AC41" i="2"/>
  <c r="L41" i="2"/>
  <c r="K41" i="2" s="1"/>
  <c r="AD40" i="2"/>
  <c r="AC40" i="2"/>
  <c r="L40" i="2"/>
  <c r="K40" i="2" s="1"/>
  <c r="AD39" i="2"/>
  <c r="AC39" i="2"/>
  <c r="L39" i="2"/>
  <c r="K39" i="2" s="1"/>
  <c r="AD38" i="2"/>
  <c r="AC38" i="2"/>
  <c r="L38" i="2"/>
  <c r="K38" i="2" s="1"/>
  <c r="AD37" i="2"/>
  <c r="AC37" i="2"/>
  <c r="L37" i="2"/>
  <c r="K37" i="2" s="1"/>
  <c r="AD36" i="2"/>
  <c r="AC36" i="2"/>
  <c r="L36" i="2"/>
  <c r="K36" i="2" s="1"/>
  <c r="AD35" i="2"/>
  <c r="AC35" i="2"/>
  <c r="K35" i="2"/>
  <c r="AD34" i="2"/>
  <c r="AC34" i="2"/>
  <c r="K34" i="2"/>
  <c r="AD33" i="2"/>
  <c r="AC33" i="2"/>
  <c r="K33" i="2"/>
  <c r="AD32" i="2"/>
  <c r="AC32" i="2"/>
  <c r="K32" i="2"/>
  <c r="AD31" i="2"/>
  <c r="AC31" i="2"/>
  <c r="K31" i="2"/>
  <c r="AD30" i="2"/>
  <c r="AC30" i="2"/>
  <c r="K30" i="2"/>
  <c r="AD29" i="2"/>
  <c r="AC29" i="2"/>
  <c r="K29" i="2"/>
  <c r="AD28" i="2"/>
  <c r="AC28" i="2"/>
  <c r="K28" i="2"/>
  <c r="AD27" i="2"/>
  <c r="AC27" i="2"/>
  <c r="L27" i="2"/>
  <c r="K27" i="2" s="1"/>
  <c r="AD26" i="2"/>
  <c r="AC26" i="2"/>
  <c r="L26" i="2"/>
  <c r="K26" i="2" s="1"/>
  <c r="AD25" i="2"/>
  <c r="AC25" i="2"/>
  <c r="L25" i="2"/>
  <c r="K25" i="2" s="1"/>
  <c r="AD24" i="2"/>
  <c r="AC24" i="2"/>
  <c r="L24" i="2"/>
  <c r="K24" i="2" s="1"/>
  <c r="AD23" i="2"/>
  <c r="AC23" i="2"/>
  <c r="L23" i="2"/>
  <c r="K23" i="2" s="1"/>
  <c r="AD22" i="2"/>
  <c r="AC22" i="2"/>
  <c r="L22" i="2"/>
  <c r="K22" i="2" s="1"/>
  <c r="AD21" i="2"/>
  <c r="AC21" i="2"/>
  <c r="L21" i="2"/>
  <c r="K21" i="2" s="1"/>
  <c r="AD20" i="2"/>
  <c r="AC20" i="2"/>
  <c r="L20" i="2"/>
  <c r="K20" i="2" s="1"/>
  <c r="AD38" i="7"/>
  <c r="AC38" i="7"/>
  <c r="L38" i="7"/>
  <c r="AD37" i="7"/>
  <c r="AC37" i="7"/>
  <c r="L37" i="7"/>
  <c r="AD36" i="7"/>
  <c r="AC36" i="7"/>
  <c r="L36" i="7"/>
  <c r="AD35" i="7"/>
  <c r="AC35" i="7"/>
  <c r="L35" i="7"/>
  <c r="AD34" i="7"/>
  <c r="AC34" i="7"/>
  <c r="L34" i="7"/>
  <c r="AD33" i="7"/>
  <c r="AC33" i="7"/>
  <c r="L33" i="7"/>
  <c r="AD32" i="7"/>
  <c r="AC32" i="7"/>
  <c r="L32" i="7"/>
  <c r="AD31" i="7"/>
  <c r="AC31" i="7"/>
  <c r="L31" i="7"/>
  <c r="AD30" i="7"/>
  <c r="AC30" i="7"/>
  <c r="L30" i="7"/>
  <c r="AD29" i="7"/>
  <c r="AC29" i="7"/>
  <c r="L29" i="7"/>
  <c r="AD28" i="7"/>
  <c r="AC28" i="7"/>
  <c r="L28" i="7"/>
  <c r="L27" i="7"/>
  <c r="AD26" i="7"/>
  <c r="AC26" i="7"/>
  <c r="L26" i="7"/>
  <c r="AD25" i="7"/>
  <c r="AC25" i="7"/>
  <c r="L25" i="7"/>
  <c r="AD24" i="7"/>
  <c r="AC24" i="7"/>
  <c r="L24" i="7"/>
  <c r="AD23" i="7"/>
  <c r="AC23" i="7"/>
  <c r="L23" i="7"/>
  <c r="AD22" i="7"/>
  <c r="AC22" i="7"/>
  <c r="L22" i="7"/>
  <c r="AD21" i="7"/>
  <c r="AC21" i="7"/>
  <c r="L21" i="7"/>
  <c r="AD20" i="7"/>
  <c r="AC20" i="7"/>
  <c r="L20" i="7"/>
  <c r="AD19" i="7"/>
  <c r="AC19" i="7"/>
  <c r="L19" i="7"/>
  <c r="AD36" i="5"/>
  <c r="AC36" i="5"/>
  <c r="L36" i="5"/>
  <c r="AD35" i="5"/>
  <c r="AC35" i="5"/>
  <c r="L35" i="5"/>
  <c r="AD34" i="5"/>
  <c r="AC34" i="5"/>
  <c r="L34" i="5"/>
  <c r="AD33" i="5"/>
  <c r="AC33" i="5"/>
  <c r="L33" i="5"/>
  <c r="AD32" i="5"/>
  <c r="AC32" i="5"/>
  <c r="L32" i="5"/>
  <c r="AD31" i="5"/>
  <c r="AC31" i="5"/>
  <c r="L31" i="5"/>
  <c r="AD30" i="5"/>
  <c r="AC30" i="5"/>
  <c r="L30" i="5"/>
  <c r="AD29" i="5"/>
  <c r="AC29" i="5"/>
  <c r="L29" i="5"/>
  <c r="AD28" i="5"/>
  <c r="AC28" i="5"/>
  <c r="L28" i="5"/>
  <c r="AD27" i="5"/>
  <c r="AC27" i="5"/>
  <c r="L27" i="5"/>
  <c r="AD26" i="5"/>
  <c r="AC26" i="5"/>
  <c r="L26" i="5"/>
  <c r="AD25" i="5"/>
  <c r="AC25" i="5"/>
  <c r="L25" i="5"/>
  <c r="AD24" i="5"/>
  <c r="AC24" i="5"/>
  <c r="L24" i="5"/>
  <c r="AD23" i="5"/>
  <c r="AC23" i="5"/>
  <c r="L23" i="5"/>
  <c r="AD22" i="5"/>
  <c r="AC22" i="5"/>
  <c r="L22" i="5"/>
  <c r="AD21" i="5"/>
  <c r="AC21" i="5"/>
  <c r="L21" i="5"/>
  <c r="AD20" i="5"/>
  <c r="AC20" i="5"/>
  <c r="L20" i="5"/>
  <c r="AD19" i="5"/>
  <c r="AC19" i="5"/>
  <c r="L19" i="5"/>
  <c r="AC36" i="3"/>
  <c r="L36" i="3"/>
  <c r="AC35" i="3"/>
  <c r="L35" i="3"/>
  <c r="AC34" i="3"/>
  <c r="L34" i="3"/>
  <c r="AC33" i="3"/>
  <c r="L33" i="3"/>
  <c r="AC32" i="3"/>
  <c r="L32" i="3"/>
  <c r="AC31" i="3"/>
  <c r="L31" i="3"/>
  <c r="AC30" i="3"/>
  <c r="L30" i="3"/>
  <c r="AC29" i="3"/>
  <c r="L29" i="3"/>
  <c r="AC28" i="3"/>
  <c r="L28" i="3"/>
  <c r="AC27" i="3"/>
  <c r="L27" i="3"/>
  <c r="AC26" i="3"/>
  <c r="L26" i="3"/>
  <c r="AC25" i="3"/>
  <c r="L25" i="3"/>
  <c r="AC24" i="3"/>
  <c r="L24" i="3"/>
  <c r="AC23" i="3"/>
  <c r="L23" i="3"/>
  <c r="AC22" i="3"/>
  <c r="L22" i="3"/>
  <c r="AC21" i="3"/>
  <c r="L21" i="3"/>
  <c r="AC20" i="3"/>
  <c r="L20" i="3"/>
  <c r="AC19" i="3"/>
  <c r="L19" i="3"/>
</calcChain>
</file>

<file path=xl/sharedStrings.xml><?xml version="1.0" encoding="utf-8"?>
<sst xmlns="http://schemas.openxmlformats.org/spreadsheetml/2006/main" count="18658" uniqueCount="382">
  <si>
    <t>Figure 1.  Schematic of analysis plan for quantifying occupational risks of NMP.</t>
  </si>
  <si>
    <t>SAL (exposed SA/PF)</t>
  </si>
  <si>
    <t>Duration</t>
  </si>
  <si>
    <t>Female, AUC, no mask</t>
  </si>
  <si>
    <t>Female, AUC, with mask</t>
  </si>
  <si>
    <t>AUC w/mask vs. w/out (%)</t>
  </si>
  <si>
    <t>Cmax w/mask vs. w/out (%)</t>
  </si>
  <si>
    <t>12 - electronics</t>
  </si>
  <si>
    <t>central gloves PF 20</t>
  </si>
  <si>
    <t>Semiconductor - Fab worker</t>
  </si>
  <si>
    <t>50th</t>
  </si>
  <si>
    <t>1-hand</t>
  </si>
  <si>
    <t>yes</t>
  </si>
  <si>
    <t xml:space="preserve">central </t>
  </si>
  <si>
    <t>Only know 12-hr TWA. Due to high number of NDs (almost all), assume same value for 12-hr and 6-hr TWA.</t>
  </si>
  <si>
    <t>high-end gloves PF 20</t>
  </si>
  <si>
    <t>high-end</t>
  </si>
  <si>
    <t>2-hand</t>
  </si>
  <si>
    <t>central gloves PF 10</t>
  </si>
  <si>
    <t>high-end gloves PF 10</t>
  </si>
  <si>
    <t>central gloves PF 5</t>
  </si>
  <si>
    <t>high-end gloves PF 5</t>
  </si>
  <si>
    <t>central PF 1</t>
  </si>
  <si>
    <t>no</t>
  </si>
  <si>
    <t>high-end PF 1</t>
  </si>
  <si>
    <t>what-if gloves PF 20</t>
  </si>
  <si>
    <t>Only know 12-hr TWA. Due to high number of NDs (almost all), assume same value for duration-based TWA. Duration = 10.5 hrs.</t>
  </si>
  <si>
    <t>what-if gloves PF 10</t>
  </si>
  <si>
    <t>what-if gloves PF 5</t>
  </si>
  <si>
    <t>what-if PF 1</t>
  </si>
  <si>
    <t>industry-proposed what-if gloves PF 20</t>
  </si>
  <si>
    <t>Semiconductor - Fab worker with container changeout</t>
  </si>
  <si>
    <t>central tendency</t>
  </si>
  <si>
    <t>industry-proposed</t>
  </si>
  <si>
    <t>per industry proposed run</t>
  </si>
  <si>
    <t>Male worker, Cmax, no mask</t>
  </si>
  <si>
    <t>Male worker, Cmax, mask</t>
  </si>
  <si>
    <t>No mask MOE for AUC (benchmark MOE = 30)</t>
  </si>
  <si>
    <t>With mask MOE for AUC (benchmark MOE = 30)</t>
  </si>
  <si>
    <t>Male ONU, Cmax, no mask</t>
  </si>
  <si>
    <t>Male ONU, Cmax, with mask</t>
  </si>
  <si>
    <t>industry-proposed what-if no gloves</t>
  </si>
  <si>
    <t>1 - MFG</t>
  </si>
  <si>
    <t>bulk containers</t>
  </si>
  <si>
    <t>n/a - 100%</t>
  </si>
  <si>
    <t>Based on modeled duration-based data; converted to 4-hr TWA</t>
  </si>
  <si>
    <t>drums</t>
  </si>
  <si>
    <t>95th</t>
  </si>
  <si>
    <t>Based on modeled duration-based data; converted to 8-hr TWA</t>
  </si>
  <si>
    <t>duration per model</t>
  </si>
  <si>
    <t>2 - import</t>
  </si>
  <si>
    <t>3 - Chemical processing</t>
  </si>
  <si>
    <t>4 - Formulation</t>
  </si>
  <si>
    <t>drums - liquid NMP</t>
  </si>
  <si>
    <t>High-end gloves PF 20</t>
  </si>
  <si>
    <t>Yes</t>
  </si>
  <si>
    <t>misc - liquid NMP</t>
  </si>
  <si>
    <t>Based on 8-hr TWA data; converted to 4-hr TWA</t>
  </si>
  <si>
    <t>Based on 8-hr TWA data</t>
  </si>
  <si>
    <t>N/A - 100% is assumed for both exposure scenarios</t>
  </si>
  <si>
    <t>5 - coatings</t>
  </si>
  <si>
    <t>spray application</t>
  </si>
  <si>
    <t>mean</t>
  </si>
  <si>
    <t>central</t>
  </si>
  <si>
    <t>Based on 4-hr TWA data and 8-hr TWA data</t>
  </si>
  <si>
    <t>high-end of range</t>
  </si>
  <si>
    <t>high</t>
  </si>
  <si>
    <t>roll / curtain</t>
  </si>
  <si>
    <t>Only know 8-hr TWA. Inputted this value in Column M and calc'd 4-hr TWA from it in ColumnN.</t>
  </si>
  <si>
    <t>dip</t>
  </si>
  <si>
    <t>Only know 8-hr TWA. Inputted this value in Column M and calc'd 4-hr TWA from it in Column N.</t>
  </si>
  <si>
    <t>brush</t>
  </si>
  <si>
    <t>single estimate</t>
  </si>
  <si>
    <t>6 - printing / writing</t>
  </si>
  <si>
    <t>printing</t>
  </si>
  <si>
    <t>Based on 8-hr TWA</t>
  </si>
  <si>
    <t>Based on duration-based data</t>
  </si>
  <si>
    <t>writing</t>
  </si>
  <si>
    <t>no inhalation</t>
  </si>
  <si>
    <t>1 cm2</t>
  </si>
  <si>
    <t>inh exposure not assessed</t>
  </si>
  <si>
    <t>7 - metal finishing</t>
  </si>
  <si>
    <t>Single estimate</t>
  </si>
  <si>
    <t>8 - paint and coating removal</t>
  </si>
  <si>
    <t>misc removal</t>
  </si>
  <si>
    <t>mid-range</t>
  </si>
  <si>
    <t>Based on 1-hr TWA data</t>
  </si>
  <si>
    <t>graffiti removal</t>
  </si>
  <si>
    <t>9 - cleaning</t>
  </si>
  <si>
    <t xml:space="preserve">Dip Cleaning </t>
  </si>
  <si>
    <t>Spray / Wipe Cleaning</t>
  </si>
  <si>
    <t>10 - auto</t>
  </si>
  <si>
    <t>Aerosol Degreasing</t>
  </si>
  <si>
    <t>Based on modeling 8 hr TWA data CT; converted to 4-hr TWA</t>
  </si>
  <si>
    <t>Based on modeling 8 hr TWA data</t>
  </si>
  <si>
    <t>Based on modeling 1 hr TWA data - CT</t>
  </si>
  <si>
    <t>Based on modeling 1 hr TWA data - HE</t>
  </si>
  <si>
    <t>11 - lab</t>
  </si>
  <si>
    <t>lab</t>
  </si>
  <si>
    <t>typical</t>
  </si>
  <si>
    <t>Based on 2-hr TWA data; converted to 4 hr TWA</t>
  </si>
  <si>
    <t>worst-case</t>
  </si>
  <si>
    <t>Based on 2-hr TWA data</t>
  </si>
  <si>
    <t>Semiconductor - Container handling, small containers</t>
  </si>
  <si>
    <t>Only know 12-hr TWA. Due to high number of NDs (almost all), assume same value for duration-based TWA. Duration = 5 min (CT) - 60 mins (HE)</t>
  </si>
  <si>
    <t>Semiconductor - Container handling, drums</t>
  </si>
  <si>
    <t>Only know 12-hr TWA. Due to high number of NDs (almost all), assume same value for duration-based TWA.Duration = 2 min (CT) - 20 mins (HE)</t>
  </si>
  <si>
    <t>Semiconductor - Maintenance</t>
  </si>
  <si>
    <t>Only know 12-hr TWA. Due to high number of NDs (almost all), assume same value for duration-based TWA. Duration = 7 min (CT) to 11 hrs (HE)</t>
  </si>
  <si>
    <t>note: infrequent (a few days/yr)</t>
  </si>
  <si>
    <t>Semiconductor - Virgin NMP truck unloading</t>
  </si>
  <si>
    <t>single value</t>
  </si>
  <si>
    <t>Only know 8-hr TWA. Inputted this value in Column K and calc'd 4-hr TWA from it in Column L.</t>
  </si>
  <si>
    <t>Only know 8-hr TWA. Inputted this value in Column K and calc'd duration-based TWA from it in Column L. Duration = 2 hrs.</t>
  </si>
  <si>
    <t>Semiconductor - Waste truck loading</t>
  </si>
  <si>
    <t>Only know 8-hr TWA. Because sample is ND, assume same value for 8-hr TWA and 4-hr TWA.</t>
  </si>
  <si>
    <t>Only know 8-hr TWA. Because sample is ND, assume same value for duration-based TWA. Duration = 2 hrs - 4 hrs (4-hrs is assessed above)</t>
  </si>
  <si>
    <t>Capacitor, Resistor, Coil, Transformer, and Other Inductor Mfg.</t>
  </si>
  <si>
    <t>Lithium ion - Cathode coating</t>
  </si>
  <si>
    <t>single value of &lt;=60</t>
  </si>
  <si>
    <t>Only know 8-hr TWA. Inputted this value in Column K and calc'd duration-based TWA from it in Column L. Duration = 2-6 hours based on LICMC XLS</t>
  </si>
  <si>
    <t>Lithium ion - Cathode slurry  mixing</t>
  </si>
  <si>
    <t>Only know 8-hr TWA. Inputted this value in Column K and calc'd duration-based TWA from it in Column L. Duration = 0.5 hours based on LICMC</t>
  </si>
  <si>
    <t>Lithium ion - Research and development</t>
  </si>
  <si>
    <t>Only know 8-hr TWA. Inputted this value in Column K and calc'd duration-based TWA from it in Column L. Duration = 2.5 hours</t>
  </si>
  <si>
    <t>Lithium ion - Misc</t>
  </si>
  <si>
    <t>Only know 8-hr TWA. Inputted this value in Column K and calc'd duration-based TWA from it in Column L. Duration = 1 hour based on LICMC XLS</t>
  </si>
  <si>
    <t>Only know 8-hr TWA. Inputted this value in Column K and calc'd duration-based TWA from it in Column L. Duration = 4 hour based on LICMC PPT</t>
  </si>
  <si>
    <t>Lithium ion - small container handling</t>
  </si>
  <si>
    <t>single value of &gt;99</t>
  </si>
  <si>
    <t>Air concentration from Semiconductor - small container handling. Only know 12-hr TWA (not scaled down for shorter time frame due to large number of non-detects)</t>
  </si>
  <si>
    <t>Air concentration from Semiconductor - small container handling. Only know 12-hr TWA. Due to high number of NDs (almost all), assume same value for duration-based TWA. Duration = 0.5 hours based on LICMC.</t>
  </si>
  <si>
    <t>Air concentration from Semiconductor - small container handling. Only know 12-hr TWA. Due to high number of NDs (almost all), assume same value for duration-based TWA. Duration = 1 hour based on LICMC.</t>
  </si>
  <si>
    <t>Lithium ion - drum handling</t>
  </si>
  <si>
    <t>single value of &lt;=60 (for waste)</t>
  </si>
  <si>
    <t>fresh NMP (&gt;99)</t>
  </si>
  <si>
    <t>Air concentration from Semiconductor - small container handling. Only know 12-hr TWA. Due to high number of NDs (almost all), assume same value for duration-based TWA. Duration = 0.5 hour based on LICMC.</t>
  </si>
  <si>
    <t>13 - solder</t>
  </si>
  <si>
    <t>soldering</t>
  </si>
  <si>
    <t>Only know 8-hr TWA. Inputted this value in Column M and calc'd 4-hr TWA from it in Column M.</t>
  </si>
  <si>
    <t>14 - fertilizer</t>
  </si>
  <si>
    <t>Manual spray or boom application</t>
  </si>
  <si>
    <t>low end of range</t>
  </si>
  <si>
    <t>16 - disposal and recycling</t>
  </si>
  <si>
    <t xml:space="preserve">95th </t>
  </si>
  <si>
    <t>central no gloves</t>
  </si>
  <si>
    <t>high-end no gloves</t>
  </si>
  <si>
    <t>what-if no gloves</t>
  </si>
  <si>
    <t>POD</t>
  </si>
  <si>
    <t>Notes:</t>
  </si>
  <si>
    <t>Occupational Exposure Scenario Descriptors</t>
  </si>
  <si>
    <t>PBPK Model Input and Model Information</t>
  </si>
  <si>
    <t>PBPK Model Output</t>
  </si>
  <si>
    <t>MOE Calculations</t>
  </si>
  <si>
    <t>Acute POD (mg/L)</t>
  </si>
  <si>
    <t>Life cycle stage/ category</t>
  </si>
  <si>
    <t>Exposure level / PPE</t>
  </si>
  <si>
    <t>Exposure scenario</t>
  </si>
  <si>
    <t>Inhalation Characterization</t>
  </si>
  <si>
    <t>Protective gloves</t>
  </si>
  <si>
    <t>Weight fraction characterization</t>
  </si>
  <si>
    <t>Weight fraction</t>
  </si>
  <si>
    <t>Exposure duration (hr)</t>
  </si>
  <si>
    <t>Air concentration notes</t>
  </si>
  <si>
    <t>PBPK run #</t>
  </si>
  <si>
    <t>Duration (hours)</t>
  </si>
  <si>
    <t>Chronic POD (mg/L)</t>
  </si>
  <si>
    <t>Air Concentration Notes</t>
  </si>
  <si>
    <t>Male Body weight value is 88 kg</t>
  </si>
  <si>
    <t>Notes</t>
  </si>
  <si>
    <t>industry-proposed what-if PF 20</t>
  </si>
  <si>
    <t>Final value of PVL (no mask)</t>
  </si>
  <si>
    <t>Final value of PVL (with mask)</t>
  </si>
  <si>
    <t>Worker</t>
  </si>
  <si>
    <t>ONU</t>
  </si>
  <si>
    <t>Acute MOEs</t>
  </si>
  <si>
    <t>Chronic MOEs</t>
  </si>
  <si>
    <t>Population</t>
  </si>
  <si>
    <t>--</t>
  </si>
  <si>
    <t>Central Tendency</t>
  </si>
  <si>
    <t>High-End</t>
  </si>
  <si>
    <t>Exposure
Level</t>
  </si>
  <si>
    <t>Glove
PF</t>
  </si>
  <si>
    <t>Life Cycle State/ Category</t>
  </si>
  <si>
    <t>Subcategory</t>
  </si>
  <si>
    <t>Occupational Exposure Scenario</t>
  </si>
  <si>
    <t>Domestic Manufacture</t>
  </si>
  <si>
    <t>Section 2.4.1.2.1 – Manufacturing</t>
  </si>
  <si>
    <t>Section 2.4.1.2.2 – Repackaging</t>
  </si>
  <si>
    <t>Import</t>
  </si>
  <si>
    <t>Section 2.4.1.2.3 – Chemical Processing, Excluding Formulation</t>
  </si>
  <si>
    <t>Lubricants and lubricant additives in Machinery Manufacturing</t>
  </si>
  <si>
    <t>Section 2.4.1.2.5 – Metal Finishing (Spray Application)</t>
  </si>
  <si>
    <t>Paint additives and coating additives not described by other codes in Transportation Equipment Manufacturing</t>
  </si>
  <si>
    <t>Solvents (which become part of product formulation or mixture), including in Textiles, Apparel and Leather Manufacturing</t>
  </si>
  <si>
    <t>Other, including in Plastic Product Manufacturing</t>
  </si>
  <si>
    <t>Recycling</t>
  </si>
  <si>
    <t>Wholesale and Retail Trade</t>
  </si>
  <si>
    <t>Distribution in commerce</t>
  </si>
  <si>
    <t>N/A - Not Separately addressed</t>
  </si>
  <si>
    <t>Paint and coating removers
Adhesives removers</t>
  </si>
  <si>
    <t>Lacquers, stains, varnishes, primers and floor finishes
Powder coatings (surface preparation)</t>
  </si>
  <si>
    <t>Adhesives and sealant chemicals including binding agents
Single component glues and adhesives, including lubricant adhesives
Two-component glues and adhesives, including some resins</t>
  </si>
  <si>
    <t>Printer Ink</t>
  </si>
  <si>
    <t>Petrochemical Manufacturing</t>
  </si>
  <si>
    <t>Section 2.4.1.2.3 - Chemical Processing, Excluding Formulation</t>
  </si>
  <si>
    <t>Soldering materials</t>
  </si>
  <si>
    <t>Anti-freeze and de-icing products
Automotive care products
Lubricants and greases</t>
  </si>
  <si>
    <t>Metal products not covered elsewhere</t>
  </si>
  <si>
    <t>Section 2.4.1.2.5 – Metal Finishing (Dip)</t>
  </si>
  <si>
    <t>Section 2.4.1.2.5 – Metal Finishing (Brush)</t>
  </si>
  <si>
    <t>Lubricant and lubricant additives, including hydrophilic coatings</t>
  </si>
  <si>
    <t>Laboratory chemicals</t>
  </si>
  <si>
    <t>Cleaning and furniture care products, including wood cleaners, gasket removers</t>
  </si>
  <si>
    <t>Fertilizer and other agricultural chemical manufacturing-processing aids and solvents</t>
  </si>
  <si>
    <t>Manufacture/ Domestic Manufacture</t>
  </si>
  <si>
    <t>Manufacture/ Import</t>
  </si>
  <si>
    <t>Processing/‌ Processing as a reactant or intermediate</t>
  </si>
  <si>
    <t>Processing/‌ Incorporated into formulation, mixture or reaction product</t>
  </si>
  <si>
    <t>Processing/‌ Incorporated into article</t>
  </si>
  <si>
    <t>Processing/‌ Recycling</t>
  </si>
  <si>
    <t>Processing/‌ Repackaging</t>
  </si>
  <si>
    <t>Distribution in Commerce/‌ Distribution</t>
  </si>
  <si>
    <t>MOEs less than the benchmark MOE of 30 are shown in red font and are highlighted in gray</t>
  </si>
  <si>
    <t>Exposure Level / 
PPE</t>
  </si>
  <si>
    <t>Life Cycle Stage/ 
Category</t>
  </si>
  <si>
    <t>No
Mask</t>
  </si>
  <si>
    <t>Section 2.4.1.2.6 – Application of Paints, Coatings, Adhesives, and Sealants (Spray Application)</t>
  </si>
  <si>
    <t>Section 2.4.1.2.6 – Application of Paints, Coatings, Adhesives, and Sealants (Roll/Curtain)</t>
  </si>
  <si>
    <t>Section 2.4.1.2.6 – Application of Paints, Coatings, Adhesives, and Sealants (Dip)</t>
  </si>
  <si>
    <t>Section 2.4.1.2.6 – Application of Paints, Coatings, Adhesives, and Sealants (Brush)</t>
  </si>
  <si>
    <t>Section 2.4.1.2.7 – Recycling and Disposal</t>
  </si>
  <si>
    <t>Section 2.4.1.2.8 - Removal of Paints, Coatings, Adhesives, and Sealants (Misc. Removal)</t>
  </si>
  <si>
    <t>Section 2.4.1.2.8 - Removal of Paints, Coatings, Adhesives, and Sealants (Graffiti Removal)</t>
  </si>
  <si>
    <t>Section 2.4.1.2.4 – Incorporation into Formulation, Mixture, or Reaction Product (unloading drums)</t>
  </si>
  <si>
    <t>Section 2.4.1.2.4 – Incorporation into Formulation, Mixture, or Reaction Product (miscellaneous)</t>
  </si>
  <si>
    <t>With Mask
(APF = 10)</t>
  </si>
  <si>
    <t>Semiconductor - Fab worker (75% body coverage)</t>
  </si>
  <si>
    <t>Semiconductor - Fab worker (75% body coverage) with container changeout</t>
  </si>
  <si>
    <t>Inhalation characterization</t>
  </si>
  <si>
    <t>Abbreviations</t>
  </si>
  <si>
    <t>SA = surface area</t>
  </si>
  <si>
    <t>TWA = time weighted average</t>
  </si>
  <si>
    <t>PVL = dermal permeability constant</t>
  </si>
  <si>
    <t>Glove PF ("1" = none)</t>
  </si>
  <si>
    <t>PPE = personal protective equipment</t>
  </si>
  <si>
    <t>POD = point of departure</t>
  </si>
  <si>
    <t>MOE = margin of exposure</t>
  </si>
  <si>
    <t>PBPK = physiologically based pharmacokinetic model</t>
  </si>
  <si>
    <t>Hand</t>
  </si>
  <si>
    <t>Occupational Exposure Assessment and Risk Calculations - Acute Worker (Female) Scenarios</t>
  </si>
  <si>
    <t>Occupational Exposure Assessment and Risk Calculations - Acute Fab Worker (Female, 98% body coverage) Scenarios</t>
  </si>
  <si>
    <t>Occupational Exposure Assessment and Risk Calculations - Chronic Worker (Male) Scenarios</t>
  </si>
  <si>
    <t>Occupational Exposure Assessment and Risk Calculations - Chronic Fab Worker (Male, 98% Body Coverage) Scenarios</t>
  </si>
  <si>
    <t>Occupational Exposure Assessment and Risk Calculations - Chronic Occupational Non-User (Male) Scenarios</t>
  </si>
  <si>
    <t>Occupational Exposure Assessment and Risk Calculations - Chronic Fab Worker (98% Body Coverage) Occupational Non-User (Male) Scenarios</t>
  </si>
  <si>
    <t>Adhesives and sealant chemicals in Adhesive Manufacturing
Anti-adhesive agents in Printing and Related Support Activities
Paint additives and coating additives not described by other codes in Paint and Coating Manufacturing; and Print Ink Manufacturing
Processing aids not otherwise listed in Plastic Material and Resin Manufacturing
Solvents (for cleaning or degreasing) in Non-Metallic Mineral Product Manufacturing; Machinery Manufacturing; Plastic Material and Resin
Manufacturing; Primary Metal Manufacturing; Soap, Cleaning Compound and Toilet Preparation Manufacturing; Transportation Equipment Manufacturing; All Other Chemical Preparation Manufacturing; Printing and Related Support Activities; Services; Wholesale and Retail Trade Product
Surface active agents in Soap, Cleaning Compound and Toilet Preparation Manufacturing
Plating agents and surface treating agents in Fabricated Metal Product Manufacturing
Solvents (which become part of product formulation or mixture) in Electrical Equipment, Appliance and Component Manufacturing; Other Manufacturing; Paint and Coating Manufacturing; Print Ink Manufacturing; Soap, Cleaning Compound and Toilet Preparation Manufacturing; Transportation Equipment Manufacturing; All Other Chemical Product and Preparation Manufacturing; Printing and Related Support Activities; Wholesale and Retail Trade
Other uses in Oil and Gas Drilling, Extraction and Support Activities; Plastic Material and Resin Manufacturing; Services</t>
  </si>
  <si>
    <t>Use in Construction, Fabricated Metal Product Manufacturing, Machinery Manufacturing, Other Manufacturing, Paint and Coating Manufacturing, Primary Metal Manufacturing, Transportation Equipment Manufacturing, Wholesale and Retail Trade</t>
  </si>
  <si>
    <t>Section 2.4.1.2.11 - Printing and Writing: Printing</t>
  </si>
  <si>
    <t>Section 2.4.1.2.11 - Printing and Writing: Writing</t>
  </si>
  <si>
    <t>Section 2.4.1.2.12 – Soldering</t>
  </si>
  <si>
    <t>Section 2.4.1.2.13 - Commercial Automotive Servicing</t>
  </si>
  <si>
    <t>Section 2.4.1.2.14 - Laboratory Use</t>
  </si>
  <si>
    <t>Section 2.4.1.2.17 - Fertilizer Application</t>
  </si>
  <si>
    <t>Disposal</t>
  </si>
  <si>
    <t>Use in Computer and Electronic Product Manufacturing in Electronic Parts Manufacturing</t>
  </si>
  <si>
    <t>Use in Electrical Equipment Appliance and Component Manufacturing</t>
  </si>
  <si>
    <t>Use in Computer and Electronic Product Manufacturing in Semiconductor Manufacturing</t>
  </si>
  <si>
    <t>Use in Electrical Equipment Appliance and Component Manufacturing in Semiconductor Manufacturing</t>
  </si>
  <si>
    <t>Use in Computer and Electronic Product Manufacturing in Lithium Ion Battery Manufacturing</t>
  </si>
  <si>
    <t>Section 2.4.1.2.9 – Other Electronics Manufacturing (Capacitor, Resistor, Coil, Transformer, and Other Inductor Manufacturing)</t>
  </si>
  <si>
    <t>Section 2.4.1.2.10 – Semiconductor Manufacturing (Container Handling, Small Containers)</t>
  </si>
  <si>
    <t>Section 2.4.1.2.10 – Semiconductor Manufacturing (Container Handling, Drums)</t>
  </si>
  <si>
    <t>Section 2.4.1.2.10 – Semiconductor Manufacturing (Fab Worker, 75% Body Coverage)</t>
  </si>
  <si>
    <t>Section 2.4.1.2.10 – Semiconductor Manufacturing (Maintenance)</t>
  </si>
  <si>
    <t>Section 2.4.1.2.10 – Semiconductor Manufacturing (Waste Truck Loading)</t>
  </si>
  <si>
    <t>Section 2.4.1.2.10 – Semiconductor Manufacturing (Virgin NMP Truck Unloading)</t>
  </si>
  <si>
    <t>Section 2.4.1.2.15 - Lithium Ion Cell Manufacturing (Small Container Handling)</t>
  </si>
  <si>
    <t>Section 2.4.1.2.15 - Lithium Ion Cell Manufacturing (Drum Handling)</t>
  </si>
  <si>
    <t>Section 2.4.1.2.15 - Lithium Ion Cell Manufacturing (Cathode Coating)</t>
  </si>
  <si>
    <t>Section 2.4.1.2.15 - Lithium Ion Cell Manufacturing (Cathode Slurry Mixing)</t>
  </si>
  <si>
    <t>Section 2.4.1.2.15 - Lithium Ion Cell Manufacturing (Research and Development)</t>
  </si>
  <si>
    <t>Section 2.4.1.2.15 - Lithium Ion Cell Manufacturing (Miscellaneous)</t>
  </si>
  <si>
    <t>Section 2.4.1.2.16 – Cleaning (Dip Cleaning)</t>
  </si>
  <si>
    <t>Section 2.4.1.2.16 – Cleaning (Spray/Wipe Cleaning)</t>
  </si>
  <si>
    <t xml:space="preserve">Industrial pre-treatment
Industrial wastewater treatment 
Publicly owned treatment works (POTW) 
Underground injection 
Landfill (municipal, hazardous or other land disposal) 
Incinerators (municipal and hazardous waste) 
Emissions to air </t>
  </si>
  <si>
    <t>Intermediate in plastic material and resin manufacturing
Other</t>
  </si>
  <si>
    <t>Inks in writing equipment</t>
  </si>
  <si>
    <t>Other uses in Oil and Gas Drilling, Extraction and Support Activities</t>
  </si>
  <si>
    <t>Overview of Analysis Plan for Quantifying Occupational Risks of NMP (Figure 1).</t>
  </si>
  <si>
    <r>
      <t>SA exposed (cm</t>
    </r>
    <r>
      <rPr>
        <b/>
        <vertAlign val="superscript"/>
        <sz val="11"/>
        <color indexed="8"/>
        <rFont val="Times New Roman"/>
        <family val="1"/>
      </rPr>
      <t>2</t>
    </r>
    <r>
      <rPr>
        <b/>
        <sz val="11"/>
        <color indexed="8"/>
        <rFont val="Times New Roman"/>
        <family val="1"/>
      </rPr>
      <t xml:space="preserve"> - male)</t>
    </r>
  </si>
  <si>
    <r>
      <t>8-hr TWA air concentration (mg/m</t>
    </r>
    <r>
      <rPr>
        <b/>
        <vertAlign val="superscript"/>
        <sz val="11"/>
        <color indexed="8"/>
        <rFont val="Times New Roman"/>
        <family val="1"/>
      </rPr>
      <t>3</t>
    </r>
    <r>
      <rPr>
        <b/>
        <sz val="11"/>
        <color indexed="8"/>
        <rFont val="Times New Roman"/>
        <family val="1"/>
      </rPr>
      <t>) (calculated)</t>
    </r>
  </si>
  <si>
    <r>
      <t>Duration-based air concentration (mg/m</t>
    </r>
    <r>
      <rPr>
        <b/>
        <vertAlign val="superscript"/>
        <sz val="11"/>
        <color indexed="8"/>
        <rFont val="Times New Roman"/>
        <family val="1"/>
      </rPr>
      <t>3</t>
    </r>
    <r>
      <rPr>
        <b/>
        <sz val="11"/>
        <color indexed="8"/>
        <rFont val="Times New Roman"/>
        <family val="1"/>
      </rPr>
      <t>)</t>
    </r>
  </si>
  <si>
    <t>Table of Contents</t>
  </si>
  <si>
    <t>Worksheet</t>
  </si>
  <si>
    <t>Description</t>
  </si>
  <si>
    <t>Summary</t>
  </si>
  <si>
    <t>Acute Worker</t>
  </si>
  <si>
    <t>Acute Fab Worker</t>
  </si>
  <si>
    <t>Chronic Worker</t>
  </si>
  <si>
    <t>Chronic Fab Worker</t>
  </si>
  <si>
    <t>Chronic ONU</t>
  </si>
  <si>
    <t>Chronic Fab ONU</t>
  </si>
  <si>
    <t>This tab provides a general overview of the analysis plan for quantifying risks of occupational exposure to NMP.</t>
  </si>
  <si>
    <r>
      <t>SA exposed (cm</t>
    </r>
    <r>
      <rPr>
        <b/>
        <vertAlign val="superscript"/>
        <sz val="11"/>
        <color theme="1"/>
        <rFont val="Times New Roman"/>
        <family val="1"/>
      </rPr>
      <t>2</t>
    </r>
    <r>
      <rPr>
        <b/>
        <sz val="11"/>
        <color theme="1"/>
        <rFont val="Times New Roman"/>
        <family val="1"/>
      </rPr>
      <t xml:space="preserve"> - female)</t>
    </r>
  </si>
  <si>
    <r>
      <t>8-hr TWA air concentration (mg/m</t>
    </r>
    <r>
      <rPr>
        <b/>
        <vertAlign val="superscript"/>
        <sz val="11"/>
        <color theme="1"/>
        <rFont val="Times New Roman"/>
        <family val="1"/>
      </rPr>
      <t>3</t>
    </r>
    <r>
      <rPr>
        <b/>
        <sz val="11"/>
        <color theme="1"/>
        <rFont val="Times New Roman"/>
        <family val="1"/>
      </rPr>
      <t>) (calculated)</t>
    </r>
  </si>
  <si>
    <r>
      <t>Duration-based air concentration (mg/m</t>
    </r>
    <r>
      <rPr>
        <b/>
        <vertAlign val="superscript"/>
        <sz val="11"/>
        <color theme="1"/>
        <rFont val="Times New Roman"/>
        <family val="1"/>
      </rPr>
      <t>3</t>
    </r>
    <r>
      <rPr>
        <b/>
        <sz val="11"/>
        <color theme="1"/>
        <rFont val="Times New Roman"/>
        <family val="1"/>
      </rPr>
      <t>)</t>
    </r>
  </si>
  <si>
    <r>
      <t>C</t>
    </r>
    <r>
      <rPr>
        <b/>
        <vertAlign val="subscript"/>
        <sz val="11"/>
        <color theme="1"/>
        <rFont val="Times New Roman"/>
        <family val="1"/>
      </rPr>
      <t>max</t>
    </r>
    <r>
      <rPr>
        <b/>
        <sz val="11"/>
        <color theme="1"/>
        <rFont val="Times New Roman"/>
        <family val="1"/>
      </rPr>
      <t xml:space="preserve"> w/mask vs. w/out (%)</t>
    </r>
  </si>
  <si>
    <r>
      <t>SA exposed (cm</t>
    </r>
    <r>
      <rPr>
        <b/>
        <vertAlign val="superscript"/>
        <sz val="11"/>
        <color indexed="8"/>
        <rFont val="Times New Roman"/>
        <family val="1"/>
      </rPr>
      <t>2</t>
    </r>
    <r>
      <rPr>
        <b/>
        <sz val="11"/>
        <color indexed="8"/>
        <rFont val="Times New Roman"/>
        <family val="1"/>
      </rPr>
      <t xml:space="preserve"> - female)</t>
    </r>
  </si>
  <si>
    <r>
      <t>C</t>
    </r>
    <r>
      <rPr>
        <b/>
        <vertAlign val="subscript"/>
        <sz val="11"/>
        <color indexed="8"/>
        <rFont val="Times New Roman"/>
        <family val="1"/>
      </rPr>
      <t>max</t>
    </r>
    <r>
      <rPr>
        <b/>
        <sz val="11"/>
        <color indexed="8"/>
        <rFont val="Times New Roman"/>
        <family val="1"/>
      </rPr>
      <t xml:space="preserve"> w/mask vs. w/out (%)</t>
    </r>
  </si>
  <si>
    <t>December 2020</t>
  </si>
  <si>
    <t>All what-if scenarios are highlighted in blue. What-if scenarios demonstrate some potential variations beyond central tendency and high-end scenarios. However, what-if scenarios were not used to make final risk determinations for NMP, and therefore MOEs &lt;30 are not bolded or highlighted in gray.</t>
  </si>
  <si>
    <t>CASRN: 872-50-4</t>
  </si>
  <si>
    <t>SAL = surface area of liquid contact</t>
  </si>
  <si>
    <t>Industrial, and commercial use/ Paint and coatings</t>
  </si>
  <si>
    <t>Industrial, and commercial use/ Paint additives and coating additives not described by other codes</t>
  </si>
  <si>
    <t>Industrial, and commercial use/ Solvents (for cleaning or degreasing)</t>
  </si>
  <si>
    <t>Industrial, and commercial use/ ‌Ink, toner, and colorant products</t>
  </si>
  <si>
    <t>Industrial, and commercial use/ Processing aids, specific to petroleum production</t>
  </si>
  <si>
    <t>Industrial, and commercial use/ Adhesives and sealants</t>
  </si>
  <si>
    <t>Industrial, and commercial use/ Other uses</t>
  </si>
  <si>
    <t>Functional Fluids (closed systems)</t>
  </si>
  <si>
    <t>MOEs (columns K-N) less than the benchmark MOE of 30 are bolded and highlighted in gray.</t>
  </si>
  <si>
    <t>Female body weight value is 74 kg</t>
  </si>
  <si>
    <r>
      <t>C</t>
    </r>
    <r>
      <rPr>
        <vertAlign val="subscript"/>
        <sz val="11"/>
        <color theme="1"/>
        <rFont val="Times New Roman"/>
        <family val="1"/>
      </rPr>
      <t>max</t>
    </r>
    <r>
      <rPr>
        <sz val="11"/>
        <color theme="1"/>
        <rFont val="Times New Roman"/>
        <family val="1"/>
      </rPr>
      <t xml:space="preserve"> = peak serum concentration in units of mg/L</t>
    </r>
  </si>
  <si>
    <t>PF = glove protection factor</t>
  </si>
  <si>
    <t>Occupational exposure scenarios are for female workers</t>
  </si>
  <si>
    <t>Occupational exposure scenarios are for male workers</t>
  </si>
  <si>
    <t>Male body weight value is 88 kg</t>
  </si>
  <si>
    <t>Occupational exposure scenarios are for male fab workers, assuming 98% body coverage</t>
  </si>
  <si>
    <t>Occupational exposure scenarios are for male occupational non-users (ONUs)</t>
  </si>
  <si>
    <t>Occupational exposure scenario are for male fab occupational non-users (ONUs), assuming 98% body coverage</t>
  </si>
  <si>
    <t>Surface area (SA) for liquid exposures is for female workers (column I)</t>
  </si>
  <si>
    <t>Surface area (SA) for liquid exposures is for male workers (column I)</t>
  </si>
  <si>
    <r>
      <t>Column I shows a surface area (SA) value of 0.1 cm</t>
    </r>
    <r>
      <rPr>
        <vertAlign val="superscript"/>
        <sz val="11"/>
        <color theme="1"/>
        <rFont val="Times New Roman"/>
        <family val="1"/>
      </rPr>
      <t>2</t>
    </r>
    <r>
      <rPr>
        <sz val="11"/>
        <color theme="1"/>
        <rFont val="Times New Roman"/>
        <family val="1"/>
      </rPr>
      <t xml:space="preserve"> to avoid model errors resulting from 0 cm</t>
    </r>
    <r>
      <rPr>
        <vertAlign val="superscript"/>
        <sz val="11"/>
        <color theme="1"/>
        <rFont val="Times New Roman"/>
        <family val="1"/>
      </rPr>
      <t>2</t>
    </r>
  </si>
  <si>
    <t>Each row shows the results for an individual PBPK run</t>
  </si>
  <si>
    <t>Columns A through G show scenario descriptors</t>
  </si>
  <si>
    <t>Columns H, I, J, L, and O show primary worker input parameters</t>
  </si>
  <si>
    <t>Columns N, O, and Q through T show PBPK modeling information</t>
  </si>
  <si>
    <t>Columns V through Y show PBPK modeling outputs</t>
  </si>
  <si>
    <t>Columns AA and AB show calculated MOEs</t>
  </si>
  <si>
    <t>Occupational exposure scenarios for male fab workers assume 75% body coverage</t>
  </si>
  <si>
    <t>Occupational exposure scenarios are for female fab workers, assuming 98% body coverage</t>
  </si>
  <si>
    <t>Occupational exposure scenario for female fab workers assume 75% body coverage</t>
  </si>
  <si>
    <t>This tab contains MOE calculations for acute occupational exposure to NMP.</t>
  </si>
  <si>
    <t>This tab contains MOE calculations for acute occupational exposure to NMP for fab workers (98% body coverage).</t>
  </si>
  <si>
    <t>This tab contains MOE calculations for chronic occupational exposure to NMP.</t>
  </si>
  <si>
    <t>This tab contains MOE calculations for chronic occupational exposure to NMP for fab workers (98% body coverage).</t>
  </si>
  <si>
    <t>This tab contains MOE calculations for chronic occupational exposure to NMP for occupational non-users (ONUs).</t>
  </si>
  <si>
    <t>This tab contains MOE calculations for chronic occupational exposure to NMP for fab ONUs (98% body coverage).</t>
  </si>
  <si>
    <r>
      <rPr>
        <b/>
        <sz val="12"/>
        <color theme="1"/>
        <rFont val="Times New Roman"/>
        <family val="1"/>
      </rPr>
      <t>Step 3. Risk Calculations</t>
    </r>
    <r>
      <rPr>
        <sz val="12"/>
        <color theme="1"/>
        <rFont val="Times New Roman"/>
        <family val="1"/>
      </rPr>
      <t xml:space="preserve"> (see Section 4.2 of the Final Risk Evaluation for NMP for more details)
EPA used a margin of exposure (MOE) approach to estimate non-cancer risks for each exposure scenario. For each exposure scenario, MOEs were calculated by taking the ratio of the internal dose POD to the human internal dose. C</t>
    </r>
    <r>
      <rPr>
        <vertAlign val="subscript"/>
        <sz val="12"/>
        <color theme="1"/>
        <rFont val="Times New Roman"/>
        <family val="1"/>
      </rPr>
      <t>max</t>
    </r>
    <r>
      <rPr>
        <sz val="12"/>
        <color theme="1"/>
        <rFont val="Times New Roman"/>
        <family val="1"/>
      </rPr>
      <t xml:space="preserve"> was used as the dose metric for acute exposure scenarios, while AUC was used as the dose metric for chronic exposure scenarios. Calculated MOEs were then compared to the benchmark MOE of 30. An MOE less than the benchmark MOE indicates that the occupational use scenario may present an unreasonable risk of injury to health, while an  MOE greater than the benchmark MOE indicates that the occupational use scenario may not present an unreasonable risk of injury to health.</t>
    </r>
  </si>
  <si>
    <r>
      <t xml:space="preserve">Step 1. Occupational Exposure Assessment </t>
    </r>
    <r>
      <rPr>
        <sz val="12"/>
        <color indexed="8"/>
        <rFont val="Times New Roman"/>
        <family val="1"/>
      </rPr>
      <t>(</t>
    </r>
    <r>
      <rPr>
        <sz val="12"/>
        <color theme="1"/>
        <rFont val="Times New Roman"/>
        <family val="1"/>
      </rPr>
      <t>see Section 2.4.1</t>
    </r>
    <r>
      <rPr>
        <sz val="12"/>
        <color indexed="8"/>
        <rFont val="Times New Roman"/>
        <family val="1"/>
      </rPr>
      <t xml:space="preserve"> of the Final Risk Evaluation for NMP for more information)</t>
    </r>
    <r>
      <rPr>
        <b/>
        <sz val="12"/>
        <color indexed="8"/>
        <rFont val="Times New Roman"/>
        <family val="1"/>
      </rPr>
      <t xml:space="preserve">
</t>
    </r>
    <r>
      <rPr>
        <sz val="12"/>
        <color indexed="8"/>
        <rFont val="Times New Roman"/>
        <family val="1"/>
      </rPr>
      <t>EPA evaluated acute and chronic exposures to workers and occupational non-users (ONUs) associated with dermal contact with liquids (workers only), vapor-through-skin, and inhalation routes association with NMP use in industrial and commercial applications (</t>
    </r>
    <r>
      <rPr>
        <sz val="12"/>
        <color theme="1"/>
        <rFont val="Times New Roman"/>
        <family val="1"/>
      </rPr>
      <t>Table 2-2</t>
    </r>
    <r>
      <rPr>
        <sz val="12"/>
        <color indexed="10"/>
        <rFont val="Times New Roman"/>
        <family val="1"/>
      </rPr>
      <t xml:space="preserve"> </t>
    </r>
    <r>
      <rPr>
        <sz val="12"/>
        <color indexed="8"/>
        <rFont val="Times New Roman"/>
        <family val="1"/>
      </rPr>
      <t>of the Final Risk Evaluation outlines the considered conditions of use (COUs)). When available, EPA used air concentration data and estimates found in government or published literature sources to serve as inputs for the validated human physiologically based pharmacokinetic (PBPK) model. When air concentration data were not available, modeling estimates were used. Additional dermal and inhalation exposure paramete</t>
    </r>
    <r>
      <rPr>
        <sz val="12"/>
        <color rgb="FF000000"/>
        <rFont val="Times New Roman"/>
        <family val="1"/>
      </rPr>
      <t>rs (i.e., sk</t>
    </r>
    <r>
      <rPr>
        <sz val="12"/>
        <color indexed="8"/>
        <rFont val="Times New Roman"/>
        <family val="1"/>
      </rPr>
      <t>in surface area, inhalation rate, mass of product used, weight fraction of NMP in product, etc.) used in each of the assessed occupational exposure scenarios are summarized in</t>
    </r>
    <r>
      <rPr>
        <sz val="12"/>
        <color theme="1"/>
        <rFont val="Times New Roman"/>
        <family val="1"/>
      </rPr>
      <t xml:space="preserve"> Section 2.4.1</t>
    </r>
    <r>
      <rPr>
        <sz val="12"/>
        <color indexed="8"/>
        <rFont val="Times New Roman"/>
        <family val="1"/>
      </rPr>
      <t xml:space="preserve"> of the Final Risk Evaluation for NMP.
Duration-based NMP exposure concentrations (mg/m</t>
    </r>
    <r>
      <rPr>
        <vertAlign val="superscript"/>
        <sz val="12"/>
        <color indexed="8"/>
        <rFont val="Times New Roman"/>
        <family val="1"/>
      </rPr>
      <t>3</t>
    </r>
    <r>
      <rPr>
        <sz val="12"/>
        <color indexed="8"/>
        <rFont val="Times New Roman"/>
        <family val="1"/>
      </rPr>
      <t>) and additional dermal and inhalation exposure parameters for each occupational exposure scenario were used as input parameters for the validated human PBPK model. The PBPK model was used to predict the human internal serum dose (</t>
    </r>
    <r>
      <rPr>
        <sz val="12"/>
        <color rgb="FF000000"/>
        <rFont val="Times New Roman"/>
        <family val="1"/>
      </rPr>
      <t>i.e.,</t>
    </r>
    <r>
      <rPr>
        <sz val="12"/>
        <color indexed="8"/>
        <rFont val="Times New Roman"/>
        <family val="1"/>
      </rPr>
      <t xml:space="preserve"> C</t>
    </r>
    <r>
      <rPr>
        <vertAlign val="subscript"/>
        <sz val="12"/>
        <color indexed="8"/>
        <rFont val="Times New Roman"/>
        <family val="1"/>
      </rPr>
      <t>max</t>
    </r>
    <r>
      <rPr>
        <sz val="12"/>
        <color indexed="8"/>
        <rFont val="Times New Roman"/>
        <family val="1"/>
      </rPr>
      <t xml:space="preserve"> (mg/L) and area under the curve (AUC, hr mg/L)) of NMP through combined routes of exposur</t>
    </r>
    <r>
      <rPr>
        <sz val="12"/>
        <color rgb="FF000000"/>
        <rFont val="Times New Roman"/>
        <family val="1"/>
      </rPr>
      <t xml:space="preserve">e (i.e., </t>
    </r>
    <r>
      <rPr>
        <sz val="12"/>
        <color indexed="8"/>
        <rFont val="Times New Roman"/>
        <family val="1"/>
      </rPr>
      <t>inhalation, dermal, and vapor-through-skin). Further details regarding the human PBPK model can be found</t>
    </r>
    <r>
      <rPr>
        <sz val="12"/>
        <color theme="1"/>
        <rFont val="Times New Roman"/>
        <family val="1"/>
      </rPr>
      <t xml:space="preserve"> in Appendix J </t>
    </r>
    <r>
      <rPr>
        <sz val="12"/>
        <color indexed="8"/>
        <rFont val="Times New Roman"/>
        <family val="1"/>
      </rPr>
      <t>of the Risk Evaluation for NMP.</t>
    </r>
  </si>
  <si>
    <r>
      <rPr>
        <b/>
        <sz val="12"/>
        <color theme="1"/>
        <rFont val="Times New Roman"/>
        <family val="1"/>
      </rPr>
      <t>Step 2. Dose-response Assessment</t>
    </r>
    <r>
      <rPr>
        <sz val="12"/>
        <color theme="1"/>
        <rFont val="Times New Roman"/>
        <family val="1"/>
      </rPr>
      <t xml:space="preserve"> (see Section 3.2.5 of the Final Risk Evaluation for NMP for more details)
Following a review of the human health hazards of NMP, EPA determined several effects observed in rodent toxicology studies to be sensitive and biologically relevant. These effects included developmental (i.e., decreased fetal/pup weight, increased fetal/pup mortality, skeletal malformations) and reproductive (i.e., reduced male and female fertility) endpoints, and were considered for points of departure (POD) and dose-response analysis. 
EPA used a validated rat PBPK model (see Appendix J of the Final Risk Evaluation for NMP) to extrapolate administered doses of NMP (e.g., mg/kg-day for oral studies) to an internal serum level (i.e., C</t>
    </r>
    <r>
      <rPr>
        <vertAlign val="subscript"/>
        <sz val="12"/>
        <color theme="1"/>
        <rFont val="Times New Roman"/>
        <family val="1"/>
      </rPr>
      <t>max</t>
    </r>
    <r>
      <rPr>
        <sz val="12"/>
        <color theme="1"/>
        <rFont val="Times New Roman"/>
        <family val="1"/>
      </rPr>
      <t xml:space="preserve"> (mg/L) and area under the curve (AUC, hr mg/L). EPA's Benchmark Dose (BMD) Software was then used to conduct BMD modeling based on internal serum doses predicted by the rat PBPK model. Rat internal dose PODs (i.e., the lower 95% confidence limit of the BMD or BMDL) were then calculated for each modeled health endpoint.
EPA calculated a BMDL of 437 mg/L (dose metric: C</t>
    </r>
    <r>
      <rPr>
        <vertAlign val="subscript"/>
        <sz val="12"/>
        <color theme="1"/>
        <rFont val="Times New Roman"/>
        <family val="1"/>
      </rPr>
      <t>max</t>
    </r>
    <r>
      <rPr>
        <sz val="12"/>
        <color theme="1"/>
        <rFont val="Times New Roman"/>
        <family val="1"/>
      </rPr>
      <t>) based on post-implantation losses for use as the acute POD, while a BMDL of 183 hr mg/L (dose metric: AUC) based on reduced male fertility was calculated for use as the chronic POD (see Section 3.2.5.6 of the Final Risk Evaluation for NMP).</t>
    </r>
  </si>
  <si>
    <t>Summary of risk estimates for aggregate exposures to workers by condition of use</t>
  </si>
  <si>
    <t>This tab provides a summary of risk estimates for aggregate exposures to workers by condition of use.</t>
  </si>
  <si>
    <r>
      <t>Female, C</t>
    </r>
    <r>
      <rPr>
        <b/>
        <vertAlign val="subscript"/>
        <sz val="11"/>
        <color theme="1"/>
        <rFont val="Times New Roman"/>
        <family val="1"/>
      </rPr>
      <t>max</t>
    </r>
    <r>
      <rPr>
        <b/>
        <sz val="11"/>
        <color theme="1"/>
        <rFont val="Times New Roman"/>
        <family val="1"/>
      </rPr>
      <t>, no respirator</t>
    </r>
  </si>
  <si>
    <r>
      <t>Female, C</t>
    </r>
    <r>
      <rPr>
        <b/>
        <vertAlign val="subscript"/>
        <sz val="11"/>
        <color theme="1"/>
        <rFont val="Times New Roman"/>
        <family val="1"/>
      </rPr>
      <t>max</t>
    </r>
    <r>
      <rPr>
        <b/>
        <sz val="11"/>
        <color theme="1"/>
        <rFont val="Times New Roman"/>
        <family val="1"/>
      </rPr>
      <t>, with respirator</t>
    </r>
  </si>
  <si>
    <r>
      <t>No respirator MOE for C</t>
    </r>
    <r>
      <rPr>
        <b/>
        <vertAlign val="subscript"/>
        <sz val="11"/>
        <color theme="1"/>
        <rFont val="Times New Roman"/>
        <family val="1"/>
      </rPr>
      <t>max</t>
    </r>
    <r>
      <rPr>
        <b/>
        <sz val="11"/>
        <color theme="1"/>
        <rFont val="Times New Roman"/>
        <family val="1"/>
      </rPr>
      <t xml:space="preserve"> (benchmark MOE = 30)</t>
    </r>
  </si>
  <si>
    <r>
      <t>With respirator MOE for C</t>
    </r>
    <r>
      <rPr>
        <b/>
        <vertAlign val="subscript"/>
        <sz val="11"/>
        <color theme="1"/>
        <rFont val="Times New Roman"/>
        <family val="1"/>
      </rPr>
      <t>max</t>
    </r>
    <r>
      <rPr>
        <b/>
        <sz val="11"/>
        <color theme="1"/>
        <rFont val="Times New Roman"/>
        <family val="1"/>
      </rPr>
      <t xml:space="preserve"> (benchmark MOE = 30)</t>
    </r>
  </si>
  <si>
    <r>
      <t>Column Z shows the acute point of departure (POD, based on C</t>
    </r>
    <r>
      <rPr>
        <vertAlign val="subscript"/>
        <sz val="11"/>
        <color theme="1"/>
        <rFont val="Times New Roman"/>
        <family val="1"/>
      </rPr>
      <t>max</t>
    </r>
    <r>
      <rPr>
        <sz val="11"/>
        <color theme="1"/>
        <rFont val="Times New Roman"/>
        <family val="1"/>
      </rPr>
      <t>) used for MOE calculations</t>
    </r>
  </si>
  <si>
    <r>
      <t>No respirator MOE for C</t>
    </r>
    <r>
      <rPr>
        <b/>
        <vertAlign val="subscript"/>
        <sz val="11"/>
        <color indexed="8"/>
        <rFont val="Times New Roman"/>
        <family val="1"/>
      </rPr>
      <t>max</t>
    </r>
    <r>
      <rPr>
        <b/>
        <sz val="11"/>
        <color indexed="8"/>
        <rFont val="Times New Roman"/>
        <family val="1"/>
      </rPr>
      <t xml:space="preserve"> (benchmark MOE = 30)</t>
    </r>
  </si>
  <si>
    <r>
      <t>With respirator MOE for C</t>
    </r>
    <r>
      <rPr>
        <b/>
        <vertAlign val="subscript"/>
        <sz val="11"/>
        <color indexed="8"/>
        <rFont val="Times New Roman"/>
        <family val="1"/>
      </rPr>
      <t>max</t>
    </r>
    <r>
      <rPr>
        <b/>
        <sz val="11"/>
        <color indexed="8"/>
        <rFont val="Times New Roman"/>
        <family val="1"/>
      </rPr>
      <t xml:space="preserve"> (benchmark MOE = 30)</t>
    </r>
  </si>
  <si>
    <r>
      <t>Female, C</t>
    </r>
    <r>
      <rPr>
        <b/>
        <vertAlign val="subscript"/>
        <sz val="11"/>
        <color indexed="8"/>
        <rFont val="Times New Roman"/>
        <family val="1"/>
      </rPr>
      <t>max</t>
    </r>
    <r>
      <rPr>
        <b/>
        <sz val="11"/>
        <color indexed="8"/>
        <rFont val="Times New Roman"/>
        <family val="1"/>
      </rPr>
      <t>, with respirator</t>
    </r>
  </si>
  <si>
    <r>
      <t>Female, C</t>
    </r>
    <r>
      <rPr>
        <b/>
        <vertAlign val="subscript"/>
        <sz val="11"/>
        <color indexed="8"/>
        <rFont val="Times New Roman"/>
        <family val="1"/>
      </rPr>
      <t>max</t>
    </r>
    <r>
      <rPr>
        <b/>
        <sz val="11"/>
        <color indexed="8"/>
        <rFont val="Times New Roman"/>
        <family val="1"/>
      </rPr>
      <t>, no respirator</t>
    </r>
  </si>
  <si>
    <t>Column Z shows the chronic point of departure (POD, based on AUC) used for MOE calculations</t>
  </si>
  <si>
    <t>No respirator MOE for AUC (benchmark MOE = 30)</t>
  </si>
  <si>
    <t>With respirator MOE for AUC (benchmark MOE = 30)</t>
  </si>
  <si>
    <t>Male worker, AUC, no respirator</t>
  </si>
  <si>
    <t>Male worker, AUC, with respirator</t>
  </si>
  <si>
    <t>Final value of PVL (with respirator)</t>
  </si>
  <si>
    <t>Final value of PVL (no respirator)</t>
  </si>
  <si>
    <t>Only know 12-hr TWA. Due to high number of NDs (almost all), assume same value for duration-based TWA. Duration = 2 min (CT) - 20 mins (HE)</t>
  </si>
  <si>
    <t>Male worker, AUC, wih respirator</t>
  </si>
  <si>
    <t>Male ONU, AUC, no respirator</t>
  </si>
  <si>
    <t>Male ONU, AUC, with respirator</t>
  </si>
  <si>
    <r>
      <t>0.1 cm</t>
    </r>
    <r>
      <rPr>
        <vertAlign val="superscript"/>
        <sz val="11"/>
        <color theme="1"/>
        <rFont val="Times New Roman"/>
        <family val="1"/>
      </rPr>
      <t xml:space="preserve">2 </t>
    </r>
    <r>
      <rPr>
        <sz val="11"/>
        <color theme="1"/>
        <rFont val="Times New Roman"/>
        <family val="1"/>
      </rPr>
      <t>(to avoid model error)</t>
    </r>
  </si>
  <si>
    <r>
      <t>0.1 cm</t>
    </r>
    <r>
      <rPr>
        <vertAlign val="superscript"/>
        <sz val="11"/>
        <color theme="1"/>
        <rFont val="Times New Roman"/>
        <family val="1"/>
      </rPr>
      <t>2</t>
    </r>
    <r>
      <rPr>
        <sz val="11"/>
        <color theme="1"/>
        <rFont val="Times New Roman"/>
        <family val="1"/>
      </rPr>
      <t xml:space="preserve"> (to avoid model error)</t>
    </r>
  </si>
  <si>
    <t>Final Risk Evaluation for n-Methylpyrrolidone</t>
  </si>
  <si>
    <t>Supplemental Information File on Occupational Risk Calculations</t>
  </si>
  <si>
    <t>Read Me</t>
  </si>
  <si>
    <t>Introduction</t>
  </si>
  <si>
    <t>The NMP occupational risk calculator was generated to provide reviewers with a snapshot of NMP risk to workers for occupational exposure scenarios assessed in the Final Risk Evaluation for NMP. The "Summary" tab in this worksheet provides a summary of risk estimates (i.e., margin of exposure (MOE) estimates) from acute and chronic exposures to workers and occupational non-users (ONUs) by conditions of use. The remaining tabs provide parameter input values and internal blood levels of NMP estimated using a human physiologically based pharmacokinetic (PBPK) model for each occupational exposure scenario. Additional details regarding the analysis plan for quantifying occupational risks of NMP are provided below and are summarized in Figure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</si>
</sst>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0.00000"/>
    <numFmt numFmtId="167" formatCode="#,##0.0"/>
    <numFmt numFmtId="168" formatCode="[$-409]mmmm\ d\,\ yyyy;@"/>
  </numFmts>
  <fonts count="36" x14ac:knownFonts="1">
    <font>
      <sz val="11"/>
      <color theme="1"/>
      <name val="Calibri"/>
      <family val="2"/>
      <scheme val="minor"/>
    </font>
    <font>
      <sz val="8"/>
      <name val="Calibri"/>
      <family val="2"/>
      <scheme val="minor"/>
    </font>
    <font>
      <sz val="10"/>
      <color theme="1"/>
      <name val="Times New Roman"/>
      <family val="1"/>
    </font>
    <font>
      <b/>
      <sz val="10"/>
      <color theme="1"/>
      <name val="Times New Roman"/>
      <family val="1"/>
    </font>
    <font>
      <b/>
      <sz val="10"/>
      <name val="Times New Roman"/>
      <family val="1"/>
    </font>
    <font>
      <sz val="10"/>
      <name val="Times New Roman"/>
      <family val="1"/>
    </font>
    <font>
      <i/>
      <sz val="10"/>
      <color rgb="FFFF0000"/>
      <name val="Times New Roman"/>
      <family val="1"/>
    </font>
    <font>
      <sz val="11"/>
      <color theme="1"/>
      <name val="Times New Roman"/>
      <family val="1"/>
    </font>
    <font>
      <b/>
      <sz val="12"/>
      <color theme="1"/>
      <name val="Times New Roman"/>
      <family val="1"/>
    </font>
    <font>
      <b/>
      <sz val="11"/>
      <color theme="1"/>
      <name val="Times New Roman"/>
      <family val="1"/>
    </font>
    <font>
      <b/>
      <sz val="11"/>
      <color indexed="8"/>
      <name val="Times New Roman"/>
      <family val="1"/>
    </font>
    <font>
      <sz val="12"/>
      <color theme="1"/>
      <name val="Times New Roman"/>
      <family val="1"/>
    </font>
    <font>
      <sz val="12"/>
      <color indexed="8"/>
      <name val="Times New Roman"/>
      <family val="1"/>
    </font>
    <font>
      <sz val="12"/>
      <color indexed="10"/>
      <name val="Times New Roman"/>
      <family val="1"/>
    </font>
    <font>
      <b/>
      <sz val="12"/>
      <color indexed="8"/>
      <name val="Times New Roman"/>
      <family val="1"/>
    </font>
    <font>
      <vertAlign val="superscript"/>
      <sz val="12"/>
      <color indexed="8"/>
      <name val="Times New Roman"/>
      <family val="1"/>
    </font>
    <font>
      <vertAlign val="subscript"/>
      <sz val="12"/>
      <color indexed="8"/>
      <name val="Times New Roman"/>
      <family val="1"/>
    </font>
    <font>
      <b/>
      <sz val="14"/>
      <color theme="1"/>
      <name val="Times New Roman"/>
      <family val="1"/>
    </font>
    <font>
      <vertAlign val="subscript"/>
      <sz val="12"/>
      <color theme="1"/>
      <name val="Times New Roman"/>
      <family val="1"/>
    </font>
    <font>
      <b/>
      <u/>
      <sz val="14"/>
      <color theme="1"/>
      <name val="Times New Roman"/>
      <family val="1"/>
    </font>
    <font>
      <b/>
      <sz val="11"/>
      <color rgb="FFFF0000"/>
      <name val="Times New Roman"/>
      <family val="1"/>
    </font>
    <font>
      <b/>
      <u/>
      <sz val="12"/>
      <color theme="1"/>
      <name val="Times New Roman"/>
      <family val="1"/>
    </font>
    <font>
      <vertAlign val="subscript"/>
      <sz val="11"/>
      <color theme="1"/>
      <name val="Times New Roman"/>
      <family val="1"/>
    </font>
    <font>
      <vertAlign val="superscript"/>
      <sz val="11"/>
      <color theme="1"/>
      <name val="Times New Roman"/>
      <family val="1"/>
    </font>
    <font>
      <b/>
      <vertAlign val="superscript"/>
      <sz val="11"/>
      <color indexed="8"/>
      <name val="Times New Roman"/>
      <family val="1"/>
    </font>
    <font>
      <b/>
      <sz val="16"/>
      <color theme="1"/>
      <name val="Times New Roman"/>
      <family val="1"/>
    </font>
    <font>
      <u/>
      <sz val="11"/>
      <color theme="10"/>
      <name val="Calibri"/>
      <family val="2"/>
      <scheme val="minor"/>
    </font>
    <font>
      <sz val="12"/>
      <color rgb="FF000000"/>
      <name val="Times New Roman"/>
      <family val="1"/>
    </font>
    <font>
      <b/>
      <vertAlign val="superscript"/>
      <sz val="11"/>
      <color theme="1"/>
      <name val="Times New Roman"/>
      <family val="1"/>
    </font>
    <font>
      <b/>
      <vertAlign val="subscript"/>
      <sz val="11"/>
      <color theme="1"/>
      <name val="Times New Roman"/>
      <family val="1"/>
    </font>
    <font>
      <b/>
      <vertAlign val="subscript"/>
      <sz val="11"/>
      <color indexed="8"/>
      <name val="Times New Roman"/>
      <family val="1"/>
    </font>
    <font>
      <sz val="11"/>
      <color rgb="FFFF0000"/>
      <name val="Times New Roman"/>
      <family val="1"/>
    </font>
    <font>
      <i/>
      <sz val="11"/>
      <color theme="1"/>
      <name val="Times New Roman"/>
      <family val="1"/>
    </font>
    <font>
      <u/>
      <sz val="12"/>
      <color theme="10"/>
      <name val="Times New Roman"/>
      <family val="1"/>
    </font>
    <font>
      <b/>
      <i/>
      <sz val="14"/>
      <color theme="1"/>
      <name val="Times New Roman"/>
      <family val="1"/>
    </font>
    <font>
      <sz val="14"/>
      <color theme="1"/>
      <name val="Times New Roman"/>
      <family val="1"/>
    </font>
  </fonts>
  <fills count="7">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8" tint="0.399975585192419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s>
  <cellStyleXfs count="2">
    <xf numFmtId="0" fontId="0" fillId="0" borderId="0"/>
    <xf numFmtId="0" fontId="26" fillId="0" borderId="0" applyNumberFormat="0" applyFill="0" applyBorder="0" applyAlignment="0" applyProtection="0"/>
  </cellStyleXfs>
  <cellXfs count="318">
    <xf numFmtId="0" fontId="0" fillId="0" borderId="0" xfId="0"/>
    <xf numFmtId="0" fontId="2" fillId="0" borderId="1" xfId="0" applyFont="1" applyFill="1" applyBorder="1" applyAlignment="1">
      <alignment horizontal="left" wrapText="1"/>
    </xf>
    <xf numFmtId="0" fontId="2" fillId="0" borderId="1" xfId="0" applyFont="1" applyFill="1" applyBorder="1" applyAlignment="1">
      <alignment horizontal="center"/>
    </xf>
    <xf numFmtId="1" fontId="2" fillId="0" borderId="1" xfId="0" applyNumberFormat="1" applyFont="1" applyFill="1" applyBorder="1" applyAlignment="1">
      <alignment horizontal="center"/>
    </xf>
    <xf numFmtId="1" fontId="2" fillId="0" borderId="1" xfId="0" applyNumberFormat="1" applyFont="1" applyFill="1" applyBorder="1" applyAlignment="1">
      <alignment horizontal="left"/>
    </xf>
    <xf numFmtId="0" fontId="2" fillId="0" borderId="9" xfId="0" applyFont="1" applyFill="1" applyBorder="1" applyAlignment="1">
      <alignment horizontal="center"/>
    </xf>
    <xf numFmtId="0" fontId="5" fillId="2"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0" applyFont="1" applyFill="1" applyBorder="1"/>
    <xf numFmtId="1" fontId="2" fillId="0" borderId="1" xfId="0" applyNumberFormat="1" applyFont="1" applyFill="1" applyBorder="1"/>
    <xf numFmtId="3" fontId="2" fillId="0" borderId="1" xfId="0" applyNumberFormat="1" applyFont="1" applyFill="1" applyBorder="1" applyAlignment="1">
      <alignment horizontal="center"/>
    </xf>
    <xf numFmtId="0" fontId="2" fillId="0" borderId="9" xfId="0" applyFont="1" applyFill="1" applyBorder="1"/>
    <xf numFmtId="167" fontId="3" fillId="3" borderId="1" xfId="0" applyNumberFormat="1" applyFont="1" applyFill="1" applyBorder="1" applyAlignment="1">
      <alignment horizontal="center"/>
    </xf>
    <xf numFmtId="164" fontId="3" fillId="3" borderId="1" xfId="0" applyNumberFormat="1" applyFont="1" applyFill="1" applyBorder="1" applyAlignment="1">
      <alignment horizontal="center"/>
    </xf>
    <xf numFmtId="3" fontId="3" fillId="3" borderId="1" xfId="0" applyNumberFormat="1" applyFont="1" applyFill="1" applyBorder="1" applyAlignment="1">
      <alignment horizontal="center"/>
    </xf>
    <xf numFmtId="0" fontId="5" fillId="0" borderId="1"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14" xfId="0" applyFont="1" applyFill="1" applyBorder="1" applyAlignment="1">
      <alignment horizontal="left" vertical="top" wrapText="1"/>
    </xf>
    <xf numFmtId="0" fontId="5" fillId="2" borderId="7" xfId="0" applyFont="1" applyFill="1" applyBorder="1" applyAlignment="1">
      <alignment horizontal="left" vertical="top" wrapText="1"/>
    </xf>
    <xf numFmtId="164" fontId="3" fillId="3" borderId="7" xfId="0" applyNumberFormat="1" applyFont="1" applyFill="1" applyBorder="1" applyAlignment="1">
      <alignment horizontal="center"/>
    </xf>
    <xf numFmtId="164" fontId="3" fillId="3" borderId="15" xfId="0" applyNumberFormat="1" applyFont="1" applyFill="1" applyBorder="1" applyAlignment="1">
      <alignment horizontal="center"/>
    </xf>
    <xf numFmtId="0" fontId="5" fillId="2" borderId="16" xfId="0" applyFont="1" applyFill="1" applyBorder="1" applyAlignment="1">
      <alignment horizontal="left" vertical="top" wrapText="1"/>
    </xf>
    <xf numFmtId="164" fontId="3" fillId="3" borderId="17" xfId="0" applyNumberFormat="1" applyFont="1" applyFill="1" applyBorder="1" applyAlignment="1">
      <alignment horizontal="center"/>
    </xf>
    <xf numFmtId="3" fontId="3" fillId="3" borderId="17" xfId="0" applyNumberFormat="1" applyFont="1" applyFill="1" applyBorder="1" applyAlignment="1">
      <alignment horizontal="center"/>
    </xf>
    <xf numFmtId="0" fontId="2" fillId="0" borderId="7" xfId="0" applyFont="1" applyFill="1" applyBorder="1" applyAlignment="1">
      <alignment horizontal="left" wrapText="1"/>
    </xf>
    <xf numFmtId="0" fontId="2" fillId="0" borderId="7" xfId="0" applyFont="1" applyFill="1" applyBorder="1" applyAlignment="1">
      <alignment wrapText="1"/>
    </xf>
    <xf numFmtId="1" fontId="2" fillId="0" borderId="7" xfId="0" applyNumberFormat="1" applyFont="1" applyFill="1" applyBorder="1"/>
    <xf numFmtId="1" fontId="2" fillId="0" borderId="7" xfId="0" applyNumberFormat="1" applyFont="1" applyFill="1" applyBorder="1" applyAlignment="1">
      <alignment horizontal="center"/>
    </xf>
    <xf numFmtId="1" fontId="2" fillId="0" borderId="7" xfId="0" applyNumberFormat="1" applyFont="1" applyFill="1" applyBorder="1" applyAlignment="1">
      <alignment horizontal="left"/>
    </xf>
    <xf numFmtId="3" fontId="2" fillId="0" borderId="17" xfId="0" applyNumberFormat="1" applyFont="1" applyFill="1" applyBorder="1" applyAlignment="1">
      <alignment horizontal="center"/>
    </xf>
    <xf numFmtId="0" fontId="5" fillId="2" borderId="19" xfId="0" applyFont="1" applyFill="1" applyBorder="1" applyAlignment="1">
      <alignment horizontal="left" vertical="top" wrapText="1"/>
    </xf>
    <xf numFmtId="3" fontId="3" fillId="3" borderId="7" xfId="0" applyNumberFormat="1" applyFont="1" applyFill="1" applyBorder="1" applyAlignment="1">
      <alignment horizontal="center"/>
    </xf>
    <xf numFmtId="0" fontId="5" fillId="2" borderId="8" xfId="0" applyFont="1" applyFill="1" applyBorder="1" applyAlignment="1">
      <alignment horizontal="left" vertical="top" wrapText="1"/>
    </xf>
    <xf numFmtId="0" fontId="5" fillId="2" borderId="9" xfId="0" applyFont="1" applyFill="1" applyBorder="1" applyAlignment="1">
      <alignment horizontal="left" vertical="top" wrapText="1"/>
    </xf>
    <xf numFmtId="0" fontId="2" fillId="0" borderId="9" xfId="0" applyFont="1" applyFill="1" applyBorder="1" applyAlignment="1">
      <alignment horizontal="left" wrapText="1"/>
    </xf>
    <xf numFmtId="1" fontId="2" fillId="0" borderId="9" xfId="0" applyNumberFormat="1" applyFont="1" applyFill="1" applyBorder="1"/>
    <xf numFmtId="1" fontId="2" fillId="0" borderId="9" xfId="0" applyNumberFormat="1" applyFont="1" applyFill="1" applyBorder="1" applyAlignment="1">
      <alignment horizontal="left"/>
    </xf>
    <xf numFmtId="1" fontId="2" fillId="0" borderId="9" xfId="0" applyNumberFormat="1" applyFont="1" applyFill="1" applyBorder="1" applyAlignment="1">
      <alignment horizontal="center"/>
    </xf>
    <xf numFmtId="3" fontId="2" fillId="0" borderId="18" xfId="0" applyNumberFormat="1" applyFont="1" applyFill="1" applyBorder="1" applyAlignment="1">
      <alignment horizontal="center"/>
    </xf>
    <xf numFmtId="0" fontId="5" fillId="0" borderId="7"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14" xfId="0" applyFont="1" applyFill="1" applyBorder="1" applyAlignment="1">
      <alignment vertical="top" wrapText="1"/>
    </xf>
    <xf numFmtId="0" fontId="2" fillId="2" borderId="16" xfId="0" applyFont="1" applyFill="1" applyBorder="1" applyAlignment="1">
      <alignment vertical="top" wrapText="1"/>
    </xf>
    <xf numFmtId="0" fontId="2" fillId="2" borderId="8" xfId="0" applyFont="1" applyFill="1" applyBorder="1" applyAlignment="1">
      <alignment vertical="top" wrapText="1"/>
    </xf>
    <xf numFmtId="0" fontId="2" fillId="2" borderId="6" xfId="0" applyFont="1" applyFill="1" applyBorder="1" applyAlignment="1">
      <alignment horizontal="left" vertical="top" wrapText="1"/>
    </xf>
    <xf numFmtId="0" fontId="2" fillId="2" borderId="19" xfId="0" applyFont="1" applyFill="1" applyBorder="1" applyAlignment="1">
      <alignment vertical="top" wrapText="1"/>
    </xf>
    <xf numFmtId="0" fontId="2" fillId="2" borderId="14" xfId="0" applyFont="1" applyFill="1" applyBorder="1" applyAlignment="1">
      <alignment horizontal="left" vertical="top" wrapText="1"/>
    </xf>
    <xf numFmtId="0" fontId="2" fillId="2" borderId="16"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7" xfId="0" applyFont="1" applyFill="1" applyBorder="1" applyAlignment="1">
      <alignment vertical="top" wrapText="1"/>
    </xf>
    <xf numFmtId="1" fontId="2" fillId="0" borderId="7" xfId="0" applyNumberFormat="1" applyFont="1" applyFill="1" applyBorder="1" applyAlignment="1">
      <alignment vertical="top"/>
    </xf>
    <xf numFmtId="1" fontId="2" fillId="0" borderId="7" xfId="0" applyNumberFormat="1" applyFont="1" applyFill="1" applyBorder="1" applyAlignment="1">
      <alignment horizontal="center" vertical="top"/>
    </xf>
    <xf numFmtId="1" fontId="2" fillId="0" borderId="7" xfId="0" applyNumberFormat="1" applyFont="1" applyFill="1" applyBorder="1" applyAlignment="1">
      <alignment horizontal="left" vertical="top"/>
    </xf>
    <xf numFmtId="3" fontId="2" fillId="0" borderId="7" xfId="0" applyNumberFormat="1" applyFont="1" applyFill="1" applyBorder="1" applyAlignment="1">
      <alignment horizontal="center" vertical="top"/>
    </xf>
    <xf numFmtId="3" fontId="2" fillId="0" borderId="15" xfId="0" applyNumberFormat="1" applyFont="1" applyFill="1" applyBorder="1" applyAlignment="1">
      <alignment horizontal="center" vertical="top"/>
    </xf>
    <xf numFmtId="0" fontId="2" fillId="0" borderId="1" xfId="0" applyFont="1" applyFill="1" applyBorder="1" applyAlignment="1">
      <alignment horizontal="center" vertical="top"/>
    </xf>
    <xf numFmtId="0" fontId="2" fillId="0" borderId="1" xfId="0" applyFont="1" applyFill="1" applyBorder="1" applyAlignment="1">
      <alignment horizontal="left" vertical="top" wrapText="1"/>
    </xf>
    <xf numFmtId="0" fontId="2" fillId="0" borderId="1" xfId="0" applyFont="1" applyFill="1" applyBorder="1" applyAlignment="1">
      <alignment vertical="top" wrapText="1"/>
    </xf>
    <xf numFmtId="0" fontId="2" fillId="0" borderId="1" xfId="0" applyFont="1" applyFill="1" applyBorder="1" applyAlignment="1">
      <alignment vertical="top"/>
    </xf>
    <xf numFmtId="1" fontId="2" fillId="0" borderId="1" xfId="0" applyNumberFormat="1" applyFont="1" applyFill="1" applyBorder="1" applyAlignment="1">
      <alignment vertical="top"/>
    </xf>
    <xf numFmtId="1" fontId="2" fillId="0" borderId="1" xfId="0" applyNumberFormat="1" applyFont="1" applyFill="1" applyBorder="1" applyAlignment="1">
      <alignment horizontal="center" vertical="top"/>
    </xf>
    <xf numFmtId="1" fontId="2" fillId="0" borderId="1" xfId="0" applyNumberFormat="1" applyFont="1" applyFill="1" applyBorder="1" applyAlignment="1">
      <alignment horizontal="left" vertical="top"/>
    </xf>
    <xf numFmtId="3" fontId="2" fillId="0" borderId="1" xfId="0" applyNumberFormat="1" applyFont="1" applyFill="1" applyBorder="1" applyAlignment="1">
      <alignment horizontal="center" vertical="top"/>
    </xf>
    <xf numFmtId="164" fontId="3" fillId="3" borderId="1" xfId="0" applyNumberFormat="1" applyFont="1" applyFill="1" applyBorder="1" applyAlignment="1">
      <alignment horizontal="center" vertical="top"/>
    </xf>
    <xf numFmtId="164" fontId="3" fillId="3" borderId="17" xfId="0" applyNumberFormat="1" applyFont="1" applyFill="1" applyBorder="1" applyAlignment="1">
      <alignment horizontal="center" vertical="top"/>
    </xf>
    <xf numFmtId="3" fontId="2" fillId="0" borderId="17" xfId="0" applyNumberFormat="1" applyFont="1" applyFill="1" applyBorder="1" applyAlignment="1">
      <alignment horizontal="center" vertical="top"/>
    </xf>
    <xf numFmtId="0" fontId="2" fillId="0" borderId="9" xfId="0" applyFont="1" applyFill="1" applyBorder="1" applyAlignment="1">
      <alignment horizontal="center" vertical="top"/>
    </xf>
    <xf numFmtId="0" fontId="2" fillId="0" borderId="9" xfId="0" applyFont="1" applyFill="1" applyBorder="1" applyAlignment="1">
      <alignment horizontal="left" vertical="top" wrapText="1"/>
    </xf>
    <xf numFmtId="0" fontId="2" fillId="0" borderId="9" xfId="0" applyFont="1" applyFill="1" applyBorder="1" applyAlignment="1">
      <alignment vertical="top"/>
    </xf>
    <xf numFmtId="1" fontId="2" fillId="0" borderId="9" xfId="0" applyNumberFormat="1" applyFont="1" applyFill="1" applyBorder="1" applyAlignment="1">
      <alignment vertical="top"/>
    </xf>
    <xf numFmtId="1" fontId="2" fillId="0" borderId="9" xfId="0" applyNumberFormat="1" applyFont="1" applyFill="1" applyBorder="1" applyAlignment="1">
      <alignment horizontal="left" vertical="top"/>
    </xf>
    <xf numFmtId="1" fontId="2" fillId="0" borderId="9" xfId="0" applyNumberFormat="1" applyFont="1" applyFill="1" applyBorder="1" applyAlignment="1">
      <alignment horizontal="center" vertical="top"/>
    </xf>
    <xf numFmtId="3" fontId="2" fillId="0" borderId="9" xfId="0" applyNumberFormat="1" applyFont="1" applyFill="1" applyBorder="1" applyAlignment="1">
      <alignment horizontal="center" vertical="top"/>
    </xf>
    <xf numFmtId="3" fontId="2" fillId="0" borderId="18" xfId="0" applyNumberFormat="1" applyFont="1" applyFill="1" applyBorder="1" applyAlignment="1">
      <alignment horizontal="center" vertical="top"/>
    </xf>
    <xf numFmtId="3" fontId="3" fillId="3" borderId="9" xfId="0" applyNumberFormat="1" applyFont="1" applyFill="1" applyBorder="1" applyAlignment="1">
      <alignment horizontal="center"/>
    </xf>
    <xf numFmtId="0" fontId="2" fillId="2" borderId="9" xfId="0" applyFont="1" applyFill="1" applyBorder="1" applyAlignment="1">
      <alignment horizontal="left" vertical="top" wrapText="1"/>
    </xf>
    <xf numFmtId="0" fontId="2" fillId="2" borderId="7" xfId="0" applyFont="1" applyFill="1" applyBorder="1" applyAlignment="1">
      <alignment vertical="top" wrapText="1"/>
    </xf>
    <xf numFmtId="1" fontId="2" fillId="2" borderId="7" xfId="0" applyNumberFormat="1" applyFont="1" applyFill="1" applyBorder="1" applyAlignment="1">
      <alignment vertical="top"/>
    </xf>
    <xf numFmtId="1" fontId="2" fillId="2" borderId="7" xfId="0" applyNumberFormat="1" applyFont="1" applyFill="1" applyBorder="1" applyAlignment="1">
      <alignment horizontal="center" vertical="top"/>
    </xf>
    <xf numFmtId="1" fontId="2" fillId="2" borderId="7" xfId="0" applyNumberFormat="1" applyFont="1" applyFill="1" applyBorder="1" applyAlignment="1">
      <alignment horizontal="left" vertical="top"/>
    </xf>
    <xf numFmtId="167" fontId="3" fillId="3" borderId="7" xfId="0" applyNumberFormat="1" applyFont="1" applyFill="1" applyBorder="1" applyAlignment="1">
      <alignment horizontal="center" vertical="top"/>
    </xf>
    <xf numFmtId="164" fontId="3" fillId="3" borderId="7" xfId="0" applyNumberFormat="1" applyFont="1" applyFill="1" applyBorder="1" applyAlignment="1">
      <alignment horizontal="center" vertical="top"/>
    </xf>
    <xf numFmtId="164" fontId="3" fillId="3" borderId="15" xfId="0" applyNumberFormat="1" applyFont="1" applyFill="1" applyBorder="1" applyAlignment="1">
      <alignment horizontal="center" vertical="top"/>
    </xf>
    <xf numFmtId="0" fontId="2" fillId="2" borderId="1" xfId="0" applyFont="1" applyFill="1" applyBorder="1" applyAlignment="1">
      <alignment horizontal="center" vertical="top"/>
    </xf>
    <xf numFmtId="0" fontId="2" fillId="2" borderId="1" xfId="0" applyFont="1" applyFill="1" applyBorder="1" applyAlignment="1">
      <alignment vertical="top" wrapText="1"/>
    </xf>
    <xf numFmtId="0" fontId="2" fillId="2" borderId="1" xfId="0" applyFont="1" applyFill="1" applyBorder="1" applyAlignment="1">
      <alignment vertical="top"/>
    </xf>
    <xf numFmtId="1" fontId="2" fillId="2" borderId="1" xfId="0" applyNumberFormat="1" applyFont="1" applyFill="1" applyBorder="1" applyAlignment="1">
      <alignment vertical="top"/>
    </xf>
    <xf numFmtId="1" fontId="2" fillId="2" borderId="1" xfId="0" applyNumberFormat="1" applyFont="1" applyFill="1" applyBorder="1" applyAlignment="1">
      <alignment horizontal="center" vertical="top"/>
    </xf>
    <xf numFmtId="1" fontId="2" fillId="2" borderId="1" xfId="0" applyNumberFormat="1" applyFont="1" applyFill="1" applyBorder="1" applyAlignment="1">
      <alignment horizontal="left" vertical="top"/>
    </xf>
    <xf numFmtId="167" fontId="3" fillId="3" borderId="1" xfId="0" applyNumberFormat="1" applyFont="1" applyFill="1" applyBorder="1" applyAlignment="1">
      <alignment horizontal="center" vertical="top"/>
    </xf>
    <xf numFmtId="3" fontId="2" fillId="2" borderId="1" xfId="0" applyNumberFormat="1" applyFont="1" applyFill="1" applyBorder="1" applyAlignment="1">
      <alignment horizontal="center" vertical="top"/>
    </xf>
    <xf numFmtId="3" fontId="3" fillId="3" borderId="1" xfId="0" applyNumberFormat="1" applyFont="1" applyFill="1" applyBorder="1" applyAlignment="1">
      <alignment horizontal="center" vertical="top"/>
    </xf>
    <xf numFmtId="3" fontId="3" fillId="3" borderId="17" xfId="0" applyNumberFormat="1" applyFont="1" applyFill="1" applyBorder="1" applyAlignment="1">
      <alignment horizontal="center" vertical="top"/>
    </xf>
    <xf numFmtId="3" fontId="2" fillId="2" borderId="17" xfId="0" applyNumberFormat="1" applyFont="1" applyFill="1" applyBorder="1" applyAlignment="1">
      <alignment horizontal="center" vertical="top"/>
    </xf>
    <xf numFmtId="3" fontId="2" fillId="2" borderId="7" xfId="0" applyNumberFormat="1" applyFont="1" applyFill="1" applyBorder="1" applyAlignment="1">
      <alignment horizontal="center" vertical="top"/>
    </xf>
    <xf numFmtId="0" fontId="2" fillId="2" borderId="9" xfId="0" applyFont="1" applyFill="1" applyBorder="1" applyAlignment="1">
      <alignment horizontal="center" vertical="top"/>
    </xf>
    <xf numFmtId="0" fontId="2" fillId="2" borderId="9" xfId="0" applyFont="1" applyFill="1" applyBorder="1" applyAlignment="1">
      <alignment vertical="top"/>
    </xf>
    <xf numFmtId="1" fontId="2" fillId="2" borderId="9" xfId="0" applyNumberFormat="1" applyFont="1" applyFill="1" applyBorder="1" applyAlignment="1">
      <alignment vertical="top"/>
    </xf>
    <xf numFmtId="1" fontId="2" fillId="2" borderId="9" xfId="0" applyNumberFormat="1" applyFont="1" applyFill="1" applyBorder="1" applyAlignment="1">
      <alignment horizontal="left" vertical="top"/>
    </xf>
    <xf numFmtId="1" fontId="2" fillId="2" borderId="9" xfId="0" applyNumberFormat="1" applyFont="1" applyFill="1" applyBorder="1" applyAlignment="1">
      <alignment horizontal="center" vertical="top"/>
    </xf>
    <xf numFmtId="3" fontId="2" fillId="2" borderId="9" xfId="0" applyNumberFormat="1" applyFont="1" applyFill="1" applyBorder="1" applyAlignment="1">
      <alignment horizontal="center" vertical="top"/>
    </xf>
    <xf numFmtId="3" fontId="2" fillId="2" borderId="18" xfId="0" applyNumberFormat="1" applyFont="1" applyFill="1" applyBorder="1" applyAlignment="1">
      <alignment horizontal="center" vertical="top"/>
    </xf>
    <xf numFmtId="3" fontId="3" fillId="3" borderId="7" xfId="0" applyNumberFormat="1" applyFont="1" applyFill="1" applyBorder="1" applyAlignment="1">
      <alignment horizontal="center" vertical="top"/>
    </xf>
    <xf numFmtId="0" fontId="2" fillId="0" borderId="5" xfId="0" applyFont="1" applyFill="1" applyBorder="1" applyAlignment="1">
      <alignment vertical="top"/>
    </xf>
    <xf numFmtId="0" fontId="2" fillId="0" borderId="5" xfId="0" applyFont="1" applyFill="1" applyBorder="1" applyAlignment="1">
      <alignment horizontal="center" vertical="top"/>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1" fontId="2" fillId="0" borderId="23" xfId="0" applyNumberFormat="1" applyFont="1" applyFill="1" applyBorder="1" applyAlignment="1">
      <alignment vertical="top"/>
    </xf>
    <xf numFmtId="1" fontId="2" fillId="0" borderId="23" xfId="0" applyNumberFormat="1" applyFont="1" applyFill="1" applyBorder="1" applyAlignment="1">
      <alignment horizontal="left" vertical="top"/>
    </xf>
    <xf numFmtId="0" fontId="2" fillId="2" borderId="1" xfId="0" applyFont="1" applyFill="1" applyBorder="1" applyAlignment="1">
      <alignment horizontal="left" vertical="top"/>
    </xf>
    <xf numFmtId="0" fontId="2" fillId="0" borderId="1" xfId="0" applyFont="1" applyFill="1" applyBorder="1" applyAlignment="1">
      <alignment horizontal="left"/>
    </xf>
    <xf numFmtId="0" fontId="5" fillId="2" borderId="25" xfId="0" applyFont="1" applyFill="1" applyBorder="1" applyAlignment="1">
      <alignment horizontal="left" vertical="top" wrapText="1"/>
    </xf>
    <xf numFmtId="0" fontId="2" fillId="2" borderId="6" xfId="0" applyFont="1" applyFill="1" applyBorder="1" applyAlignment="1">
      <alignment horizontal="left" vertical="top"/>
    </xf>
    <xf numFmtId="0" fontId="2" fillId="0" borderId="6" xfId="0" applyFont="1" applyFill="1" applyBorder="1" applyAlignment="1">
      <alignment horizontal="left" vertical="top" wrapText="1"/>
    </xf>
    <xf numFmtId="0" fontId="2" fillId="0" borderId="6" xfId="0" applyFont="1" applyFill="1" applyBorder="1" applyAlignment="1">
      <alignment vertical="top" wrapText="1"/>
    </xf>
    <xf numFmtId="1" fontId="2" fillId="0" borderId="6" xfId="0" applyNumberFormat="1" applyFont="1" applyFill="1" applyBorder="1" applyAlignment="1">
      <alignment vertical="top"/>
    </xf>
    <xf numFmtId="1" fontId="2" fillId="0" borderId="6" xfId="0" applyNumberFormat="1" applyFont="1" applyFill="1" applyBorder="1" applyAlignment="1">
      <alignment horizontal="center" vertical="top"/>
    </xf>
    <xf numFmtId="1" fontId="2" fillId="0" borderId="6" xfId="0" applyNumberFormat="1" applyFont="1" applyFill="1" applyBorder="1" applyAlignment="1">
      <alignment horizontal="left" vertical="top"/>
    </xf>
    <xf numFmtId="3" fontId="2" fillId="0" borderId="6" xfId="0" applyNumberFormat="1" applyFont="1" applyFill="1" applyBorder="1" applyAlignment="1">
      <alignment horizontal="center" vertical="top"/>
    </xf>
    <xf numFmtId="3" fontId="2" fillId="0" borderId="26" xfId="0" applyNumberFormat="1" applyFont="1" applyFill="1" applyBorder="1" applyAlignment="1">
      <alignment horizontal="center" vertical="top"/>
    </xf>
    <xf numFmtId="0" fontId="2" fillId="0" borderId="1" xfId="0" applyFont="1" applyBorder="1" applyAlignment="1">
      <alignment vertical="top" wrapText="1"/>
    </xf>
    <xf numFmtId="0" fontId="2" fillId="2" borderId="25" xfId="0" applyFont="1" applyFill="1" applyBorder="1" applyAlignment="1">
      <alignment horizontal="left" vertical="top" wrapText="1"/>
    </xf>
    <xf numFmtId="0" fontId="2" fillId="0" borderId="5" xfId="0" applyFont="1" applyFill="1" applyBorder="1" applyAlignment="1">
      <alignment horizontal="left" vertical="top" wrapText="1"/>
    </xf>
    <xf numFmtId="1" fontId="2" fillId="0" borderId="5" xfId="0" applyNumberFormat="1" applyFont="1" applyFill="1" applyBorder="1" applyAlignment="1">
      <alignment vertical="top"/>
    </xf>
    <xf numFmtId="1" fontId="2" fillId="0" borderId="5" xfId="0" applyNumberFormat="1" applyFont="1" applyFill="1" applyBorder="1" applyAlignment="1">
      <alignment horizontal="left" vertical="top"/>
    </xf>
    <xf numFmtId="1" fontId="2" fillId="0" borderId="5" xfId="0" applyNumberFormat="1" applyFont="1" applyFill="1" applyBorder="1" applyAlignment="1">
      <alignment horizontal="center" vertical="top"/>
    </xf>
    <xf numFmtId="3" fontId="2" fillId="0" borderId="5" xfId="0" applyNumberFormat="1" applyFont="1" applyFill="1" applyBorder="1" applyAlignment="1">
      <alignment horizontal="center" vertical="top"/>
    </xf>
    <xf numFmtId="3" fontId="2" fillId="0" borderId="12" xfId="0" applyNumberFormat="1" applyFont="1" applyFill="1" applyBorder="1" applyAlignment="1">
      <alignment horizontal="center" vertical="top"/>
    </xf>
    <xf numFmtId="0" fontId="2" fillId="0" borderId="7" xfId="0" applyFont="1" applyBorder="1" applyAlignment="1">
      <alignment vertical="top" wrapText="1"/>
    </xf>
    <xf numFmtId="0" fontId="2" fillId="0" borderId="14" xfId="0" applyFont="1" applyFill="1" applyBorder="1" applyAlignment="1">
      <alignment vertical="top" wrapText="1"/>
    </xf>
    <xf numFmtId="0" fontId="2" fillId="0" borderId="16" xfId="0" applyFont="1" applyFill="1" applyBorder="1" applyAlignment="1">
      <alignment vertical="top" wrapText="1"/>
    </xf>
    <xf numFmtId="0" fontId="2" fillId="2" borderId="10" xfId="0" applyFont="1" applyFill="1" applyBorder="1" applyAlignment="1">
      <alignment vertical="top" wrapText="1"/>
    </xf>
    <xf numFmtId="0" fontId="2" fillId="2" borderId="2" xfId="0" applyFont="1" applyFill="1" applyBorder="1" applyAlignment="1">
      <alignment vertical="top" wrapText="1"/>
    </xf>
    <xf numFmtId="0" fontId="17" fillId="2" borderId="0" xfId="0" applyFont="1" applyFill="1"/>
    <xf numFmtId="0" fontId="11" fillId="2" borderId="0" xfId="0" applyFont="1" applyFill="1"/>
    <xf numFmtId="0" fontId="8" fillId="2" borderId="0" xfId="0" applyFont="1" applyFill="1" applyAlignment="1">
      <alignment vertical="top" wrapText="1"/>
    </xf>
    <xf numFmtId="0" fontId="8" fillId="2" borderId="0" xfId="0" applyFont="1" applyFill="1"/>
    <xf numFmtId="0" fontId="11" fillId="2" borderId="0" xfId="0" applyFont="1" applyFill="1" applyAlignment="1">
      <alignment horizontal="left" vertical="top" wrapText="1" readingOrder="1"/>
    </xf>
    <xf numFmtId="0" fontId="7" fillId="2" borderId="0" xfId="0" applyFont="1" applyFill="1"/>
    <xf numFmtId="0" fontId="7" fillId="2" borderId="0" xfId="0" applyFont="1" applyFill="1" applyAlignment="1">
      <alignment horizontal="center"/>
    </xf>
    <xf numFmtId="164" fontId="7" fillId="2" borderId="0" xfId="0" applyNumberFormat="1" applyFont="1" applyFill="1"/>
    <xf numFmtId="0" fontId="19" fillId="2" borderId="0" xfId="0" applyFont="1" applyFill="1"/>
    <xf numFmtId="0" fontId="20" fillId="2" borderId="0" xfId="0" applyFont="1" applyFill="1"/>
    <xf numFmtId="0" fontId="21" fillId="2" borderId="0" xfId="0" applyFont="1" applyFill="1"/>
    <xf numFmtId="0" fontId="11" fillId="2" borderId="0" xfId="0" applyFont="1" applyFill="1" applyAlignment="1">
      <alignment horizontal="center"/>
    </xf>
    <xf numFmtId="164" fontId="11" fillId="2" borderId="0" xfId="0" applyNumberFormat="1" applyFont="1" applyFill="1"/>
    <xf numFmtId="0" fontId="9" fillId="2" borderId="0" xfId="0" applyFont="1" applyFill="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2" fontId="7" fillId="0" borderId="1" xfId="0" applyNumberFormat="1" applyFont="1" applyBorder="1" applyAlignment="1">
      <alignment horizontal="center" vertical="center"/>
    </xf>
    <xf numFmtId="164" fontId="7"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0" fontId="7" fillId="2" borderId="0" xfId="0" applyFont="1" applyFill="1" applyAlignment="1">
      <alignment horizontal="center" vertical="center"/>
    </xf>
    <xf numFmtId="0" fontId="9"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2" fontId="7" fillId="0" borderId="1" xfId="0" applyNumberFormat="1" applyFont="1" applyFill="1" applyBorder="1" applyAlignment="1">
      <alignment horizontal="center" vertical="center"/>
    </xf>
    <xf numFmtId="165" fontId="7" fillId="0" borderId="1" xfId="0" applyNumberFormat="1" applyFont="1" applyFill="1" applyBorder="1" applyAlignment="1">
      <alignment horizontal="center" vertical="center"/>
    </xf>
    <xf numFmtId="166" fontId="7" fillId="0" borderId="1" xfId="0" applyNumberFormat="1" applyFont="1" applyFill="1" applyBorder="1" applyAlignment="1">
      <alignment horizontal="center" vertical="center"/>
    </xf>
    <xf numFmtId="1" fontId="7" fillId="0" borderId="1" xfId="0" applyNumberFormat="1" applyFont="1" applyFill="1" applyBorder="1" applyAlignment="1">
      <alignment horizontal="center" vertical="center"/>
    </xf>
    <xf numFmtId="164" fontId="7" fillId="0" borderId="1" xfId="0" applyNumberFormat="1" applyFont="1" applyBorder="1" applyAlignment="1">
      <alignment vertical="center"/>
    </xf>
    <xf numFmtId="0" fontId="7" fillId="0" borderId="1" xfId="0" applyFont="1" applyBorder="1" applyAlignment="1">
      <alignment vertical="center"/>
    </xf>
    <xf numFmtId="0" fontId="7" fillId="2" borderId="0" xfId="0" applyFont="1" applyFill="1" applyAlignment="1">
      <alignment vertical="center"/>
    </xf>
    <xf numFmtId="164" fontId="7" fillId="0" borderId="1" xfId="0" applyNumberFormat="1" applyFont="1" applyFill="1" applyBorder="1" applyAlignment="1">
      <alignment horizontal="center" vertical="center"/>
    </xf>
    <xf numFmtId="11" fontId="7" fillId="0" borderId="1" xfId="0" applyNumberFormat="1" applyFont="1" applyFill="1" applyBorder="1" applyAlignment="1">
      <alignment horizontal="center" vertical="center"/>
    </xf>
    <xf numFmtId="11" fontId="7" fillId="0" borderId="1" xfId="0" applyNumberFormat="1" applyFont="1" applyBorder="1" applyAlignment="1">
      <alignment vertical="center"/>
    </xf>
    <xf numFmtId="11" fontId="7" fillId="2" borderId="0" xfId="0" applyNumberFormat="1" applyFont="1" applyFill="1" applyAlignment="1">
      <alignment vertical="center"/>
    </xf>
    <xf numFmtId="0" fontId="7" fillId="0" borderId="1" xfId="0" applyFont="1" applyFill="1" applyBorder="1" applyAlignment="1">
      <alignment vertical="center" wrapText="1"/>
    </xf>
    <xf numFmtId="9" fontId="7" fillId="0" borderId="1" xfId="0" applyNumberFormat="1" applyFont="1" applyFill="1" applyBorder="1" applyAlignment="1">
      <alignment horizontal="center" vertical="center"/>
    </xf>
    <xf numFmtId="0" fontId="7" fillId="2" borderId="0" xfId="0" applyFont="1" applyFill="1" applyAlignment="1">
      <alignment wrapText="1"/>
    </xf>
    <xf numFmtId="0" fontId="7" fillId="2" borderId="0" xfId="0" applyFont="1" applyFill="1" applyAlignment="1">
      <alignment horizontal="left"/>
    </xf>
    <xf numFmtId="0" fontId="31" fillId="2" borderId="0" xfId="0" applyFont="1" applyFill="1"/>
    <xf numFmtId="0" fontId="7" fillId="0" borderId="1" xfId="0" applyFont="1" applyBorder="1" applyAlignment="1">
      <alignment horizontal="left" vertical="center"/>
    </xf>
    <xf numFmtId="0" fontId="7" fillId="0" borderId="1" xfId="0" applyFont="1" applyFill="1" applyBorder="1" applyAlignment="1">
      <alignment horizontal="left" vertical="center" wrapText="1"/>
    </xf>
    <xf numFmtId="11" fontId="7" fillId="0" borderId="1" xfId="0" applyNumberFormat="1" applyFont="1" applyBorder="1" applyAlignment="1">
      <alignment horizontal="center" vertical="center"/>
    </xf>
    <xf numFmtId="11" fontId="7" fillId="2" borderId="0" xfId="0" applyNumberFormat="1" applyFont="1" applyFill="1" applyAlignment="1">
      <alignment horizontal="center" vertical="center"/>
    </xf>
    <xf numFmtId="0" fontId="17" fillId="2" borderId="0" xfId="0" applyFont="1" applyFill="1" applyAlignment="1">
      <alignment vertical="center"/>
    </xf>
    <xf numFmtId="0" fontId="2" fillId="2" borderId="0" xfId="0" applyFont="1" applyFill="1" applyBorder="1"/>
    <xf numFmtId="0" fontId="5" fillId="4" borderId="16" xfId="0" applyFont="1" applyFill="1" applyBorder="1" applyAlignment="1">
      <alignment horizontal="left" vertical="top" wrapText="1"/>
    </xf>
    <xf numFmtId="0" fontId="5" fillId="4" borderId="1" xfId="0" applyFont="1" applyFill="1" applyBorder="1" applyAlignment="1">
      <alignment horizontal="left" vertical="top" wrapText="1"/>
    </xf>
    <xf numFmtId="0" fontId="2" fillId="4" borderId="1" xfId="0" applyFont="1" applyFill="1" applyBorder="1" applyAlignment="1">
      <alignment horizontal="center" vertical="top"/>
    </xf>
    <xf numFmtId="0" fontId="2" fillId="4" borderId="1" xfId="0" applyFont="1" applyFill="1" applyBorder="1" applyAlignment="1">
      <alignment horizontal="left" vertical="top" wrapText="1"/>
    </xf>
    <xf numFmtId="0" fontId="2" fillId="4" borderId="1" xfId="0" applyFont="1" applyFill="1" applyBorder="1" applyAlignment="1">
      <alignment vertical="top" wrapText="1"/>
    </xf>
    <xf numFmtId="0" fontId="2" fillId="4" borderId="1" xfId="0" applyFont="1" applyFill="1" applyBorder="1" applyAlignment="1">
      <alignment vertical="top"/>
    </xf>
    <xf numFmtId="2" fontId="2" fillId="4" borderId="1" xfId="0" applyNumberFormat="1" applyFont="1" applyFill="1" applyBorder="1" applyAlignment="1">
      <alignment horizontal="center" vertical="top"/>
    </xf>
    <xf numFmtId="1" fontId="2" fillId="4" borderId="1" xfId="0" applyNumberFormat="1" applyFont="1" applyFill="1" applyBorder="1" applyAlignment="1">
      <alignment vertical="top"/>
    </xf>
    <xf numFmtId="1" fontId="2" fillId="4" borderId="1" xfId="0" applyNumberFormat="1" applyFont="1" applyFill="1" applyBorder="1" applyAlignment="1">
      <alignment horizontal="center" vertical="top"/>
    </xf>
    <xf numFmtId="1" fontId="2" fillId="4" borderId="1" xfId="0" applyNumberFormat="1" applyFont="1" applyFill="1" applyBorder="1" applyAlignment="1">
      <alignment horizontal="left" vertical="top"/>
    </xf>
    <xf numFmtId="3" fontId="2" fillId="4" borderId="1" xfId="0" applyNumberFormat="1" applyFont="1" applyFill="1" applyBorder="1" applyAlignment="1">
      <alignment horizontal="center" vertical="top"/>
    </xf>
    <xf numFmtId="164" fontId="2" fillId="4" borderId="1" xfId="0" applyNumberFormat="1" applyFont="1" applyFill="1" applyBorder="1" applyAlignment="1">
      <alignment horizontal="center" vertical="top"/>
    </xf>
    <xf numFmtId="164" fontId="2" fillId="4" borderId="17" xfId="0" applyNumberFormat="1" applyFont="1" applyFill="1" applyBorder="1" applyAlignment="1">
      <alignment horizontal="center" vertical="top"/>
    </xf>
    <xf numFmtId="167" fontId="2" fillId="4" borderId="1" xfId="0" applyNumberFormat="1" applyFont="1" applyFill="1" applyBorder="1" applyAlignment="1">
      <alignment horizontal="center" vertical="top"/>
    </xf>
    <xf numFmtId="3" fontId="2" fillId="4" borderId="17" xfId="0" applyNumberFormat="1" applyFont="1" applyFill="1" applyBorder="1" applyAlignment="1">
      <alignment horizontal="center" vertical="top"/>
    </xf>
    <xf numFmtId="0" fontId="5" fillId="4" borderId="8" xfId="0" applyFont="1" applyFill="1" applyBorder="1" applyAlignment="1">
      <alignment horizontal="left" vertical="top" wrapText="1"/>
    </xf>
    <xf numFmtId="0" fontId="5" fillId="4" borderId="9" xfId="0" applyFont="1" applyFill="1" applyBorder="1" applyAlignment="1">
      <alignment horizontal="left" vertical="top" wrapText="1"/>
    </xf>
    <xf numFmtId="0" fontId="2" fillId="4" borderId="9" xfId="0" applyFont="1" applyFill="1" applyBorder="1" applyAlignment="1">
      <alignment horizontal="center" vertical="top"/>
    </xf>
    <xf numFmtId="0" fontId="2" fillId="4" borderId="9" xfId="0" applyFont="1" applyFill="1" applyBorder="1" applyAlignment="1">
      <alignment horizontal="left" vertical="top" wrapText="1"/>
    </xf>
    <xf numFmtId="0" fontId="2" fillId="4" borderId="9" xfId="0" applyFont="1" applyFill="1" applyBorder="1" applyAlignment="1">
      <alignment vertical="top"/>
    </xf>
    <xf numFmtId="0" fontId="2" fillId="4" borderId="9" xfId="0" applyFont="1" applyFill="1" applyBorder="1" applyAlignment="1">
      <alignment vertical="top" wrapText="1"/>
    </xf>
    <xf numFmtId="1" fontId="2" fillId="4" borderId="9" xfId="0" applyNumberFormat="1" applyFont="1" applyFill="1" applyBorder="1" applyAlignment="1">
      <alignment vertical="top"/>
    </xf>
    <xf numFmtId="1" fontId="2" fillId="4" borderId="9" xfId="0" applyNumberFormat="1" applyFont="1" applyFill="1" applyBorder="1" applyAlignment="1">
      <alignment horizontal="left" vertical="top"/>
    </xf>
    <xf numFmtId="1" fontId="2" fillId="4" borderId="9" xfId="0" applyNumberFormat="1" applyFont="1" applyFill="1" applyBorder="1" applyAlignment="1">
      <alignment horizontal="center" vertical="top"/>
    </xf>
    <xf numFmtId="3" fontId="2" fillId="4" borderId="9" xfId="0" applyNumberFormat="1" applyFont="1" applyFill="1" applyBorder="1" applyAlignment="1">
      <alignment horizontal="center" vertical="top"/>
    </xf>
    <xf numFmtId="3" fontId="2" fillId="4" borderId="18" xfId="0" applyNumberFormat="1" applyFont="1" applyFill="1" applyBorder="1" applyAlignment="1">
      <alignment horizontal="center" vertical="top"/>
    </xf>
    <xf numFmtId="0" fontId="5" fillId="4" borderId="19" xfId="0" applyFont="1" applyFill="1" applyBorder="1" applyAlignment="1">
      <alignment horizontal="left" vertical="top" wrapText="1"/>
    </xf>
    <xf numFmtId="0" fontId="5" fillId="4" borderId="6" xfId="0" applyFont="1" applyFill="1" applyBorder="1" applyAlignment="1">
      <alignment horizontal="left" vertical="top" wrapText="1"/>
    </xf>
    <xf numFmtId="0" fontId="5" fillId="4" borderId="20" xfId="0" applyFont="1" applyFill="1" applyBorder="1" applyAlignment="1">
      <alignment horizontal="left" vertical="top" wrapText="1"/>
    </xf>
    <xf numFmtId="0" fontId="5" fillId="4" borderId="13" xfId="0" applyFont="1" applyFill="1" applyBorder="1" applyAlignment="1">
      <alignment horizontal="left" vertical="top" wrapText="1"/>
    </xf>
    <xf numFmtId="0" fontId="2" fillId="4" borderId="5" xfId="0" applyFont="1" applyFill="1" applyBorder="1" applyAlignment="1">
      <alignment horizontal="center" vertical="top"/>
    </xf>
    <xf numFmtId="0" fontId="2" fillId="4" borderId="5" xfId="0" applyFont="1" applyFill="1" applyBorder="1" applyAlignment="1">
      <alignment horizontal="left" vertical="top" wrapText="1"/>
    </xf>
    <xf numFmtId="0" fontId="2" fillId="4" borderId="5" xfId="0" applyFont="1" applyFill="1" applyBorder="1" applyAlignment="1">
      <alignment vertical="top"/>
    </xf>
    <xf numFmtId="1" fontId="2" fillId="4" borderId="5" xfId="0" applyNumberFormat="1" applyFont="1" applyFill="1" applyBorder="1" applyAlignment="1">
      <alignment vertical="top"/>
    </xf>
    <xf numFmtId="1" fontId="2" fillId="4" borderId="5" xfId="0" applyNumberFormat="1" applyFont="1" applyFill="1" applyBorder="1" applyAlignment="1">
      <alignment horizontal="left" vertical="top"/>
    </xf>
    <xf numFmtId="1" fontId="2" fillId="4" borderId="5" xfId="0" applyNumberFormat="1" applyFont="1" applyFill="1" applyBorder="1" applyAlignment="1">
      <alignment horizontal="center" vertical="top"/>
    </xf>
    <xf numFmtId="3" fontId="2" fillId="4" borderId="5" xfId="0" applyNumberFormat="1" applyFont="1" applyFill="1" applyBorder="1" applyAlignment="1">
      <alignment horizontal="center" vertical="top"/>
    </xf>
    <xf numFmtId="3" fontId="2" fillId="4" borderId="12" xfId="0" applyNumberFormat="1" applyFont="1" applyFill="1" applyBorder="1" applyAlignment="1">
      <alignment horizontal="center" vertical="top"/>
    </xf>
    <xf numFmtId="0" fontId="2" fillId="4" borderId="16" xfId="0" applyFont="1" applyFill="1" applyBorder="1" applyAlignment="1">
      <alignment vertical="top" wrapText="1"/>
    </xf>
    <xf numFmtId="0" fontId="2" fillId="4" borderId="8" xfId="0" applyFont="1" applyFill="1" applyBorder="1" applyAlignment="1">
      <alignment vertical="top" wrapText="1"/>
    </xf>
    <xf numFmtId="0" fontId="2" fillId="4" borderId="16" xfId="0" applyFont="1" applyFill="1" applyBorder="1" applyAlignment="1">
      <alignment horizontal="left" vertical="top" wrapText="1"/>
    </xf>
    <xf numFmtId="0" fontId="2" fillId="4" borderId="21" xfId="0" applyFont="1" applyFill="1" applyBorder="1" applyAlignment="1">
      <alignment horizontal="left" vertical="top" wrapText="1"/>
    </xf>
    <xf numFmtId="0" fontId="5" fillId="4" borderId="5" xfId="0" applyFont="1" applyFill="1" applyBorder="1" applyAlignment="1">
      <alignment horizontal="left" vertical="top" wrapText="1"/>
    </xf>
    <xf numFmtId="0" fontId="2" fillId="4" borderId="1" xfId="0" applyFont="1" applyFill="1" applyBorder="1" applyAlignment="1">
      <alignment horizontal="left" vertical="top"/>
    </xf>
    <xf numFmtId="0" fontId="2" fillId="4" borderId="9" xfId="0" applyFont="1" applyFill="1" applyBorder="1" applyAlignment="1">
      <alignment horizontal="left" vertical="top"/>
    </xf>
    <xf numFmtId="0" fontId="2" fillId="4" borderId="1" xfId="0" applyFont="1" applyFill="1" applyBorder="1" applyAlignment="1">
      <alignment horizontal="center"/>
    </xf>
    <xf numFmtId="0" fontId="2" fillId="4" borderId="1" xfId="0" applyFont="1" applyFill="1" applyBorder="1" applyAlignment="1">
      <alignment horizontal="left" wrapText="1"/>
    </xf>
    <xf numFmtId="0" fontId="2" fillId="4" borderId="1" xfId="0" applyFont="1" applyFill="1" applyBorder="1" applyAlignment="1">
      <alignment wrapText="1"/>
    </xf>
    <xf numFmtId="0" fontId="2" fillId="4" borderId="1" xfId="0" applyFont="1" applyFill="1" applyBorder="1"/>
    <xf numFmtId="164" fontId="2" fillId="4" borderId="1" xfId="0" applyNumberFormat="1" applyFont="1" applyFill="1" applyBorder="1" applyAlignment="1">
      <alignment horizontal="center"/>
    </xf>
    <xf numFmtId="1" fontId="2" fillId="4" borderId="1" xfId="0" applyNumberFormat="1" applyFont="1" applyFill="1" applyBorder="1"/>
    <xf numFmtId="1" fontId="2" fillId="4" borderId="1" xfId="0" applyNumberFormat="1" applyFont="1" applyFill="1" applyBorder="1" applyAlignment="1">
      <alignment horizontal="center"/>
    </xf>
    <xf numFmtId="1" fontId="2" fillId="4" borderId="1" xfId="0" applyNumberFormat="1" applyFont="1" applyFill="1" applyBorder="1" applyAlignment="1">
      <alignment horizontal="left"/>
    </xf>
    <xf numFmtId="3" fontId="2" fillId="4" borderId="1" xfId="0" applyNumberFormat="1" applyFont="1" applyFill="1" applyBorder="1" applyAlignment="1">
      <alignment horizontal="center"/>
    </xf>
    <xf numFmtId="164" fontId="2" fillId="4" borderId="17" xfId="0" applyNumberFormat="1" applyFont="1" applyFill="1" applyBorder="1" applyAlignment="1">
      <alignment horizontal="center"/>
    </xf>
    <xf numFmtId="167" fontId="2" fillId="4" borderId="1" xfId="0" applyNumberFormat="1" applyFont="1" applyFill="1" applyBorder="1" applyAlignment="1">
      <alignment horizontal="center"/>
    </xf>
    <xf numFmtId="3" fontId="2" fillId="4" borderId="17" xfId="0" applyNumberFormat="1" applyFont="1" applyFill="1" applyBorder="1" applyAlignment="1">
      <alignment horizontal="center"/>
    </xf>
    <xf numFmtId="0" fontId="2" fillId="4" borderId="9" xfId="0" applyFont="1" applyFill="1" applyBorder="1" applyAlignment="1">
      <alignment horizontal="center"/>
    </xf>
    <xf numFmtId="0" fontId="2" fillId="4" borderId="9" xfId="0" applyFont="1" applyFill="1" applyBorder="1" applyAlignment="1">
      <alignment horizontal="left" wrapText="1"/>
    </xf>
    <xf numFmtId="0" fontId="2" fillId="4" borderId="9" xfId="0" applyFont="1" applyFill="1" applyBorder="1"/>
    <xf numFmtId="0" fontId="2" fillId="4" borderId="9" xfId="0" applyFont="1" applyFill="1" applyBorder="1" applyAlignment="1">
      <alignment wrapText="1"/>
    </xf>
    <xf numFmtId="1" fontId="2" fillId="4" borderId="9" xfId="0" applyNumberFormat="1" applyFont="1" applyFill="1" applyBorder="1" applyAlignment="1">
      <alignment horizontal="center"/>
    </xf>
    <xf numFmtId="1" fontId="2" fillId="4" borderId="9" xfId="0" applyNumberFormat="1" applyFont="1" applyFill="1" applyBorder="1"/>
    <xf numFmtId="1" fontId="2" fillId="4" borderId="9" xfId="0" applyNumberFormat="1" applyFont="1" applyFill="1" applyBorder="1" applyAlignment="1">
      <alignment horizontal="left"/>
    </xf>
    <xf numFmtId="3" fontId="2" fillId="4" borderId="9" xfId="0" applyNumberFormat="1" applyFont="1" applyFill="1" applyBorder="1" applyAlignment="1">
      <alignment horizontal="center"/>
    </xf>
    <xf numFmtId="3" fontId="2" fillId="4" borderId="18" xfId="0" applyNumberFormat="1" applyFont="1" applyFill="1" applyBorder="1" applyAlignment="1">
      <alignment horizontal="center"/>
    </xf>
    <xf numFmtId="0" fontId="2" fillId="4" borderId="2" xfId="0" applyFont="1" applyFill="1" applyBorder="1" applyAlignment="1">
      <alignment vertical="top" wrapText="1"/>
    </xf>
    <xf numFmtId="0" fontId="2" fillId="4" borderId="11" xfId="0" applyFont="1" applyFill="1" applyBorder="1" applyAlignment="1">
      <alignment vertical="top" wrapText="1"/>
    </xf>
    <xf numFmtId="0" fontId="9" fillId="2" borderId="0" xfId="0" applyFont="1" applyFill="1"/>
    <xf numFmtId="0" fontId="32" fillId="2" borderId="0" xfId="0" applyFont="1" applyFill="1" applyAlignment="1">
      <alignment horizontal="left"/>
    </xf>
    <xf numFmtId="0" fontId="9" fillId="2" borderId="0" xfId="0" applyFont="1" applyFill="1" applyAlignment="1">
      <alignment horizontal="left"/>
    </xf>
    <xf numFmtId="0" fontId="9" fillId="2" borderId="0" xfId="0" applyFont="1" applyFill="1" applyAlignment="1">
      <alignment wrapText="1"/>
    </xf>
    <xf numFmtId="0" fontId="7" fillId="0" borderId="23" xfId="0" applyFont="1" applyBorder="1" applyAlignment="1">
      <alignment vertical="top"/>
    </xf>
    <xf numFmtId="0" fontId="11" fillId="0" borderId="0" xfId="0" applyFont="1" applyFill="1" applyBorder="1"/>
    <xf numFmtId="0" fontId="11" fillId="0" borderId="0" xfId="0" applyFont="1" applyFill="1" applyBorder="1" applyAlignment="1">
      <alignment vertical="center"/>
    </xf>
    <xf numFmtId="0" fontId="8" fillId="5" borderId="0" xfId="0" applyFont="1" applyFill="1" applyBorder="1"/>
    <xf numFmtId="0" fontId="25" fillId="0" borderId="0" xfId="0" applyFont="1" applyFill="1" applyBorder="1"/>
    <xf numFmtId="0" fontId="33" fillId="0" borderId="0" xfId="1" quotePrefix="1" applyFont="1" applyFill="1" applyBorder="1" applyAlignment="1" applyProtection="1">
      <alignment vertical="center"/>
    </xf>
    <xf numFmtId="0" fontId="33" fillId="0" borderId="0" xfId="1" quotePrefix="1" applyFont="1" applyFill="1" applyBorder="1"/>
    <xf numFmtId="0" fontId="25" fillId="0" borderId="0" xfId="0" applyFont="1" applyAlignment="1">
      <alignment horizontal="left" vertical="center"/>
    </xf>
    <xf numFmtId="168" fontId="34" fillId="2" borderId="0" xfId="0" quotePrefix="1" applyNumberFormat="1" applyFont="1" applyFill="1"/>
    <xf numFmtId="0" fontId="35" fillId="2" borderId="0" xfId="0" applyFont="1" applyFill="1"/>
    <xf numFmtId="0" fontId="17" fillId="0" borderId="0" xfId="0" applyFont="1" applyAlignment="1">
      <alignment horizontal="left" vertical="center"/>
    </xf>
    <xf numFmtId="0" fontId="8" fillId="6" borderId="1" xfId="0" applyFont="1" applyFill="1" applyBorder="1" applyAlignment="1">
      <alignment horizontal="center"/>
    </xf>
    <xf numFmtId="0" fontId="11" fillId="6" borderId="1" xfId="0" applyFont="1" applyFill="1" applyBorder="1"/>
    <xf numFmtId="0" fontId="9" fillId="6" borderId="1" xfId="0" applyFont="1" applyFill="1" applyBorder="1" applyAlignment="1">
      <alignment horizontal="center" vertical="center" wrapText="1"/>
    </xf>
    <xf numFmtId="164" fontId="9" fillId="6" borderId="1" xfId="0" applyNumberFormat="1" applyFont="1" applyFill="1" applyBorder="1" applyAlignment="1">
      <alignment horizontal="center" vertical="center" wrapText="1"/>
    </xf>
    <xf numFmtId="0" fontId="4" fillId="6" borderId="5" xfId="0" applyFont="1" applyFill="1" applyBorder="1" applyAlignment="1">
      <alignment horizontal="left" vertical="top" wrapText="1"/>
    </xf>
    <xf numFmtId="0" fontId="3" fillId="6" borderId="5" xfId="0" applyFont="1" applyFill="1" applyBorder="1" applyAlignment="1">
      <alignment horizontal="center" vertical="center" wrapText="1"/>
    </xf>
    <xf numFmtId="0" fontId="11" fillId="6" borderId="1" xfId="0" applyFont="1" applyFill="1" applyBorder="1" applyAlignment="1">
      <alignment horizontal="left"/>
    </xf>
    <xf numFmtId="0" fontId="9" fillId="6" borderId="1" xfId="0" applyFont="1" applyFill="1" applyBorder="1" applyAlignment="1">
      <alignment horizontal="left" vertical="center" wrapText="1"/>
    </xf>
    <xf numFmtId="0" fontId="11" fillId="6" borderId="1" xfId="0" applyFont="1" applyFill="1" applyBorder="1" applyAlignment="1">
      <alignment horizontal="center"/>
    </xf>
    <xf numFmtId="2" fontId="3" fillId="3" borderId="1" xfId="0" applyNumberFormat="1" applyFont="1" applyFill="1" applyBorder="1" applyAlignment="1">
      <alignment horizontal="center" vertical="top"/>
    </xf>
    <xf numFmtId="2" fontId="3" fillId="3" borderId="17" xfId="0" applyNumberFormat="1" applyFont="1" applyFill="1" applyBorder="1" applyAlignment="1">
      <alignment horizontal="center" vertical="top"/>
    </xf>
    <xf numFmtId="2" fontId="3" fillId="3" borderId="1" xfId="0" applyNumberFormat="1" applyFont="1" applyFill="1" applyBorder="1" applyAlignment="1">
      <alignment horizontal="center"/>
    </xf>
    <xf numFmtId="2" fontId="3" fillId="3" borderId="17" xfId="0" applyNumberFormat="1" applyFont="1" applyFill="1" applyBorder="1" applyAlignment="1">
      <alignment horizontal="center"/>
    </xf>
    <xf numFmtId="2" fontId="2" fillId="4" borderId="17" xfId="0" applyNumberFormat="1" applyFont="1" applyFill="1" applyBorder="1" applyAlignment="1">
      <alignment horizontal="center" vertical="top"/>
    </xf>
    <xf numFmtId="0" fontId="5" fillId="2" borderId="20" xfId="0" applyFont="1" applyFill="1" applyBorder="1" applyAlignment="1">
      <alignment horizontal="left" vertical="top" wrapText="1"/>
    </xf>
    <xf numFmtId="0" fontId="5" fillId="2" borderId="13"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5" xfId="0" applyFont="1" applyFill="1" applyBorder="1" applyAlignment="1">
      <alignment horizontal="center" vertical="top"/>
    </xf>
    <xf numFmtId="0" fontId="2" fillId="2" borderId="5" xfId="0" applyFont="1" applyFill="1" applyBorder="1" applyAlignment="1">
      <alignment vertical="top"/>
    </xf>
    <xf numFmtId="1" fontId="2" fillId="2" borderId="5" xfId="0" applyNumberFormat="1" applyFont="1" applyFill="1" applyBorder="1" applyAlignment="1">
      <alignment vertical="top"/>
    </xf>
    <xf numFmtId="1" fontId="2" fillId="2" borderId="5" xfId="0" applyNumberFormat="1" applyFont="1" applyFill="1" applyBorder="1" applyAlignment="1">
      <alignment horizontal="left" vertical="top"/>
    </xf>
    <xf numFmtId="1" fontId="2" fillId="2" borderId="5" xfId="0" applyNumberFormat="1" applyFont="1" applyFill="1" applyBorder="1" applyAlignment="1">
      <alignment horizontal="center" vertical="top"/>
    </xf>
    <xf numFmtId="3" fontId="2" fillId="2" borderId="5" xfId="0" applyNumberFormat="1" applyFont="1" applyFill="1" applyBorder="1" applyAlignment="1">
      <alignment horizontal="center" vertical="top"/>
    </xf>
    <xf numFmtId="3" fontId="2" fillId="2" borderId="12" xfId="0" applyNumberFormat="1" applyFont="1" applyFill="1" applyBorder="1" applyAlignment="1">
      <alignment horizontal="center" vertical="top"/>
    </xf>
    <xf numFmtId="0" fontId="5" fillId="0" borderId="21"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2" fillId="0" borderId="6" xfId="0" applyFont="1" applyFill="1" applyBorder="1" applyAlignment="1">
      <alignment horizontal="left" wrapText="1"/>
    </xf>
    <xf numFmtId="0" fontId="2" fillId="0" borderId="6" xfId="0" applyFont="1" applyFill="1" applyBorder="1" applyAlignment="1">
      <alignment wrapText="1"/>
    </xf>
    <xf numFmtId="1" fontId="2" fillId="0" borderId="6" xfId="0" applyNumberFormat="1" applyFont="1" applyFill="1" applyBorder="1" applyAlignment="1">
      <alignment horizontal="center"/>
    </xf>
    <xf numFmtId="1" fontId="2" fillId="0" borderId="6" xfId="0" applyNumberFormat="1" applyFont="1" applyFill="1" applyBorder="1"/>
    <xf numFmtId="1" fontId="2" fillId="0" borderId="6" xfId="0" applyNumberFormat="1" applyFont="1" applyFill="1" applyBorder="1" applyAlignment="1">
      <alignment horizontal="left"/>
    </xf>
    <xf numFmtId="3" fontId="3" fillId="3" borderId="6" xfId="0" applyNumberFormat="1" applyFont="1" applyFill="1" applyBorder="1" applyAlignment="1">
      <alignment horizontal="center"/>
    </xf>
    <xf numFmtId="164" fontId="3" fillId="3" borderId="6" xfId="0" applyNumberFormat="1" applyFont="1" applyFill="1" applyBorder="1" applyAlignment="1">
      <alignment horizontal="center"/>
    </xf>
    <xf numFmtId="164" fontId="3" fillId="3" borderId="26" xfId="0" applyNumberFormat="1" applyFont="1" applyFill="1" applyBorder="1" applyAlignment="1">
      <alignment horizontal="center"/>
    </xf>
    <xf numFmtId="0" fontId="5" fillId="4" borderId="21" xfId="0" applyFont="1" applyFill="1" applyBorder="1" applyAlignment="1">
      <alignment horizontal="left" vertical="top" wrapText="1"/>
    </xf>
    <xf numFmtId="0" fontId="2" fillId="4" borderId="5" xfId="0" applyFont="1" applyFill="1" applyBorder="1" applyAlignment="1">
      <alignment vertical="top" wrapText="1"/>
    </xf>
    <xf numFmtId="0" fontId="2" fillId="6" borderId="1" xfId="0" applyFont="1" applyFill="1" applyBorder="1" applyAlignment="1"/>
    <xf numFmtId="0" fontId="7" fillId="0" borderId="23" xfId="0" applyFont="1" applyBorder="1" applyAlignment="1">
      <alignment horizontal="center" vertical="top"/>
    </xf>
    <xf numFmtId="0" fontId="7" fillId="0" borderId="24" xfId="0" applyFont="1" applyBorder="1" applyAlignment="1">
      <alignment horizontal="center" vertical="top"/>
    </xf>
    <xf numFmtId="0" fontId="7" fillId="6" borderId="1" xfId="0" applyFont="1" applyFill="1" applyBorder="1" applyAlignment="1">
      <alignment horizontal="center"/>
    </xf>
    <xf numFmtId="0" fontId="6" fillId="6" borderId="1" xfId="0" applyFont="1" applyFill="1" applyBorder="1" applyAlignment="1">
      <alignment horizontal="center"/>
    </xf>
    <xf numFmtId="0" fontId="9" fillId="6" borderId="1" xfId="0" applyFont="1" applyFill="1" applyBorder="1" applyAlignment="1">
      <alignment horizontal="center"/>
    </xf>
    <xf numFmtId="0" fontId="11" fillId="6" borderId="1" xfId="0" applyFont="1" applyFill="1" applyBorder="1" applyAlignment="1">
      <alignment horizontal="center"/>
    </xf>
    <xf numFmtId="0" fontId="8" fillId="6" borderId="1" xfId="0" applyFont="1" applyFill="1" applyBorder="1" applyAlignment="1">
      <alignment horizontal="center"/>
    </xf>
    <xf numFmtId="0" fontId="11" fillId="6" borderId="4" xfId="0" applyFont="1" applyFill="1" applyBorder="1" applyAlignment="1">
      <alignment horizontal="center"/>
    </xf>
    <xf numFmtId="0" fontId="11" fillId="6" borderId="2" xfId="0" applyFont="1" applyFill="1" applyBorder="1" applyAlignment="1">
      <alignment horizontal="center"/>
    </xf>
    <xf numFmtId="0" fontId="8" fillId="6" borderId="4" xfId="0" applyFont="1" applyFill="1" applyBorder="1" applyAlignment="1">
      <alignment horizontal="center"/>
    </xf>
    <xf numFmtId="0" fontId="8" fillId="6" borderId="3" xfId="0" applyFont="1" applyFill="1" applyBorder="1" applyAlignment="1">
      <alignment horizontal="center"/>
    </xf>
    <xf numFmtId="0" fontId="8" fillId="6" borderId="2" xfId="0" applyFont="1" applyFill="1" applyBorder="1" applyAlignment="1">
      <alignment horizontal="center"/>
    </xf>
    <xf numFmtId="0" fontId="17" fillId="4" borderId="0" xfId="0" applyFont="1" applyFill="1" applyAlignment="1">
      <alignment vertical="center"/>
    </xf>
    <xf numFmtId="0" fontId="11" fillId="2" borderId="0" xfId="0" applyFont="1" applyFill="1" applyAlignment="1">
      <alignment vertical="center" wrapText="1"/>
    </xf>
  </cellXfs>
  <cellStyles count="2">
    <cellStyle name="Hyperlink" xfId="1" builtinId="8"/>
    <cellStyle name="Normal" xfId="0" builtinId="0"/>
  </cellStyles>
  <dxfs count="6">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23509</xdr:colOff>
      <xdr:row>5</xdr:row>
      <xdr:rowOff>1194955</xdr:rowOff>
    </xdr:from>
    <xdr:to>
      <xdr:col>3</xdr:col>
      <xdr:colOff>6471427</xdr:colOff>
      <xdr:row>7</xdr:row>
      <xdr:rowOff>1082142</xdr:rowOff>
    </xdr:to>
    <xdr:pic>
      <xdr:nvPicPr>
        <xdr:cNvPr id="2" name="Picture 2">
          <a:extLst>
            <a:ext uri="{FF2B5EF4-FFF2-40B4-BE49-F238E27FC236}">
              <a16:creationId xmlns:a16="http://schemas.microsoft.com/office/drawing/2014/main" id="{0BD52BEB-15BC-440F-8E5D-20A0A041AA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39850" y="1835728"/>
          <a:ext cx="6447918" cy="62516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85467-D13C-4144-A656-36528D6D4C4A}">
  <dimension ref="B2:B8"/>
  <sheetViews>
    <sheetView workbookViewId="0">
      <selection activeCell="B12" sqref="B12"/>
    </sheetView>
  </sheetViews>
  <sheetFormatPr defaultRowHeight="15" x14ac:dyDescent="0.25"/>
  <cols>
    <col min="1" max="1" width="5.85546875" style="143" customWidth="1"/>
    <col min="2" max="256" width="9.140625" style="143"/>
    <col min="257" max="257" width="5.85546875" style="143" customWidth="1"/>
    <col min="258" max="512" width="9.140625" style="143"/>
    <col min="513" max="513" width="5.85546875" style="143" customWidth="1"/>
    <col min="514" max="768" width="9.140625" style="143"/>
    <col min="769" max="769" width="5.85546875" style="143" customWidth="1"/>
    <col min="770" max="1024" width="9.140625" style="143"/>
    <col min="1025" max="1025" width="5.85546875" style="143" customWidth="1"/>
    <col min="1026" max="1280" width="9.140625" style="143"/>
    <col min="1281" max="1281" width="5.85546875" style="143" customWidth="1"/>
    <col min="1282" max="1536" width="9.140625" style="143"/>
    <col min="1537" max="1537" width="5.85546875" style="143" customWidth="1"/>
    <col min="1538" max="1792" width="9.140625" style="143"/>
    <col min="1793" max="1793" width="5.85546875" style="143" customWidth="1"/>
    <col min="1794" max="2048" width="9.140625" style="143"/>
    <col min="2049" max="2049" width="5.85546875" style="143" customWidth="1"/>
    <col min="2050" max="2304" width="9.140625" style="143"/>
    <col min="2305" max="2305" width="5.85546875" style="143" customWidth="1"/>
    <col min="2306" max="2560" width="9.140625" style="143"/>
    <col min="2561" max="2561" width="5.85546875" style="143" customWidth="1"/>
    <col min="2562" max="2816" width="9.140625" style="143"/>
    <col min="2817" max="2817" width="5.85546875" style="143" customWidth="1"/>
    <col min="2818" max="3072" width="9.140625" style="143"/>
    <col min="3073" max="3073" width="5.85546875" style="143" customWidth="1"/>
    <col min="3074" max="3328" width="9.140625" style="143"/>
    <col min="3329" max="3329" width="5.85546875" style="143" customWidth="1"/>
    <col min="3330" max="3584" width="9.140625" style="143"/>
    <col min="3585" max="3585" width="5.85546875" style="143" customWidth="1"/>
    <col min="3586" max="3840" width="9.140625" style="143"/>
    <col min="3841" max="3841" width="5.85546875" style="143" customWidth="1"/>
    <col min="3842" max="4096" width="9.140625" style="143"/>
    <col min="4097" max="4097" width="5.85546875" style="143" customWidth="1"/>
    <col min="4098" max="4352" width="9.140625" style="143"/>
    <col min="4353" max="4353" width="5.85546875" style="143" customWidth="1"/>
    <col min="4354" max="4608" width="9.140625" style="143"/>
    <col min="4609" max="4609" width="5.85546875" style="143" customWidth="1"/>
    <col min="4610" max="4864" width="9.140625" style="143"/>
    <col min="4865" max="4865" width="5.85546875" style="143" customWidth="1"/>
    <col min="4866" max="5120" width="9.140625" style="143"/>
    <col min="5121" max="5121" width="5.85546875" style="143" customWidth="1"/>
    <col min="5122" max="5376" width="9.140625" style="143"/>
    <col min="5377" max="5377" width="5.85546875" style="143" customWidth="1"/>
    <col min="5378" max="5632" width="9.140625" style="143"/>
    <col min="5633" max="5633" width="5.85546875" style="143" customWidth="1"/>
    <col min="5634" max="5888" width="9.140625" style="143"/>
    <col min="5889" max="5889" width="5.85546875" style="143" customWidth="1"/>
    <col min="5890" max="6144" width="9.140625" style="143"/>
    <col min="6145" max="6145" width="5.85546875" style="143" customWidth="1"/>
    <col min="6146" max="6400" width="9.140625" style="143"/>
    <col min="6401" max="6401" width="5.85546875" style="143" customWidth="1"/>
    <col min="6402" max="6656" width="9.140625" style="143"/>
    <col min="6657" max="6657" width="5.85546875" style="143" customWidth="1"/>
    <col min="6658" max="6912" width="9.140625" style="143"/>
    <col min="6913" max="6913" width="5.85546875" style="143" customWidth="1"/>
    <col min="6914" max="7168" width="9.140625" style="143"/>
    <col min="7169" max="7169" width="5.85546875" style="143" customWidth="1"/>
    <col min="7170" max="7424" width="9.140625" style="143"/>
    <col min="7425" max="7425" width="5.85546875" style="143" customWidth="1"/>
    <col min="7426" max="7680" width="9.140625" style="143"/>
    <col min="7681" max="7681" width="5.85546875" style="143" customWidth="1"/>
    <col min="7682" max="7936" width="9.140625" style="143"/>
    <col min="7937" max="7937" width="5.85546875" style="143" customWidth="1"/>
    <col min="7938" max="8192" width="9.140625" style="143"/>
    <col min="8193" max="8193" width="5.85546875" style="143" customWidth="1"/>
    <col min="8194" max="8448" width="9.140625" style="143"/>
    <col min="8449" max="8449" width="5.85546875" style="143" customWidth="1"/>
    <col min="8450" max="8704" width="9.140625" style="143"/>
    <col min="8705" max="8705" width="5.85546875" style="143" customWidth="1"/>
    <col min="8706" max="8960" width="9.140625" style="143"/>
    <col min="8961" max="8961" width="5.85546875" style="143" customWidth="1"/>
    <col min="8962" max="9216" width="9.140625" style="143"/>
    <col min="9217" max="9217" width="5.85546875" style="143" customWidth="1"/>
    <col min="9218" max="9472" width="9.140625" style="143"/>
    <col min="9473" max="9473" width="5.85546875" style="143" customWidth="1"/>
    <col min="9474" max="9728" width="9.140625" style="143"/>
    <col min="9729" max="9729" width="5.85546875" style="143" customWidth="1"/>
    <col min="9730" max="9984" width="9.140625" style="143"/>
    <col min="9985" max="9985" width="5.85546875" style="143" customWidth="1"/>
    <col min="9986" max="10240" width="9.140625" style="143"/>
    <col min="10241" max="10241" width="5.85546875" style="143" customWidth="1"/>
    <col min="10242" max="10496" width="9.140625" style="143"/>
    <col min="10497" max="10497" width="5.85546875" style="143" customWidth="1"/>
    <col min="10498" max="10752" width="9.140625" style="143"/>
    <col min="10753" max="10753" width="5.85546875" style="143" customWidth="1"/>
    <col min="10754" max="11008" width="9.140625" style="143"/>
    <col min="11009" max="11009" width="5.85546875" style="143" customWidth="1"/>
    <col min="11010" max="11264" width="9.140625" style="143"/>
    <col min="11265" max="11265" width="5.85546875" style="143" customWidth="1"/>
    <col min="11266" max="11520" width="9.140625" style="143"/>
    <col min="11521" max="11521" width="5.85546875" style="143" customWidth="1"/>
    <col min="11522" max="11776" width="9.140625" style="143"/>
    <col min="11777" max="11777" width="5.85546875" style="143" customWidth="1"/>
    <col min="11778" max="12032" width="9.140625" style="143"/>
    <col min="12033" max="12033" width="5.85546875" style="143" customWidth="1"/>
    <col min="12034" max="12288" width="9.140625" style="143"/>
    <col min="12289" max="12289" width="5.85546875" style="143" customWidth="1"/>
    <col min="12290" max="12544" width="9.140625" style="143"/>
    <col min="12545" max="12545" width="5.85546875" style="143" customWidth="1"/>
    <col min="12546" max="12800" width="9.140625" style="143"/>
    <col min="12801" max="12801" width="5.85546875" style="143" customWidth="1"/>
    <col min="12802" max="13056" width="9.140625" style="143"/>
    <col min="13057" max="13057" width="5.85546875" style="143" customWidth="1"/>
    <col min="13058" max="13312" width="9.140625" style="143"/>
    <col min="13313" max="13313" width="5.85546875" style="143" customWidth="1"/>
    <col min="13314" max="13568" width="9.140625" style="143"/>
    <col min="13569" max="13569" width="5.85546875" style="143" customWidth="1"/>
    <col min="13570" max="13824" width="9.140625" style="143"/>
    <col min="13825" max="13825" width="5.85546875" style="143" customWidth="1"/>
    <col min="13826" max="14080" width="9.140625" style="143"/>
    <col min="14081" max="14081" width="5.85546875" style="143" customWidth="1"/>
    <col min="14082" max="14336" width="9.140625" style="143"/>
    <col min="14337" max="14337" width="5.85546875" style="143" customWidth="1"/>
    <col min="14338" max="14592" width="9.140625" style="143"/>
    <col min="14593" max="14593" width="5.85546875" style="143" customWidth="1"/>
    <col min="14594" max="14848" width="9.140625" style="143"/>
    <col min="14849" max="14849" width="5.85546875" style="143" customWidth="1"/>
    <col min="14850" max="15104" width="9.140625" style="143"/>
    <col min="15105" max="15105" width="5.85546875" style="143" customWidth="1"/>
    <col min="15106" max="15360" width="9.140625" style="143"/>
    <col min="15361" max="15361" width="5.85546875" style="143" customWidth="1"/>
    <col min="15362" max="15616" width="9.140625" style="143"/>
    <col min="15617" max="15617" width="5.85546875" style="143" customWidth="1"/>
    <col min="15618" max="15872" width="9.140625" style="143"/>
    <col min="15873" max="15873" width="5.85546875" style="143" customWidth="1"/>
    <col min="15874" max="16128" width="9.140625" style="143"/>
    <col min="16129" max="16129" width="5.85546875" style="143" customWidth="1"/>
    <col min="16130" max="16384" width="9.140625" style="143"/>
  </cols>
  <sheetData>
    <row r="2" spans="2:2" ht="20.25" x14ac:dyDescent="0.25">
      <c r="B2" s="262" t="s">
        <v>378</v>
      </c>
    </row>
    <row r="4" spans="2:2" ht="18.75" x14ac:dyDescent="0.3">
      <c r="B4" s="138" t="s">
        <v>377</v>
      </c>
    </row>
    <row r="5" spans="2:2" ht="18.75" x14ac:dyDescent="0.3">
      <c r="B5" s="264"/>
    </row>
    <row r="6" spans="2:2" ht="18.75" x14ac:dyDescent="0.25">
      <c r="B6" s="265" t="s">
        <v>312</v>
      </c>
    </row>
    <row r="7" spans="2:2" ht="18.75" x14ac:dyDescent="0.3">
      <c r="B7" s="264"/>
    </row>
    <row r="8" spans="2:2" ht="19.5" x14ac:dyDescent="0.35">
      <c r="B8" s="263" t="s">
        <v>310</v>
      </c>
    </row>
  </sheetData>
  <sheetProtection algorithmName="SHA-512" hashValue="S7v8ztnY36za82DYaN/mOl9s11fi1a5TB+UqRN8ibVxoCl4gAoGpydivYnkSGELaoJQgVpqYxp4MmZYT8La7og==" saltValue="iXQiWi7+eQk3IwuBBjF4zA==" spinCount="100000" sheet="1" objects="1" scenarios="1"/>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A7522-CBBE-4B19-8B4F-CE58F69D504E}">
  <dimension ref="A2:AF45"/>
  <sheetViews>
    <sheetView zoomScale="90" zoomScaleNormal="90" workbookViewId="0">
      <pane ySplit="18" topLeftCell="A19" activePane="bottomLeft" state="frozen"/>
      <selection pane="bottomLeft" activeCell="D9" sqref="D9"/>
    </sheetView>
  </sheetViews>
  <sheetFormatPr defaultRowHeight="15" x14ac:dyDescent="0.25"/>
  <cols>
    <col min="1" max="1" width="19.140625" style="143" customWidth="1"/>
    <col min="2" max="2" width="24.85546875" style="143" customWidth="1"/>
    <col min="3" max="3" width="33.42578125" style="143" customWidth="1"/>
    <col min="4" max="4" width="25.85546875" style="143" customWidth="1"/>
    <col min="5" max="5" width="12.42578125" style="143" customWidth="1"/>
    <col min="6" max="6" width="10.7109375" style="143" customWidth="1"/>
    <col min="7" max="7" width="16.42578125" style="143" customWidth="1"/>
    <col min="8" max="8" width="12.42578125" style="143" customWidth="1"/>
    <col min="9" max="9" width="12.7109375" style="143" customWidth="1"/>
    <col min="10" max="10" width="14.85546875" style="143" customWidth="1"/>
    <col min="11" max="11" width="19.85546875" style="144" customWidth="1"/>
    <col min="12" max="12" width="16.7109375" style="144" customWidth="1"/>
    <col min="13" max="13" width="39.42578125" style="144" customWidth="1"/>
    <col min="14" max="15" width="12.28515625" style="144" customWidth="1"/>
    <col min="16" max="16" width="10.5703125" style="143" customWidth="1"/>
    <col min="17" max="17" width="9.140625" style="143" customWidth="1"/>
    <col min="18" max="18" width="9.140625" style="143"/>
    <col min="19" max="19" width="10.7109375" style="143" customWidth="1"/>
    <col min="20" max="21" width="9.140625" style="143"/>
    <col min="22" max="22" width="13.42578125" style="143" customWidth="1"/>
    <col min="23" max="23" width="0" style="143" hidden="1" customWidth="1"/>
    <col min="24" max="24" width="14.28515625" style="143" customWidth="1"/>
    <col min="25" max="25" width="0" style="143" hidden="1" customWidth="1"/>
    <col min="26" max="26" width="13.7109375" style="143" customWidth="1"/>
    <col min="27" max="27" width="19.85546875" style="143" customWidth="1"/>
    <col min="28" max="28" width="19.5703125" style="143" customWidth="1"/>
    <col min="29" max="29" width="0" style="145" hidden="1" customWidth="1"/>
    <col min="30" max="32" width="12.7109375" style="145" hidden="1" customWidth="1"/>
    <col min="33" max="33" width="9.140625" style="143"/>
    <col min="34" max="34" width="11.5703125" style="143" bestFit="1" customWidth="1"/>
    <col min="35" max="259" width="9.140625" style="143"/>
    <col min="260" max="260" width="15" style="143" customWidth="1"/>
    <col min="261" max="261" width="20.7109375" style="143" customWidth="1"/>
    <col min="262" max="262" width="30.42578125" style="143" customWidth="1"/>
    <col min="263" max="263" width="17.85546875" style="143" customWidth="1"/>
    <col min="264" max="265" width="10.7109375" style="143" customWidth="1"/>
    <col min="266" max="266" width="14" style="143" customWidth="1"/>
    <col min="267" max="269" width="9.140625" style="143"/>
    <col min="270" max="270" width="11.28515625" style="143" customWidth="1"/>
    <col min="271" max="271" width="9.140625" style="143"/>
    <col min="272" max="272" width="39.42578125" style="143" customWidth="1"/>
    <col min="273" max="273" width="12.28515625" style="143" customWidth="1"/>
    <col min="274" max="274" width="10.5703125" style="143" customWidth="1"/>
    <col min="275" max="276" width="9.140625" style="143"/>
    <col min="277" max="277" width="10.7109375" style="143" customWidth="1"/>
    <col min="278" max="283" width="9.140625" style="143"/>
    <col min="284" max="285" width="12.42578125" style="143" customWidth="1"/>
    <col min="286" max="286" width="9.140625" style="143"/>
    <col min="287" max="287" width="12.7109375" style="143" bestFit="1" customWidth="1"/>
    <col min="288" max="289" width="9.140625" style="143"/>
    <col min="290" max="290" width="11.5703125" style="143" bestFit="1" customWidth="1"/>
    <col min="291" max="515" width="9.140625" style="143"/>
    <col min="516" max="516" width="15" style="143" customWidth="1"/>
    <col min="517" max="517" width="20.7109375" style="143" customWidth="1"/>
    <col min="518" max="518" width="30.42578125" style="143" customWidth="1"/>
    <col min="519" max="519" width="17.85546875" style="143" customWidth="1"/>
    <col min="520" max="521" width="10.7109375" style="143" customWidth="1"/>
    <col min="522" max="522" width="14" style="143" customWidth="1"/>
    <col min="523" max="525" width="9.140625" style="143"/>
    <col min="526" max="526" width="11.28515625" style="143" customWidth="1"/>
    <col min="527" max="527" width="9.140625" style="143"/>
    <col min="528" max="528" width="39.42578125" style="143" customWidth="1"/>
    <col min="529" max="529" width="12.28515625" style="143" customWidth="1"/>
    <col min="530" max="530" width="10.5703125" style="143" customWidth="1"/>
    <col min="531" max="532" width="9.140625" style="143"/>
    <col min="533" max="533" width="10.7109375" style="143" customWidth="1"/>
    <col min="534" max="539" width="9.140625" style="143"/>
    <col min="540" max="541" width="12.42578125" style="143" customWidth="1"/>
    <col min="542" max="542" width="9.140625" style="143"/>
    <col min="543" max="543" width="12.7109375" style="143" bestFit="1" customWidth="1"/>
    <col min="544" max="545" width="9.140625" style="143"/>
    <col min="546" max="546" width="11.5703125" style="143" bestFit="1" customWidth="1"/>
    <col min="547" max="771" width="9.140625" style="143"/>
    <col min="772" max="772" width="15" style="143" customWidth="1"/>
    <col min="773" max="773" width="20.7109375" style="143" customWidth="1"/>
    <col min="774" max="774" width="30.42578125" style="143" customWidth="1"/>
    <col min="775" max="775" width="17.85546875" style="143" customWidth="1"/>
    <col min="776" max="777" width="10.7109375" style="143" customWidth="1"/>
    <col min="778" max="778" width="14" style="143" customWidth="1"/>
    <col min="779" max="781" width="9.140625" style="143"/>
    <col min="782" max="782" width="11.28515625" style="143" customWidth="1"/>
    <col min="783" max="783" width="9.140625" style="143"/>
    <col min="784" max="784" width="39.42578125" style="143" customWidth="1"/>
    <col min="785" max="785" width="12.28515625" style="143" customWidth="1"/>
    <col min="786" max="786" width="10.5703125" style="143" customWidth="1"/>
    <col min="787" max="788" width="9.140625" style="143"/>
    <col min="789" max="789" width="10.7109375" style="143" customWidth="1"/>
    <col min="790" max="795" width="9.140625" style="143"/>
    <col min="796" max="797" width="12.42578125" style="143" customWidth="1"/>
    <col min="798" max="798" width="9.140625" style="143"/>
    <col min="799" max="799" width="12.7109375" style="143" bestFit="1" customWidth="1"/>
    <col min="800" max="801" width="9.140625" style="143"/>
    <col min="802" max="802" width="11.5703125" style="143" bestFit="1" customWidth="1"/>
    <col min="803" max="1027" width="9.140625" style="143"/>
    <col min="1028" max="1028" width="15" style="143" customWidth="1"/>
    <col min="1029" max="1029" width="20.7109375" style="143" customWidth="1"/>
    <col min="1030" max="1030" width="30.42578125" style="143" customWidth="1"/>
    <col min="1031" max="1031" width="17.85546875" style="143" customWidth="1"/>
    <col min="1032" max="1033" width="10.7109375" style="143" customWidth="1"/>
    <col min="1034" max="1034" width="14" style="143" customWidth="1"/>
    <col min="1035" max="1037" width="9.140625" style="143"/>
    <col min="1038" max="1038" width="11.28515625" style="143" customWidth="1"/>
    <col min="1039" max="1039" width="9.140625" style="143"/>
    <col min="1040" max="1040" width="39.42578125" style="143" customWidth="1"/>
    <col min="1041" max="1041" width="12.28515625" style="143" customWidth="1"/>
    <col min="1042" max="1042" width="10.5703125" style="143" customWidth="1"/>
    <col min="1043" max="1044" width="9.140625" style="143"/>
    <col min="1045" max="1045" width="10.7109375" style="143" customWidth="1"/>
    <col min="1046" max="1051" width="9.140625" style="143"/>
    <col min="1052" max="1053" width="12.42578125" style="143" customWidth="1"/>
    <col min="1054" max="1054" width="9.140625" style="143"/>
    <col min="1055" max="1055" width="12.7109375" style="143" bestFit="1" customWidth="1"/>
    <col min="1056" max="1057" width="9.140625" style="143"/>
    <col min="1058" max="1058" width="11.5703125" style="143" bestFit="1" customWidth="1"/>
    <col min="1059" max="1283" width="9.140625" style="143"/>
    <col min="1284" max="1284" width="15" style="143" customWidth="1"/>
    <col min="1285" max="1285" width="20.7109375" style="143" customWidth="1"/>
    <col min="1286" max="1286" width="30.42578125" style="143" customWidth="1"/>
    <col min="1287" max="1287" width="17.85546875" style="143" customWidth="1"/>
    <col min="1288" max="1289" width="10.7109375" style="143" customWidth="1"/>
    <col min="1290" max="1290" width="14" style="143" customWidth="1"/>
    <col min="1291" max="1293" width="9.140625" style="143"/>
    <col min="1294" max="1294" width="11.28515625" style="143" customWidth="1"/>
    <col min="1295" max="1295" width="9.140625" style="143"/>
    <col min="1296" max="1296" width="39.42578125" style="143" customWidth="1"/>
    <col min="1297" max="1297" width="12.28515625" style="143" customWidth="1"/>
    <col min="1298" max="1298" width="10.5703125" style="143" customWidth="1"/>
    <col min="1299" max="1300" width="9.140625" style="143"/>
    <col min="1301" max="1301" width="10.7109375" style="143" customWidth="1"/>
    <col min="1302" max="1307" width="9.140625" style="143"/>
    <col min="1308" max="1309" width="12.42578125" style="143" customWidth="1"/>
    <col min="1310" max="1310" width="9.140625" style="143"/>
    <col min="1311" max="1311" width="12.7109375" style="143" bestFit="1" customWidth="1"/>
    <col min="1312" max="1313" width="9.140625" style="143"/>
    <col min="1314" max="1314" width="11.5703125" style="143" bestFit="1" customWidth="1"/>
    <col min="1315" max="1539" width="9.140625" style="143"/>
    <col min="1540" max="1540" width="15" style="143" customWidth="1"/>
    <col min="1541" max="1541" width="20.7109375" style="143" customWidth="1"/>
    <col min="1542" max="1542" width="30.42578125" style="143" customWidth="1"/>
    <col min="1543" max="1543" width="17.85546875" style="143" customWidth="1"/>
    <col min="1544" max="1545" width="10.7109375" style="143" customWidth="1"/>
    <col min="1546" max="1546" width="14" style="143" customWidth="1"/>
    <col min="1547" max="1549" width="9.140625" style="143"/>
    <col min="1550" max="1550" width="11.28515625" style="143" customWidth="1"/>
    <col min="1551" max="1551" width="9.140625" style="143"/>
    <col min="1552" max="1552" width="39.42578125" style="143" customWidth="1"/>
    <col min="1553" max="1553" width="12.28515625" style="143" customWidth="1"/>
    <col min="1554" max="1554" width="10.5703125" style="143" customWidth="1"/>
    <col min="1555" max="1556" width="9.140625" style="143"/>
    <col min="1557" max="1557" width="10.7109375" style="143" customWidth="1"/>
    <col min="1558" max="1563" width="9.140625" style="143"/>
    <col min="1564" max="1565" width="12.42578125" style="143" customWidth="1"/>
    <col min="1566" max="1566" width="9.140625" style="143"/>
    <col min="1567" max="1567" width="12.7109375" style="143" bestFit="1" customWidth="1"/>
    <col min="1568" max="1569" width="9.140625" style="143"/>
    <col min="1570" max="1570" width="11.5703125" style="143" bestFit="1" customWidth="1"/>
    <col min="1571" max="1795" width="9.140625" style="143"/>
    <col min="1796" max="1796" width="15" style="143" customWidth="1"/>
    <col min="1797" max="1797" width="20.7109375" style="143" customWidth="1"/>
    <col min="1798" max="1798" width="30.42578125" style="143" customWidth="1"/>
    <col min="1799" max="1799" width="17.85546875" style="143" customWidth="1"/>
    <col min="1800" max="1801" width="10.7109375" style="143" customWidth="1"/>
    <col min="1802" max="1802" width="14" style="143" customWidth="1"/>
    <col min="1803" max="1805" width="9.140625" style="143"/>
    <col min="1806" max="1806" width="11.28515625" style="143" customWidth="1"/>
    <col min="1807" max="1807" width="9.140625" style="143"/>
    <col min="1808" max="1808" width="39.42578125" style="143" customWidth="1"/>
    <col min="1809" max="1809" width="12.28515625" style="143" customWidth="1"/>
    <col min="1810" max="1810" width="10.5703125" style="143" customWidth="1"/>
    <col min="1811" max="1812" width="9.140625" style="143"/>
    <col min="1813" max="1813" width="10.7109375" style="143" customWidth="1"/>
    <col min="1814" max="1819" width="9.140625" style="143"/>
    <col min="1820" max="1821" width="12.42578125" style="143" customWidth="1"/>
    <col min="1822" max="1822" width="9.140625" style="143"/>
    <col min="1823" max="1823" width="12.7109375" style="143" bestFit="1" customWidth="1"/>
    <col min="1824" max="1825" width="9.140625" style="143"/>
    <col min="1826" max="1826" width="11.5703125" style="143" bestFit="1" customWidth="1"/>
    <col min="1827" max="2051" width="9.140625" style="143"/>
    <col min="2052" max="2052" width="15" style="143" customWidth="1"/>
    <col min="2053" max="2053" width="20.7109375" style="143" customWidth="1"/>
    <col min="2054" max="2054" width="30.42578125" style="143" customWidth="1"/>
    <col min="2055" max="2055" width="17.85546875" style="143" customWidth="1"/>
    <col min="2056" max="2057" width="10.7109375" style="143" customWidth="1"/>
    <col min="2058" max="2058" width="14" style="143" customWidth="1"/>
    <col min="2059" max="2061" width="9.140625" style="143"/>
    <col min="2062" max="2062" width="11.28515625" style="143" customWidth="1"/>
    <col min="2063" max="2063" width="9.140625" style="143"/>
    <col min="2064" max="2064" width="39.42578125" style="143" customWidth="1"/>
    <col min="2065" max="2065" width="12.28515625" style="143" customWidth="1"/>
    <col min="2066" max="2066" width="10.5703125" style="143" customWidth="1"/>
    <col min="2067" max="2068" width="9.140625" style="143"/>
    <col min="2069" max="2069" width="10.7109375" style="143" customWidth="1"/>
    <col min="2070" max="2075" width="9.140625" style="143"/>
    <col min="2076" max="2077" width="12.42578125" style="143" customWidth="1"/>
    <col min="2078" max="2078" width="9.140625" style="143"/>
    <col min="2079" max="2079" width="12.7109375" style="143" bestFit="1" customWidth="1"/>
    <col min="2080" max="2081" width="9.140625" style="143"/>
    <col min="2082" max="2082" width="11.5703125" style="143" bestFit="1" customWidth="1"/>
    <col min="2083" max="2307" width="9.140625" style="143"/>
    <col min="2308" max="2308" width="15" style="143" customWidth="1"/>
    <col min="2309" max="2309" width="20.7109375" style="143" customWidth="1"/>
    <col min="2310" max="2310" width="30.42578125" style="143" customWidth="1"/>
    <col min="2311" max="2311" width="17.85546875" style="143" customWidth="1"/>
    <col min="2312" max="2313" width="10.7109375" style="143" customWidth="1"/>
    <col min="2314" max="2314" width="14" style="143" customWidth="1"/>
    <col min="2315" max="2317" width="9.140625" style="143"/>
    <col min="2318" max="2318" width="11.28515625" style="143" customWidth="1"/>
    <col min="2319" max="2319" width="9.140625" style="143"/>
    <col min="2320" max="2320" width="39.42578125" style="143" customWidth="1"/>
    <col min="2321" max="2321" width="12.28515625" style="143" customWidth="1"/>
    <col min="2322" max="2322" width="10.5703125" style="143" customWidth="1"/>
    <col min="2323" max="2324" width="9.140625" style="143"/>
    <col min="2325" max="2325" width="10.7109375" style="143" customWidth="1"/>
    <col min="2326" max="2331" width="9.140625" style="143"/>
    <col min="2332" max="2333" width="12.42578125" style="143" customWidth="1"/>
    <col min="2334" max="2334" width="9.140625" style="143"/>
    <col min="2335" max="2335" width="12.7109375" style="143" bestFit="1" customWidth="1"/>
    <col min="2336" max="2337" width="9.140625" style="143"/>
    <col min="2338" max="2338" width="11.5703125" style="143" bestFit="1" customWidth="1"/>
    <col min="2339" max="2563" width="9.140625" style="143"/>
    <col min="2564" max="2564" width="15" style="143" customWidth="1"/>
    <col min="2565" max="2565" width="20.7109375" style="143" customWidth="1"/>
    <col min="2566" max="2566" width="30.42578125" style="143" customWidth="1"/>
    <col min="2567" max="2567" width="17.85546875" style="143" customWidth="1"/>
    <col min="2568" max="2569" width="10.7109375" style="143" customWidth="1"/>
    <col min="2570" max="2570" width="14" style="143" customWidth="1"/>
    <col min="2571" max="2573" width="9.140625" style="143"/>
    <col min="2574" max="2574" width="11.28515625" style="143" customWidth="1"/>
    <col min="2575" max="2575" width="9.140625" style="143"/>
    <col min="2576" max="2576" width="39.42578125" style="143" customWidth="1"/>
    <col min="2577" max="2577" width="12.28515625" style="143" customWidth="1"/>
    <col min="2578" max="2578" width="10.5703125" style="143" customWidth="1"/>
    <col min="2579" max="2580" width="9.140625" style="143"/>
    <col min="2581" max="2581" width="10.7109375" style="143" customWidth="1"/>
    <col min="2582" max="2587" width="9.140625" style="143"/>
    <col min="2588" max="2589" width="12.42578125" style="143" customWidth="1"/>
    <col min="2590" max="2590" width="9.140625" style="143"/>
    <col min="2591" max="2591" width="12.7109375" style="143" bestFit="1" customWidth="1"/>
    <col min="2592" max="2593" width="9.140625" style="143"/>
    <col min="2594" max="2594" width="11.5703125" style="143" bestFit="1" customWidth="1"/>
    <col min="2595" max="2819" width="9.140625" style="143"/>
    <col min="2820" max="2820" width="15" style="143" customWidth="1"/>
    <col min="2821" max="2821" width="20.7109375" style="143" customWidth="1"/>
    <col min="2822" max="2822" width="30.42578125" style="143" customWidth="1"/>
    <col min="2823" max="2823" width="17.85546875" style="143" customWidth="1"/>
    <col min="2824" max="2825" width="10.7109375" style="143" customWidth="1"/>
    <col min="2826" max="2826" width="14" style="143" customWidth="1"/>
    <col min="2827" max="2829" width="9.140625" style="143"/>
    <col min="2830" max="2830" width="11.28515625" style="143" customWidth="1"/>
    <col min="2831" max="2831" width="9.140625" style="143"/>
    <col min="2832" max="2832" width="39.42578125" style="143" customWidth="1"/>
    <col min="2833" max="2833" width="12.28515625" style="143" customWidth="1"/>
    <col min="2834" max="2834" width="10.5703125" style="143" customWidth="1"/>
    <col min="2835" max="2836" width="9.140625" style="143"/>
    <col min="2837" max="2837" width="10.7109375" style="143" customWidth="1"/>
    <col min="2838" max="2843" width="9.140625" style="143"/>
    <col min="2844" max="2845" width="12.42578125" style="143" customWidth="1"/>
    <col min="2846" max="2846" width="9.140625" style="143"/>
    <col min="2847" max="2847" width="12.7109375" style="143" bestFit="1" customWidth="1"/>
    <col min="2848" max="2849" width="9.140625" style="143"/>
    <col min="2850" max="2850" width="11.5703125" style="143" bestFit="1" customWidth="1"/>
    <col min="2851" max="3075" width="9.140625" style="143"/>
    <col min="3076" max="3076" width="15" style="143" customWidth="1"/>
    <col min="3077" max="3077" width="20.7109375" style="143" customWidth="1"/>
    <col min="3078" max="3078" width="30.42578125" style="143" customWidth="1"/>
    <col min="3079" max="3079" width="17.85546875" style="143" customWidth="1"/>
    <col min="3080" max="3081" width="10.7109375" style="143" customWidth="1"/>
    <col min="3082" max="3082" width="14" style="143" customWidth="1"/>
    <col min="3083" max="3085" width="9.140625" style="143"/>
    <col min="3086" max="3086" width="11.28515625" style="143" customWidth="1"/>
    <col min="3087" max="3087" width="9.140625" style="143"/>
    <col min="3088" max="3088" width="39.42578125" style="143" customWidth="1"/>
    <col min="3089" max="3089" width="12.28515625" style="143" customWidth="1"/>
    <col min="3090" max="3090" width="10.5703125" style="143" customWidth="1"/>
    <col min="3091" max="3092" width="9.140625" style="143"/>
    <col min="3093" max="3093" width="10.7109375" style="143" customWidth="1"/>
    <col min="3094" max="3099" width="9.140625" style="143"/>
    <col min="3100" max="3101" width="12.42578125" style="143" customWidth="1"/>
    <col min="3102" max="3102" width="9.140625" style="143"/>
    <col min="3103" max="3103" width="12.7109375" style="143" bestFit="1" customWidth="1"/>
    <col min="3104" max="3105" width="9.140625" style="143"/>
    <col min="3106" max="3106" width="11.5703125" style="143" bestFit="1" customWidth="1"/>
    <col min="3107" max="3331" width="9.140625" style="143"/>
    <col min="3332" max="3332" width="15" style="143" customWidth="1"/>
    <col min="3333" max="3333" width="20.7109375" style="143" customWidth="1"/>
    <col min="3334" max="3334" width="30.42578125" style="143" customWidth="1"/>
    <col min="3335" max="3335" width="17.85546875" style="143" customWidth="1"/>
    <col min="3336" max="3337" width="10.7109375" style="143" customWidth="1"/>
    <col min="3338" max="3338" width="14" style="143" customWidth="1"/>
    <col min="3339" max="3341" width="9.140625" style="143"/>
    <col min="3342" max="3342" width="11.28515625" style="143" customWidth="1"/>
    <col min="3343" max="3343" width="9.140625" style="143"/>
    <col min="3344" max="3344" width="39.42578125" style="143" customWidth="1"/>
    <col min="3345" max="3345" width="12.28515625" style="143" customWidth="1"/>
    <col min="3346" max="3346" width="10.5703125" style="143" customWidth="1"/>
    <col min="3347" max="3348" width="9.140625" style="143"/>
    <col min="3349" max="3349" width="10.7109375" style="143" customWidth="1"/>
    <col min="3350" max="3355" width="9.140625" style="143"/>
    <col min="3356" max="3357" width="12.42578125" style="143" customWidth="1"/>
    <col min="3358" max="3358" width="9.140625" style="143"/>
    <col min="3359" max="3359" width="12.7109375" style="143" bestFit="1" customWidth="1"/>
    <col min="3360" max="3361" width="9.140625" style="143"/>
    <col min="3362" max="3362" width="11.5703125" style="143" bestFit="1" customWidth="1"/>
    <col min="3363" max="3587" width="9.140625" style="143"/>
    <col min="3588" max="3588" width="15" style="143" customWidth="1"/>
    <col min="3589" max="3589" width="20.7109375" style="143" customWidth="1"/>
    <col min="3590" max="3590" width="30.42578125" style="143" customWidth="1"/>
    <col min="3591" max="3591" width="17.85546875" style="143" customWidth="1"/>
    <col min="3592" max="3593" width="10.7109375" style="143" customWidth="1"/>
    <col min="3594" max="3594" width="14" style="143" customWidth="1"/>
    <col min="3595" max="3597" width="9.140625" style="143"/>
    <col min="3598" max="3598" width="11.28515625" style="143" customWidth="1"/>
    <col min="3599" max="3599" width="9.140625" style="143"/>
    <col min="3600" max="3600" width="39.42578125" style="143" customWidth="1"/>
    <col min="3601" max="3601" width="12.28515625" style="143" customWidth="1"/>
    <col min="3602" max="3602" width="10.5703125" style="143" customWidth="1"/>
    <col min="3603" max="3604" width="9.140625" style="143"/>
    <col min="3605" max="3605" width="10.7109375" style="143" customWidth="1"/>
    <col min="3606" max="3611" width="9.140625" style="143"/>
    <col min="3612" max="3613" width="12.42578125" style="143" customWidth="1"/>
    <col min="3614" max="3614" width="9.140625" style="143"/>
    <col min="3615" max="3615" width="12.7109375" style="143" bestFit="1" customWidth="1"/>
    <col min="3616" max="3617" width="9.140625" style="143"/>
    <col min="3618" max="3618" width="11.5703125" style="143" bestFit="1" customWidth="1"/>
    <col min="3619" max="3843" width="9.140625" style="143"/>
    <col min="3844" max="3844" width="15" style="143" customWidth="1"/>
    <col min="3845" max="3845" width="20.7109375" style="143" customWidth="1"/>
    <col min="3846" max="3846" width="30.42578125" style="143" customWidth="1"/>
    <col min="3847" max="3847" width="17.85546875" style="143" customWidth="1"/>
    <col min="3848" max="3849" width="10.7109375" style="143" customWidth="1"/>
    <col min="3850" max="3850" width="14" style="143" customWidth="1"/>
    <col min="3851" max="3853" width="9.140625" style="143"/>
    <col min="3854" max="3854" width="11.28515625" style="143" customWidth="1"/>
    <col min="3855" max="3855" width="9.140625" style="143"/>
    <col min="3856" max="3856" width="39.42578125" style="143" customWidth="1"/>
    <col min="3857" max="3857" width="12.28515625" style="143" customWidth="1"/>
    <col min="3858" max="3858" width="10.5703125" style="143" customWidth="1"/>
    <col min="3859" max="3860" width="9.140625" style="143"/>
    <col min="3861" max="3861" width="10.7109375" style="143" customWidth="1"/>
    <col min="3862" max="3867" width="9.140625" style="143"/>
    <col min="3868" max="3869" width="12.42578125" style="143" customWidth="1"/>
    <col min="3870" max="3870" width="9.140625" style="143"/>
    <col min="3871" max="3871" width="12.7109375" style="143" bestFit="1" customWidth="1"/>
    <col min="3872" max="3873" width="9.140625" style="143"/>
    <col min="3874" max="3874" width="11.5703125" style="143" bestFit="1" customWidth="1"/>
    <col min="3875" max="4099" width="9.140625" style="143"/>
    <col min="4100" max="4100" width="15" style="143" customWidth="1"/>
    <col min="4101" max="4101" width="20.7109375" style="143" customWidth="1"/>
    <col min="4102" max="4102" width="30.42578125" style="143" customWidth="1"/>
    <col min="4103" max="4103" width="17.85546875" style="143" customWidth="1"/>
    <col min="4104" max="4105" width="10.7109375" style="143" customWidth="1"/>
    <col min="4106" max="4106" width="14" style="143" customWidth="1"/>
    <col min="4107" max="4109" width="9.140625" style="143"/>
    <col min="4110" max="4110" width="11.28515625" style="143" customWidth="1"/>
    <col min="4111" max="4111" width="9.140625" style="143"/>
    <col min="4112" max="4112" width="39.42578125" style="143" customWidth="1"/>
    <col min="4113" max="4113" width="12.28515625" style="143" customWidth="1"/>
    <col min="4114" max="4114" width="10.5703125" style="143" customWidth="1"/>
    <col min="4115" max="4116" width="9.140625" style="143"/>
    <col min="4117" max="4117" width="10.7109375" style="143" customWidth="1"/>
    <col min="4118" max="4123" width="9.140625" style="143"/>
    <col min="4124" max="4125" width="12.42578125" style="143" customWidth="1"/>
    <col min="4126" max="4126" width="9.140625" style="143"/>
    <col min="4127" max="4127" width="12.7109375" style="143" bestFit="1" customWidth="1"/>
    <col min="4128" max="4129" width="9.140625" style="143"/>
    <col min="4130" max="4130" width="11.5703125" style="143" bestFit="1" customWidth="1"/>
    <col min="4131" max="4355" width="9.140625" style="143"/>
    <col min="4356" max="4356" width="15" style="143" customWidth="1"/>
    <col min="4357" max="4357" width="20.7109375" style="143" customWidth="1"/>
    <col min="4358" max="4358" width="30.42578125" style="143" customWidth="1"/>
    <col min="4359" max="4359" width="17.85546875" style="143" customWidth="1"/>
    <col min="4360" max="4361" width="10.7109375" style="143" customWidth="1"/>
    <col min="4362" max="4362" width="14" style="143" customWidth="1"/>
    <col min="4363" max="4365" width="9.140625" style="143"/>
    <col min="4366" max="4366" width="11.28515625" style="143" customWidth="1"/>
    <col min="4367" max="4367" width="9.140625" style="143"/>
    <col min="4368" max="4368" width="39.42578125" style="143" customWidth="1"/>
    <col min="4369" max="4369" width="12.28515625" style="143" customWidth="1"/>
    <col min="4370" max="4370" width="10.5703125" style="143" customWidth="1"/>
    <col min="4371" max="4372" width="9.140625" style="143"/>
    <col min="4373" max="4373" width="10.7109375" style="143" customWidth="1"/>
    <col min="4374" max="4379" width="9.140625" style="143"/>
    <col min="4380" max="4381" width="12.42578125" style="143" customWidth="1"/>
    <col min="4382" max="4382" width="9.140625" style="143"/>
    <col min="4383" max="4383" width="12.7109375" style="143" bestFit="1" customWidth="1"/>
    <col min="4384" max="4385" width="9.140625" style="143"/>
    <col min="4386" max="4386" width="11.5703125" style="143" bestFit="1" customWidth="1"/>
    <col min="4387" max="4611" width="9.140625" style="143"/>
    <col min="4612" max="4612" width="15" style="143" customWidth="1"/>
    <col min="4613" max="4613" width="20.7109375" style="143" customWidth="1"/>
    <col min="4614" max="4614" width="30.42578125" style="143" customWidth="1"/>
    <col min="4615" max="4615" width="17.85546875" style="143" customWidth="1"/>
    <col min="4616" max="4617" width="10.7109375" style="143" customWidth="1"/>
    <col min="4618" max="4618" width="14" style="143" customWidth="1"/>
    <col min="4619" max="4621" width="9.140625" style="143"/>
    <col min="4622" max="4622" width="11.28515625" style="143" customWidth="1"/>
    <col min="4623" max="4623" width="9.140625" style="143"/>
    <col min="4624" max="4624" width="39.42578125" style="143" customWidth="1"/>
    <col min="4625" max="4625" width="12.28515625" style="143" customWidth="1"/>
    <col min="4626" max="4626" width="10.5703125" style="143" customWidth="1"/>
    <col min="4627" max="4628" width="9.140625" style="143"/>
    <col min="4629" max="4629" width="10.7109375" style="143" customWidth="1"/>
    <col min="4630" max="4635" width="9.140625" style="143"/>
    <col min="4636" max="4637" width="12.42578125" style="143" customWidth="1"/>
    <col min="4638" max="4638" width="9.140625" style="143"/>
    <col min="4639" max="4639" width="12.7109375" style="143" bestFit="1" customWidth="1"/>
    <col min="4640" max="4641" width="9.140625" style="143"/>
    <col min="4642" max="4642" width="11.5703125" style="143" bestFit="1" customWidth="1"/>
    <col min="4643" max="4867" width="9.140625" style="143"/>
    <col min="4868" max="4868" width="15" style="143" customWidth="1"/>
    <col min="4869" max="4869" width="20.7109375" style="143" customWidth="1"/>
    <col min="4870" max="4870" width="30.42578125" style="143" customWidth="1"/>
    <col min="4871" max="4871" width="17.85546875" style="143" customWidth="1"/>
    <col min="4872" max="4873" width="10.7109375" style="143" customWidth="1"/>
    <col min="4874" max="4874" width="14" style="143" customWidth="1"/>
    <col min="4875" max="4877" width="9.140625" style="143"/>
    <col min="4878" max="4878" width="11.28515625" style="143" customWidth="1"/>
    <col min="4879" max="4879" width="9.140625" style="143"/>
    <col min="4880" max="4880" width="39.42578125" style="143" customWidth="1"/>
    <col min="4881" max="4881" width="12.28515625" style="143" customWidth="1"/>
    <col min="4882" max="4882" width="10.5703125" style="143" customWidth="1"/>
    <col min="4883" max="4884" width="9.140625" style="143"/>
    <col min="4885" max="4885" width="10.7109375" style="143" customWidth="1"/>
    <col min="4886" max="4891" width="9.140625" style="143"/>
    <col min="4892" max="4893" width="12.42578125" style="143" customWidth="1"/>
    <col min="4894" max="4894" width="9.140625" style="143"/>
    <col min="4895" max="4895" width="12.7109375" style="143" bestFit="1" customWidth="1"/>
    <col min="4896" max="4897" width="9.140625" style="143"/>
    <col min="4898" max="4898" width="11.5703125" style="143" bestFit="1" customWidth="1"/>
    <col min="4899" max="5123" width="9.140625" style="143"/>
    <col min="5124" max="5124" width="15" style="143" customWidth="1"/>
    <col min="5125" max="5125" width="20.7109375" style="143" customWidth="1"/>
    <col min="5126" max="5126" width="30.42578125" style="143" customWidth="1"/>
    <col min="5127" max="5127" width="17.85546875" style="143" customWidth="1"/>
    <col min="5128" max="5129" width="10.7109375" style="143" customWidth="1"/>
    <col min="5130" max="5130" width="14" style="143" customWidth="1"/>
    <col min="5131" max="5133" width="9.140625" style="143"/>
    <col min="5134" max="5134" width="11.28515625" style="143" customWidth="1"/>
    <col min="5135" max="5135" width="9.140625" style="143"/>
    <col min="5136" max="5136" width="39.42578125" style="143" customWidth="1"/>
    <col min="5137" max="5137" width="12.28515625" style="143" customWidth="1"/>
    <col min="5138" max="5138" width="10.5703125" style="143" customWidth="1"/>
    <col min="5139" max="5140" width="9.140625" style="143"/>
    <col min="5141" max="5141" width="10.7109375" style="143" customWidth="1"/>
    <col min="5142" max="5147" width="9.140625" style="143"/>
    <col min="5148" max="5149" width="12.42578125" style="143" customWidth="1"/>
    <col min="5150" max="5150" width="9.140625" style="143"/>
    <col min="5151" max="5151" width="12.7109375" style="143" bestFit="1" customWidth="1"/>
    <col min="5152" max="5153" width="9.140625" style="143"/>
    <col min="5154" max="5154" width="11.5703125" style="143" bestFit="1" customWidth="1"/>
    <col min="5155" max="5379" width="9.140625" style="143"/>
    <col min="5380" max="5380" width="15" style="143" customWidth="1"/>
    <col min="5381" max="5381" width="20.7109375" style="143" customWidth="1"/>
    <col min="5382" max="5382" width="30.42578125" style="143" customWidth="1"/>
    <col min="5383" max="5383" width="17.85546875" style="143" customWidth="1"/>
    <col min="5384" max="5385" width="10.7109375" style="143" customWidth="1"/>
    <col min="5386" max="5386" width="14" style="143" customWidth="1"/>
    <col min="5387" max="5389" width="9.140625" style="143"/>
    <col min="5390" max="5390" width="11.28515625" style="143" customWidth="1"/>
    <col min="5391" max="5391" width="9.140625" style="143"/>
    <col min="5392" max="5392" width="39.42578125" style="143" customWidth="1"/>
    <col min="5393" max="5393" width="12.28515625" style="143" customWidth="1"/>
    <col min="5394" max="5394" width="10.5703125" style="143" customWidth="1"/>
    <col min="5395" max="5396" width="9.140625" style="143"/>
    <col min="5397" max="5397" width="10.7109375" style="143" customWidth="1"/>
    <col min="5398" max="5403" width="9.140625" style="143"/>
    <col min="5404" max="5405" width="12.42578125" style="143" customWidth="1"/>
    <col min="5406" max="5406" width="9.140625" style="143"/>
    <col min="5407" max="5407" width="12.7109375" style="143" bestFit="1" customWidth="1"/>
    <col min="5408" max="5409" width="9.140625" style="143"/>
    <col min="5410" max="5410" width="11.5703125" style="143" bestFit="1" customWidth="1"/>
    <col min="5411" max="5635" width="9.140625" style="143"/>
    <col min="5636" max="5636" width="15" style="143" customWidth="1"/>
    <col min="5637" max="5637" width="20.7109375" style="143" customWidth="1"/>
    <col min="5638" max="5638" width="30.42578125" style="143" customWidth="1"/>
    <col min="5639" max="5639" width="17.85546875" style="143" customWidth="1"/>
    <col min="5640" max="5641" width="10.7109375" style="143" customWidth="1"/>
    <col min="5642" max="5642" width="14" style="143" customWidth="1"/>
    <col min="5643" max="5645" width="9.140625" style="143"/>
    <col min="5646" max="5646" width="11.28515625" style="143" customWidth="1"/>
    <col min="5647" max="5647" width="9.140625" style="143"/>
    <col min="5648" max="5648" width="39.42578125" style="143" customWidth="1"/>
    <col min="5649" max="5649" width="12.28515625" style="143" customWidth="1"/>
    <col min="5650" max="5650" width="10.5703125" style="143" customWidth="1"/>
    <col min="5651" max="5652" width="9.140625" style="143"/>
    <col min="5653" max="5653" width="10.7109375" style="143" customWidth="1"/>
    <col min="5654" max="5659" width="9.140625" style="143"/>
    <col min="5660" max="5661" width="12.42578125" style="143" customWidth="1"/>
    <col min="5662" max="5662" width="9.140625" style="143"/>
    <col min="5663" max="5663" width="12.7109375" style="143" bestFit="1" customWidth="1"/>
    <col min="5664" max="5665" width="9.140625" style="143"/>
    <col min="5666" max="5666" width="11.5703125" style="143" bestFit="1" customWidth="1"/>
    <col min="5667" max="5891" width="9.140625" style="143"/>
    <col min="5892" max="5892" width="15" style="143" customWidth="1"/>
    <col min="5893" max="5893" width="20.7109375" style="143" customWidth="1"/>
    <col min="5894" max="5894" width="30.42578125" style="143" customWidth="1"/>
    <col min="5895" max="5895" width="17.85546875" style="143" customWidth="1"/>
    <col min="5896" max="5897" width="10.7109375" style="143" customWidth="1"/>
    <col min="5898" max="5898" width="14" style="143" customWidth="1"/>
    <col min="5899" max="5901" width="9.140625" style="143"/>
    <col min="5902" max="5902" width="11.28515625" style="143" customWidth="1"/>
    <col min="5903" max="5903" width="9.140625" style="143"/>
    <col min="5904" max="5904" width="39.42578125" style="143" customWidth="1"/>
    <col min="5905" max="5905" width="12.28515625" style="143" customWidth="1"/>
    <col min="5906" max="5906" width="10.5703125" style="143" customWidth="1"/>
    <col min="5907" max="5908" width="9.140625" style="143"/>
    <col min="5909" max="5909" width="10.7109375" style="143" customWidth="1"/>
    <col min="5910" max="5915" width="9.140625" style="143"/>
    <col min="5916" max="5917" width="12.42578125" style="143" customWidth="1"/>
    <col min="5918" max="5918" width="9.140625" style="143"/>
    <col min="5919" max="5919" width="12.7109375" style="143" bestFit="1" customWidth="1"/>
    <col min="5920" max="5921" width="9.140625" style="143"/>
    <col min="5922" max="5922" width="11.5703125" style="143" bestFit="1" customWidth="1"/>
    <col min="5923" max="6147" width="9.140625" style="143"/>
    <col min="6148" max="6148" width="15" style="143" customWidth="1"/>
    <col min="6149" max="6149" width="20.7109375" style="143" customWidth="1"/>
    <col min="6150" max="6150" width="30.42578125" style="143" customWidth="1"/>
    <col min="6151" max="6151" width="17.85546875" style="143" customWidth="1"/>
    <col min="6152" max="6153" width="10.7109375" style="143" customWidth="1"/>
    <col min="6154" max="6154" width="14" style="143" customWidth="1"/>
    <col min="6155" max="6157" width="9.140625" style="143"/>
    <col min="6158" max="6158" width="11.28515625" style="143" customWidth="1"/>
    <col min="6159" max="6159" width="9.140625" style="143"/>
    <col min="6160" max="6160" width="39.42578125" style="143" customWidth="1"/>
    <col min="6161" max="6161" width="12.28515625" style="143" customWidth="1"/>
    <col min="6162" max="6162" width="10.5703125" style="143" customWidth="1"/>
    <col min="6163" max="6164" width="9.140625" style="143"/>
    <col min="6165" max="6165" width="10.7109375" style="143" customWidth="1"/>
    <col min="6166" max="6171" width="9.140625" style="143"/>
    <col min="6172" max="6173" width="12.42578125" style="143" customWidth="1"/>
    <col min="6174" max="6174" width="9.140625" style="143"/>
    <col min="6175" max="6175" width="12.7109375" style="143" bestFit="1" customWidth="1"/>
    <col min="6176" max="6177" width="9.140625" style="143"/>
    <col min="6178" max="6178" width="11.5703125" style="143" bestFit="1" customWidth="1"/>
    <col min="6179" max="6403" width="9.140625" style="143"/>
    <col min="6404" max="6404" width="15" style="143" customWidth="1"/>
    <col min="6405" max="6405" width="20.7109375" style="143" customWidth="1"/>
    <col min="6406" max="6406" width="30.42578125" style="143" customWidth="1"/>
    <col min="6407" max="6407" width="17.85546875" style="143" customWidth="1"/>
    <col min="6408" max="6409" width="10.7109375" style="143" customWidth="1"/>
    <col min="6410" max="6410" width="14" style="143" customWidth="1"/>
    <col min="6411" max="6413" width="9.140625" style="143"/>
    <col min="6414" max="6414" width="11.28515625" style="143" customWidth="1"/>
    <col min="6415" max="6415" width="9.140625" style="143"/>
    <col min="6416" max="6416" width="39.42578125" style="143" customWidth="1"/>
    <col min="6417" max="6417" width="12.28515625" style="143" customWidth="1"/>
    <col min="6418" max="6418" width="10.5703125" style="143" customWidth="1"/>
    <col min="6419" max="6420" width="9.140625" style="143"/>
    <col min="6421" max="6421" width="10.7109375" style="143" customWidth="1"/>
    <col min="6422" max="6427" width="9.140625" style="143"/>
    <col min="6428" max="6429" width="12.42578125" style="143" customWidth="1"/>
    <col min="6430" max="6430" width="9.140625" style="143"/>
    <col min="6431" max="6431" width="12.7109375" style="143" bestFit="1" customWidth="1"/>
    <col min="6432" max="6433" width="9.140625" style="143"/>
    <col min="6434" max="6434" width="11.5703125" style="143" bestFit="1" customWidth="1"/>
    <col min="6435" max="6659" width="9.140625" style="143"/>
    <col min="6660" max="6660" width="15" style="143" customWidth="1"/>
    <col min="6661" max="6661" width="20.7109375" style="143" customWidth="1"/>
    <col min="6662" max="6662" width="30.42578125" style="143" customWidth="1"/>
    <col min="6663" max="6663" width="17.85546875" style="143" customWidth="1"/>
    <col min="6664" max="6665" width="10.7109375" style="143" customWidth="1"/>
    <col min="6666" max="6666" width="14" style="143" customWidth="1"/>
    <col min="6667" max="6669" width="9.140625" style="143"/>
    <col min="6670" max="6670" width="11.28515625" style="143" customWidth="1"/>
    <col min="6671" max="6671" width="9.140625" style="143"/>
    <col min="6672" max="6672" width="39.42578125" style="143" customWidth="1"/>
    <col min="6673" max="6673" width="12.28515625" style="143" customWidth="1"/>
    <col min="6674" max="6674" width="10.5703125" style="143" customWidth="1"/>
    <col min="6675" max="6676" width="9.140625" style="143"/>
    <col min="6677" max="6677" width="10.7109375" style="143" customWidth="1"/>
    <col min="6678" max="6683" width="9.140625" style="143"/>
    <col min="6684" max="6685" width="12.42578125" style="143" customWidth="1"/>
    <col min="6686" max="6686" width="9.140625" style="143"/>
    <col min="6687" max="6687" width="12.7109375" style="143" bestFit="1" customWidth="1"/>
    <col min="6688" max="6689" width="9.140625" style="143"/>
    <col min="6690" max="6690" width="11.5703125" style="143" bestFit="1" customWidth="1"/>
    <col min="6691" max="6915" width="9.140625" style="143"/>
    <col min="6916" max="6916" width="15" style="143" customWidth="1"/>
    <col min="6917" max="6917" width="20.7109375" style="143" customWidth="1"/>
    <col min="6918" max="6918" width="30.42578125" style="143" customWidth="1"/>
    <col min="6919" max="6919" width="17.85546875" style="143" customWidth="1"/>
    <col min="6920" max="6921" width="10.7109375" style="143" customWidth="1"/>
    <col min="6922" max="6922" width="14" style="143" customWidth="1"/>
    <col min="6923" max="6925" width="9.140625" style="143"/>
    <col min="6926" max="6926" width="11.28515625" style="143" customWidth="1"/>
    <col min="6927" max="6927" width="9.140625" style="143"/>
    <col min="6928" max="6928" width="39.42578125" style="143" customWidth="1"/>
    <col min="6929" max="6929" width="12.28515625" style="143" customWidth="1"/>
    <col min="6930" max="6930" width="10.5703125" style="143" customWidth="1"/>
    <col min="6931" max="6932" width="9.140625" style="143"/>
    <col min="6933" max="6933" width="10.7109375" style="143" customWidth="1"/>
    <col min="6934" max="6939" width="9.140625" style="143"/>
    <col min="6940" max="6941" width="12.42578125" style="143" customWidth="1"/>
    <col min="6942" max="6942" width="9.140625" style="143"/>
    <col min="6943" max="6943" width="12.7109375" style="143" bestFit="1" customWidth="1"/>
    <col min="6944" max="6945" width="9.140625" style="143"/>
    <col min="6946" max="6946" width="11.5703125" style="143" bestFit="1" customWidth="1"/>
    <col min="6947" max="7171" width="9.140625" style="143"/>
    <col min="7172" max="7172" width="15" style="143" customWidth="1"/>
    <col min="7173" max="7173" width="20.7109375" style="143" customWidth="1"/>
    <col min="7174" max="7174" width="30.42578125" style="143" customWidth="1"/>
    <col min="7175" max="7175" width="17.85546875" style="143" customWidth="1"/>
    <col min="7176" max="7177" width="10.7109375" style="143" customWidth="1"/>
    <col min="7178" max="7178" width="14" style="143" customWidth="1"/>
    <col min="7179" max="7181" width="9.140625" style="143"/>
    <col min="7182" max="7182" width="11.28515625" style="143" customWidth="1"/>
    <col min="7183" max="7183" width="9.140625" style="143"/>
    <col min="7184" max="7184" width="39.42578125" style="143" customWidth="1"/>
    <col min="7185" max="7185" width="12.28515625" style="143" customWidth="1"/>
    <col min="7186" max="7186" width="10.5703125" style="143" customWidth="1"/>
    <col min="7187" max="7188" width="9.140625" style="143"/>
    <col min="7189" max="7189" width="10.7109375" style="143" customWidth="1"/>
    <col min="7190" max="7195" width="9.140625" style="143"/>
    <col min="7196" max="7197" width="12.42578125" style="143" customWidth="1"/>
    <col min="7198" max="7198" width="9.140625" style="143"/>
    <col min="7199" max="7199" width="12.7109375" style="143" bestFit="1" customWidth="1"/>
    <col min="7200" max="7201" width="9.140625" style="143"/>
    <col min="7202" max="7202" width="11.5703125" style="143" bestFit="1" customWidth="1"/>
    <col min="7203" max="7427" width="9.140625" style="143"/>
    <col min="7428" max="7428" width="15" style="143" customWidth="1"/>
    <col min="7429" max="7429" width="20.7109375" style="143" customWidth="1"/>
    <col min="7430" max="7430" width="30.42578125" style="143" customWidth="1"/>
    <col min="7431" max="7431" width="17.85546875" style="143" customWidth="1"/>
    <col min="7432" max="7433" width="10.7109375" style="143" customWidth="1"/>
    <col min="7434" max="7434" width="14" style="143" customWidth="1"/>
    <col min="7435" max="7437" width="9.140625" style="143"/>
    <col min="7438" max="7438" width="11.28515625" style="143" customWidth="1"/>
    <col min="7439" max="7439" width="9.140625" style="143"/>
    <col min="7440" max="7440" width="39.42578125" style="143" customWidth="1"/>
    <col min="7441" max="7441" width="12.28515625" style="143" customWidth="1"/>
    <col min="7442" max="7442" width="10.5703125" style="143" customWidth="1"/>
    <col min="7443" max="7444" width="9.140625" style="143"/>
    <col min="7445" max="7445" width="10.7109375" style="143" customWidth="1"/>
    <col min="7446" max="7451" width="9.140625" style="143"/>
    <col min="7452" max="7453" width="12.42578125" style="143" customWidth="1"/>
    <col min="7454" max="7454" width="9.140625" style="143"/>
    <col min="7455" max="7455" width="12.7109375" style="143" bestFit="1" customWidth="1"/>
    <col min="7456" max="7457" width="9.140625" style="143"/>
    <col min="7458" max="7458" width="11.5703125" style="143" bestFit="1" customWidth="1"/>
    <col min="7459" max="7683" width="9.140625" style="143"/>
    <col min="7684" max="7684" width="15" style="143" customWidth="1"/>
    <col min="7685" max="7685" width="20.7109375" style="143" customWidth="1"/>
    <col min="7686" max="7686" width="30.42578125" style="143" customWidth="1"/>
    <col min="7687" max="7687" width="17.85546875" style="143" customWidth="1"/>
    <col min="7688" max="7689" width="10.7109375" style="143" customWidth="1"/>
    <col min="7690" max="7690" width="14" style="143" customWidth="1"/>
    <col min="7691" max="7693" width="9.140625" style="143"/>
    <col min="7694" max="7694" width="11.28515625" style="143" customWidth="1"/>
    <col min="7695" max="7695" width="9.140625" style="143"/>
    <col min="7696" max="7696" width="39.42578125" style="143" customWidth="1"/>
    <col min="7697" max="7697" width="12.28515625" style="143" customWidth="1"/>
    <col min="7698" max="7698" width="10.5703125" style="143" customWidth="1"/>
    <col min="7699" max="7700" width="9.140625" style="143"/>
    <col min="7701" max="7701" width="10.7109375" style="143" customWidth="1"/>
    <col min="7702" max="7707" width="9.140625" style="143"/>
    <col min="7708" max="7709" width="12.42578125" style="143" customWidth="1"/>
    <col min="7710" max="7710" width="9.140625" style="143"/>
    <col min="7711" max="7711" width="12.7109375" style="143" bestFit="1" customWidth="1"/>
    <col min="7712" max="7713" width="9.140625" style="143"/>
    <col min="7714" max="7714" width="11.5703125" style="143" bestFit="1" customWidth="1"/>
    <col min="7715" max="7939" width="9.140625" style="143"/>
    <col min="7940" max="7940" width="15" style="143" customWidth="1"/>
    <col min="7941" max="7941" width="20.7109375" style="143" customWidth="1"/>
    <col min="7942" max="7942" width="30.42578125" style="143" customWidth="1"/>
    <col min="7943" max="7943" width="17.85546875" style="143" customWidth="1"/>
    <col min="7944" max="7945" width="10.7109375" style="143" customWidth="1"/>
    <col min="7946" max="7946" width="14" style="143" customWidth="1"/>
    <col min="7947" max="7949" width="9.140625" style="143"/>
    <col min="7950" max="7950" width="11.28515625" style="143" customWidth="1"/>
    <col min="7951" max="7951" width="9.140625" style="143"/>
    <col min="7952" max="7952" width="39.42578125" style="143" customWidth="1"/>
    <col min="7953" max="7953" width="12.28515625" style="143" customWidth="1"/>
    <col min="7954" max="7954" width="10.5703125" style="143" customWidth="1"/>
    <col min="7955" max="7956" width="9.140625" style="143"/>
    <col min="7957" max="7957" width="10.7109375" style="143" customWidth="1"/>
    <col min="7958" max="7963" width="9.140625" style="143"/>
    <col min="7964" max="7965" width="12.42578125" style="143" customWidth="1"/>
    <col min="7966" max="7966" width="9.140625" style="143"/>
    <col min="7967" max="7967" width="12.7109375" style="143" bestFit="1" customWidth="1"/>
    <col min="7968" max="7969" width="9.140625" style="143"/>
    <col min="7970" max="7970" width="11.5703125" style="143" bestFit="1" customWidth="1"/>
    <col min="7971" max="8195" width="9.140625" style="143"/>
    <col min="8196" max="8196" width="15" style="143" customWidth="1"/>
    <col min="8197" max="8197" width="20.7109375" style="143" customWidth="1"/>
    <col min="8198" max="8198" width="30.42578125" style="143" customWidth="1"/>
    <col min="8199" max="8199" width="17.85546875" style="143" customWidth="1"/>
    <col min="8200" max="8201" width="10.7109375" style="143" customWidth="1"/>
    <col min="8202" max="8202" width="14" style="143" customWidth="1"/>
    <col min="8203" max="8205" width="9.140625" style="143"/>
    <col min="8206" max="8206" width="11.28515625" style="143" customWidth="1"/>
    <col min="8207" max="8207" width="9.140625" style="143"/>
    <col min="8208" max="8208" width="39.42578125" style="143" customWidth="1"/>
    <col min="8209" max="8209" width="12.28515625" style="143" customWidth="1"/>
    <col min="8210" max="8210" width="10.5703125" style="143" customWidth="1"/>
    <col min="8211" max="8212" width="9.140625" style="143"/>
    <col min="8213" max="8213" width="10.7109375" style="143" customWidth="1"/>
    <col min="8214" max="8219" width="9.140625" style="143"/>
    <col min="8220" max="8221" width="12.42578125" style="143" customWidth="1"/>
    <col min="8222" max="8222" width="9.140625" style="143"/>
    <col min="8223" max="8223" width="12.7109375" style="143" bestFit="1" customWidth="1"/>
    <col min="8224" max="8225" width="9.140625" style="143"/>
    <col min="8226" max="8226" width="11.5703125" style="143" bestFit="1" customWidth="1"/>
    <col min="8227" max="8451" width="9.140625" style="143"/>
    <col min="8452" max="8452" width="15" style="143" customWidth="1"/>
    <col min="8453" max="8453" width="20.7109375" style="143" customWidth="1"/>
    <col min="8454" max="8454" width="30.42578125" style="143" customWidth="1"/>
    <col min="8455" max="8455" width="17.85546875" style="143" customWidth="1"/>
    <col min="8456" max="8457" width="10.7109375" style="143" customWidth="1"/>
    <col min="8458" max="8458" width="14" style="143" customWidth="1"/>
    <col min="8459" max="8461" width="9.140625" style="143"/>
    <col min="8462" max="8462" width="11.28515625" style="143" customWidth="1"/>
    <col min="8463" max="8463" width="9.140625" style="143"/>
    <col min="8464" max="8464" width="39.42578125" style="143" customWidth="1"/>
    <col min="8465" max="8465" width="12.28515625" style="143" customWidth="1"/>
    <col min="8466" max="8466" width="10.5703125" style="143" customWidth="1"/>
    <col min="8467" max="8468" width="9.140625" style="143"/>
    <col min="8469" max="8469" width="10.7109375" style="143" customWidth="1"/>
    <col min="8470" max="8475" width="9.140625" style="143"/>
    <col min="8476" max="8477" width="12.42578125" style="143" customWidth="1"/>
    <col min="8478" max="8478" width="9.140625" style="143"/>
    <col min="8479" max="8479" width="12.7109375" style="143" bestFit="1" customWidth="1"/>
    <col min="8480" max="8481" width="9.140625" style="143"/>
    <col min="8482" max="8482" width="11.5703125" style="143" bestFit="1" customWidth="1"/>
    <col min="8483" max="8707" width="9.140625" style="143"/>
    <col min="8708" max="8708" width="15" style="143" customWidth="1"/>
    <col min="8709" max="8709" width="20.7109375" style="143" customWidth="1"/>
    <col min="8710" max="8710" width="30.42578125" style="143" customWidth="1"/>
    <col min="8711" max="8711" width="17.85546875" style="143" customWidth="1"/>
    <col min="8712" max="8713" width="10.7109375" style="143" customWidth="1"/>
    <col min="8714" max="8714" width="14" style="143" customWidth="1"/>
    <col min="8715" max="8717" width="9.140625" style="143"/>
    <col min="8718" max="8718" width="11.28515625" style="143" customWidth="1"/>
    <col min="8719" max="8719" width="9.140625" style="143"/>
    <col min="8720" max="8720" width="39.42578125" style="143" customWidth="1"/>
    <col min="8721" max="8721" width="12.28515625" style="143" customWidth="1"/>
    <col min="8722" max="8722" width="10.5703125" style="143" customWidth="1"/>
    <col min="8723" max="8724" width="9.140625" style="143"/>
    <col min="8725" max="8725" width="10.7109375" style="143" customWidth="1"/>
    <col min="8726" max="8731" width="9.140625" style="143"/>
    <col min="8732" max="8733" width="12.42578125" style="143" customWidth="1"/>
    <col min="8734" max="8734" width="9.140625" style="143"/>
    <col min="8735" max="8735" width="12.7109375" style="143" bestFit="1" customWidth="1"/>
    <col min="8736" max="8737" width="9.140625" style="143"/>
    <col min="8738" max="8738" width="11.5703125" style="143" bestFit="1" customWidth="1"/>
    <col min="8739" max="8963" width="9.140625" style="143"/>
    <col min="8964" max="8964" width="15" style="143" customWidth="1"/>
    <col min="8965" max="8965" width="20.7109375" style="143" customWidth="1"/>
    <col min="8966" max="8966" width="30.42578125" style="143" customWidth="1"/>
    <col min="8967" max="8967" width="17.85546875" style="143" customWidth="1"/>
    <col min="8968" max="8969" width="10.7109375" style="143" customWidth="1"/>
    <col min="8970" max="8970" width="14" style="143" customWidth="1"/>
    <col min="8971" max="8973" width="9.140625" style="143"/>
    <col min="8974" max="8974" width="11.28515625" style="143" customWidth="1"/>
    <col min="8975" max="8975" width="9.140625" style="143"/>
    <col min="8976" max="8976" width="39.42578125" style="143" customWidth="1"/>
    <col min="8977" max="8977" width="12.28515625" style="143" customWidth="1"/>
    <col min="8978" max="8978" width="10.5703125" style="143" customWidth="1"/>
    <col min="8979" max="8980" width="9.140625" style="143"/>
    <col min="8981" max="8981" width="10.7109375" style="143" customWidth="1"/>
    <col min="8982" max="8987" width="9.140625" style="143"/>
    <col min="8988" max="8989" width="12.42578125" style="143" customWidth="1"/>
    <col min="8990" max="8990" width="9.140625" style="143"/>
    <col min="8991" max="8991" width="12.7109375" style="143" bestFit="1" customWidth="1"/>
    <col min="8992" max="8993" width="9.140625" style="143"/>
    <col min="8994" max="8994" width="11.5703125" style="143" bestFit="1" customWidth="1"/>
    <col min="8995" max="9219" width="9.140625" style="143"/>
    <col min="9220" max="9220" width="15" style="143" customWidth="1"/>
    <col min="9221" max="9221" width="20.7109375" style="143" customWidth="1"/>
    <col min="9222" max="9222" width="30.42578125" style="143" customWidth="1"/>
    <col min="9223" max="9223" width="17.85546875" style="143" customWidth="1"/>
    <col min="9224" max="9225" width="10.7109375" style="143" customWidth="1"/>
    <col min="9226" max="9226" width="14" style="143" customWidth="1"/>
    <col min="9227" max="9229" width="9.140625" style="143"/>
    <col min="9230" max="9230" width="11.28515625" style="143" customWidth="1"/>
    <col min="9231" max="9231" width="9.140625" style="143"/>
    <col min="9232" max="9232" width="39.42578125" style="143" customWidth="1"/>
    <col min="9233" max="9233" width="12.28515625" style="143" customWidth="1"/>
    <col min="9234" max="9234" width="10.5703125" style="143" customWidth="1"/>
    <col min="9235" max="9236" width="9.140625" style="143"/>
    <col min="9237" max="9237" width="10.7109375" style="143" customWidth="1"/>
    <col min="9238" max="9243" width="9.140625" style="143"/>
    <col min="9244" max="9245" width="12.42578125" style="143" customWidth="1"/>
    <col min="9246" max="9246" width="9.140625" style="143"/>
    <col min="9247" max="9247" width="12.7109375" style="143" bestFit="1" customWidth="1"/>
    <col min="9248" max="9249" width="9.140625" style="143"/>
    <col min="9250" max="9250" width="11.5703125" style="143" bestFit="1" customWidth="1"/>
    <col min="9251" max="9475" width="9.140625" style="143"/>
    <col min="9476" max="9476" width="15" style="143" customWidth="1"/>
    <col min="9477" max="9477" width="20.7109375" style="143" customWidth="1"/>
    <col min="9478" max="9478" width="30.42578125" style="143" customWidth="1"/>
    <col min="9479" max="9479" width="17.85546875" style="143" customWidth="1"/>
    <col min="9480" max="9481" width="10.7109375" style="143" customWidth="1"/>
    <col min="9482" max="9482" width="14" style="143" customWidth="1"/>
    <col min="9483" max="9485" width="9.140625" style="143"/>
    <col min="9486" max="9486" width="11.28515625" style="143" customWidth="1"/>
    <col min="9487" max="9487" width="9.140625" style="143"/>
    <col min="9488" max="9488" width="39.42578125" style="143" customWidth="1"/>
    <col min="9489" max="9489" width="12.28515625" style="143" customWidth="1"/>
    <col min="9490" max="9490" width="10.5703125" style="143" customWidth="1"/>
    <col min="9491" max="9492" width="9.140625" style="143"/>
    <col min="9493" max="9493" width="10.7109375" style="143" customWidth="1"/>
    <col min="9494" max="9499" width="9.140625" style="143"/>
    <col min="9500" max="9501" width="12.42578125" style="143" customWidth="1"/>
    <col min="9502" max="9502" width="9.140625" style="143"/>
    <col min="9503" max="9503" width="12.7109375" style="143" bestFit="1" customWidth="1"/>
    <col min="9504" max="9505" width="9.140625" style="143"/>
    <col min="9506" max="9506" width="11.5703125" style="143" bestFit="1" customWidth="1"/>
    <col min="9507" max="9731" width="9.140625" style="143"/>
    <col min="9732" max="9732" width="15" style="143" customWidth="1"/>
    <col min="9733" max="9733" width="20.7109375" style="143" customWidth="1"/>
    <col min="9734" max="9734" width="30.42578125" style="143" customWidth="1"/>
    <col min="9735" max="9735" width="17.85546875" style="143" customWidth="1"/>
    <col min="9736" max="9737" width="10.7109375" style="143" customWidth="1"/>
    <col min="9738" max="9738" width="14" style="143" customWidth="1"/>
    <col min="9739" max="9741" width="9.140625" style="143"/>
    <col min="9742" max="9742" width="11.28515625" style="143" customWidth="1"/>
    <col min="9743" max="9743" width="9.140625" style="143"/>
    <col min="9744" max="9744" width="39.42578125" style="143" customWidth="1"/>
    <col min="9745" max="9745" width="12.28515625" style="143" customWidth="1"/>
    <col min="9746" max="9746" width="10.5703125" style="143" customWidth="1"/>
    <col min="9747" max="9748" width="9.140625" style="143"/>
    <col min="9749" max="9749" width="10.7109375" style="143" customWidth="1"/>
    <col min="9750" max="9755" width="9.140625" style="143"/>
    <col min="9756" max="9757" width="12.42578125" style="143" customWidth="1"/>
    <col min="9758" max="9758" width="9.140625" style="143"/>
    <col min="9759" max="9759" width="12.7109375" style="143" bestFit="1" customWidth="1"/>
    <col min="9760" max="9761" width="9.140625" style="143"/>
    <col min="9762" max="9762" width="11.5703125" style="143" bestFit="1" customWidth="1"/>
    <col min="9763" max="9987" width="9.140625" style="143"/>
    <col min="9988" max="9988" width="15" style="143" customWidth="1"/>
    <col min="9989" max="9989" width="20.7109375" style="143" customWidth="1"/>
    <col min="9990" max="9990" width="30.42578125" style="143" customWidth="1"/>
    <col min="9991" max="9991" width="17.85546875" style="143" customWidth="1"/>
    <col min="9992" max="9993" width="10.7109375" style="143" customWidth="1"/>
    <col min="9994" max="9994" width="14" style="143" customWidth="1"/>
    <col min="9995" max="9997" width="9.140625" style="143"/>
    <col min="9998" max="9998" width="11.28515625" style="143" customWidth="1"/>
    <col min="9999" max="9999" width="9.140625" style="143"/>
    <col min="10000" max="10000" width="39.42578125" style="143" customWidth="1"/>
    <col min="10001" max="10001" width="12.28515625" style="143" customWidth="1"/>
    <col min="10002" max="10002" width="10.5703125" style="143" customWidth="1"/>
    <col min="10003" max="10004" width="9.140625" style="143"/>
    <col min="10005" max="10005" width="10.7109375" style="143" customWidth="1"/>
    <col min="10006" max="10011" width="9.140625" style="143"/>
    <col min="10012" max="10013" width="12.42578125" style="143" customWidth="1"/>
    <col min="10014" max="10014" width="9.140625" style="143"/>
    <col min="10015" max="10015" width="12.7109375" style="143" bestFit="1" customWidth="1"/>
    <col min="10016" max="10017" width="9.140625" style="143"/>
    <col min="10018" max="10018" width="11.5703125" style="143" bestFit="1" customWidth="1"/>
    <col min="10019" max="10243" width="9.140625" style="143"/>
    <col min="10244" max="10244" width="15" style="143" customWidth="1"/>
    <col min="10245" max="10245" width="20.7109375" style="143" customWidth="1"/>
    <col min="10246" max="10246" width="30.42578125" style="143" customWidth="1"/>
    <col min="10247" max="10247" width="17.85546875" style="143" customWidth="1"/>
    <col min="10248" max="10249" width="10.7109375" style="143" customWidth="1"/>
    <col min="10250" max="10250" width="14" style="143" customWidth="1"/>
    <col min="10251" max="10253" width="9.140625" style="143"/>
    <col min="10254" max="10254" width="11.28515625" style="143" customWidth="1"/>
    <col min="10255" max="10255" width="9.140625" style="143"/>
    <col min="10256" max="10256" width="39.42578125" style="143" customWidth="1"/>
    <col min="10257" max="10257" width="12.28515625" style="143" customWidth="1"/>
    <col min="10258" max="10258" width="10.5703125" style="143" customWidth="1"/>
    <col min="10259" max="10260" width="9.140625" style="143"/>
    <col min="10261" max="10261" width="10.7109375" style="143" customWidth="1"/>
    <col min="10262" max="10267" width="9.140625" style="143"/>
    <col min="10268" max="10269" width="12.42578125" style="143" customWidth="1"/>
    <col min="10270" max="10270" width="9.140625" style="143"/>
    <col min="10271" max="10271" width="12.7109375" style="143" bestFit="1" customWidth="1"/>
    <col min="10272" max="10273" width="9.140625" style="143"/>
    <col min="10274" max="10274" width="11.5703125" style="143" bestFit="1" customWidth="1"/>
    <col min="10275" max="10499" width="9.140625" style="143"/>
    <col min="10500" max="10500" width="15" style="143" customWidth="1"/>
    <col min="10501" max="10501" width="20.7109375" style="143" customWidth="1"/>
    <col min="10502" max="10502" width="30.42578125" style="143" customWidth="1"/>
    <col min="10503" max="10503" width="17.85546875" style="143" customWidth="1"/>
    <col min="10504" max="10505" width="10.7109375" style="143" customWidth="1"/>
    <col min="10506" max="10506" width="14" style="143" customWidth="1"/>
    <col min="10507" max="10509" width="9.140625" style="143"/>
    <col min="10510" max="10510" width="11.28515625" style="143" customWidth="1"/>
    <col min="10511" max="10511" width="9.140625" style="143"/>
    <col min="10512" max="10512" width="39.42578125" style="143" customWidth="1"/>
    <col min="10513" max="10513" width="12.28515625" style="143" customWidth="1"/>
    <col min="10514" max="10514" width="10.5703125" style="143" customWidth="1"/>
    <col min="10515" max="10516" width="9.140625" style="143"/>
    <col min="10517" max="10517" width="10.7109375" style="143" customWidth="1"/>
    <col min="10518" max="10523" width="9.140625" style="143"/>
    <col min="10524" max="10525" width="12.42578125" style="143" customWidth="1"/>
    <col min="10526" max="10526" width="9.140625" style="143"/>
    <col min="10527" max="10527" width="12.7109375" style="143" bestFit="1" customWidth="1"/>
    <col min="10528" max="10529" width="9.140625" style="143"/>
    <col min="10530" max="10530" width="11.5703125" style="143" bestFit="1" customWidth="1"/>
    <col min="10531" max="10755" width="9.140625" style="143"/>
    <col min="10756" max="10756" width="15" style="143" customWidth="1"/>
    <col min="10757" max="10757" width="20.7109375" style="143" customWidth="1"/>
    <col min="10758" max="10758" width="30.42578125" style="143" customWidth="1"/>
    <col min="10759" max="10759" width="17.85546875" style="143" customWidth="1"/>
    <col min="10760" max="10761" width="10.7109375" style="143" customWidth="1"/>
    <col min="10762" max="10762" width="14" style="143" customWidth="1"/>
    <col min="10763" max="10765" width="9.140625" style="143"/>
    <col min="10766" max="10766" width="11.28515625" style="143" customWidth="1"/>
    <col min="10767" max="10767" width="9.140625" style="143"/>
    <col min="10768" max="10768" width="39.42578125" style="143" customWidth="1"/>
    <col min="10769" max="10769" width="12.28515625" style="143" customWidth="1"/>
    <col min="10770" max="10770" width="10.5703125" style="143" customWidth="1"/>
    <col min="10771" max="10772" width="9.140625" style="143"/>
    <col min="10773" max="10773" width="10.7109375" style="143" customWidth="1"/>
    <col min="10774" max="10779" width="9.140625" style="143"/>
    <col min="10780" max="10781" width="12.42578125" style="143" customWidth="1"/>
    <col min="10782" max="10782" width="9.140625" style="143"/>
    <col min="10783" max="10783" width="12.7109375" style="143" bestFit="1" customWidth="1"/>
    <col min="10784" max="10785" width="9.140625" style="143"/>
    <col min="10786" max="10786" width="11.5703125" style="143" bestFit="1" customWidth="1"/>
    <col min="10787" max="11011" width="9.140625" style="143"/>
    <col min="11012" max="11012" width="15" style="143" customWidth="1"/>
    <col min="11013" max="11013" width="20.7109375" style="143" customWidth="1"/>
    <col min="11014" max="11014" width="30.42578125" style="143" customWidth="1"/>
    <col min="11015" max="11015" width="17.85546875" style="143" customWidth="1"/>
    <col min="11016" max="11017" width="10.7109375" style="143" customWidth="1"/>
    <col min="11018" max="11018" width="14" style="143" customWidth="1"/>
    <col min="11019" max="11021" width="9.140625" style="143"/>
    <col min="11022" max="11022" width="11.28515625" style="143" customWidth="1"/>
    <col min="11023" max="11023" width="9.140625" style="143"/>
    <col min="11024" max="11024" width="39.42578125" style="143" customWidth="1"/>
    <col min="11025" max="11025" width="12.28515625" style="143" customWidth="1"/>
    <col min="11026" max="11026" width="10.5703125" style="143" customWidth="1"/>
    <col min="11027" max="11028" width="9.140625" style="143"/>
    <col min="11029" max="11029" width="10.7109375" style="143" customWidth="1"/>
    <col min="11030" max="11035" width="9.140625" style="143"/>
    <col min="11036" max="11037" width="12.42578125" style="143" customWidth="1"/>
    <col min="11038" max="11038" width="9.140625" style="143"/>
    <col min="11039" max="11039" width="12.7109375" style="143" bestFit="1" customWidth="1"/>
    <col min="11040" max="11041" width="9.140625" style="143"/>
    <col min="11042" max="11042" width="11.5703125" style="143" bestFit="1" customWidth="1"/>
    <col min="11043" max="11267" width="9.140625" style="143"/>
    <col min="11268" max="11268" width="15" style="143" customWidth="1"/>
    <col min="11269" max="11269" width="20.7109375" style="143" customWidth="1"/>
    <col min="11270" max="11270" width="30.42578125" style="143" customWidth="1"/>
    <col min="11271" max="11271" width="17.85546875" style="143" customWidth="1"/>
    <col min="11272" max="11273" width="10.7109375" style="143" customWidth="1"/>
    <col min="11274" max="11274" width="14" style="143" customWidth="1"/>
    <col min="11275" max="11277" width="9.140625" style="143"/>
    <col min="11278" max="11278" width="11.28515625" style="143" customWidth="1"/>
    <col min="11279" max="11279" width="9.140625" style="143"/>
    <col min="11280" max="11280" width="39.42578125" style="143" customWidth="1"/>
    <col min="11281" max="11281" width="12.28515625" style="143" customWidth="1"/>
    <col min="11282" max="11282" width="10.5703125" style="143" customWidth="1"/>
    <col min="11283" max="11284" width="9.140625" style="143"/>
    <col min="11285" max="11285" width="10.7109375" style="143" customWidth="1"/>
    <col min="11286" max="11291" width="9.140625" style="143"/>
    <col min="11292" max="11293" width="12.42578125" style="143" customWidth="1"/>
    <col min="11294" max="11294" width="9.140625" style="143"/>
    <col min="11295" max="11295" width="12.7109375" style="143" bestFit="1" customWidth="1"/>
    <col min="11296" max="11297" width="9.140625" style="143"/>
    <col min="11298" max="11298" width="11.5703125" style="143" bestFit="1" customWidth="1"/>
    <col min="11299" max="11523" width="9.140625" style="143"/>
    <col min="11524" max="11524" width="15" style="143" customWidth="1"/>
    <col min="11525" max="11525" width="20.7109375" style="143" customWidth="1"/>
    <col min="11526" max="11526" width="30.42578125" style="143" customWidth="1"/>
    <col min="11527" max="11527" width="17.85546875" style="143" customWidth="1"/>
    <col min="11528" max="11529" width="10.7109375" style="143" customWidth="1"/>
    <col min="11530" max="11530" width="14" style="143" customWidth="1"/>
    <col min="11531" max="11533" width="9.140625" style="143"/>
    <col min="11534" max="11534" width="11.28515625" style="143" customWidth="1"/>
    <col min="11535" max="11535" width="9.140625" style="143"/>
    <col min="11536" max="11536" width="39.42578125" style="143" customWidth="1"/>
    <col min="11537" max="11537" width="12.28515625" style="143" customWidth="1"/>
    <col min="11538" max="11538" width="10.5703125" style="143" customWidth="1"/>
    <col min="11539" max="11540" width="9.140625" style="143"/>
    <col min="11541" max="11541" width="10.7109375" style="143" customWidth="1"/>
    <col min="11542" max="11547" width="9.140625" style="143"/>
    <col min="11548" max="11549" width="12.42578125" style="143" customWidth="1"/>
    <col min="11550" max="11550" width="9.140625" style="143"/>
    <col min="11551" max="11551" width="12.7109375" style="143" bestFit="1" customWidth="1"/>
    <col min="11552" max="11553" width="9.140625" style="143"/>
    <col min="11554" max="11554" width="11.5703125" style="143" bestFit="1" customWidth="1"/>
    <col min="11555" max="11779" width="9.140625" style="143"/>
    <col min="11780" max="11780" width="15" style="143" customWidth="1"/>
    <col min="11781" max="11781" width="20.7109375" style="143" customWidth="1"/>
    <col min="11782" max="11782" width="30.42578125" style="143" customWidth="1"/>
    <col min="11783" max="11783" width="17.85546875" style="143" customWidth="1"/>
    <col min="11784" max="11785" width="10.7109375" style="143" customWidth="1"/>
    <col min="11786" max="11786" width="14" style="143" customWidth="1"/>
    <col min="11787" max="11789" width="9.140625" style="143"/>
    <col min="11790" max="11790" width="11.28515625" style="143" customWidth="1"/>
    <col min="11791" max="11791" width="9.140625" style="143"/>
    <col min="11792" max="11792" width="39.42578125" style="143" customWidth="1"/>
    <col min="11793" max="11793" width="12.28515625" style="143" customWidth="1"/>
    <col min="11794" max="11794" width="10.5703125" style="143" customWidth="1"/>
    <col min="11795" max="11796" width="9.140625" style="143"/>
    <col min="11797" max="11797" width="10.7109375" style="143" customWidth="1"/>
    <col min="11798" max="11803" width="9.140625" style="143"/>
    <col min="11804" max="11805" width="12.42578125" style="143" customWidth="1"/>
    <col min="11806" max="11806" width="9.140625" style="143"/>
    <col min="11807" max="11807" width="12.7109375" style="143" bestFit="1" customWidth="1"/>
    <col min="11808" max="11809" width="9.140625" style="143"/>
    <col min="11810" max="11810" width="11.5703125" style="143" bestFit="1" customWidth="1"/>
    <col min="11811" max="12035" width="9.140625" style="143"/>
    <col min="12036" max="12036" width="15" style="143" customWidth="1"/>
    <col min="12037" max="12037" width="20.7109375" style="143" customWidth="1"/>
    <col min="12038" max="12038" width="30.42578125" style="143" customWidth="1"/>
    <col min="12039" max="12039" width="17.85546875" style="143" customWidth="1"/>
    <col min="12040" max="12041" width="10.7109375" style="143" customWidth="1"/>
    <col min="12042" max="12042" width="14" style="143" customWidth="1"/>
    <col min="12043" max="12045" width="9.140625" style="143"/>
    <col min="12046" max="12046" width="11.28515625" style="143" customWidth="1"/>
    <col min="12047" max="12047" width="9.140625" style="143"/>
    <col min="12048" max="12048" width="39.42578125" style="143" customWidth="1"/>
    <col min="12049" max="12049" width="12.28515625" style="143" customWidth="1"/>
    <col min="12050" max="12050" width="10.5703125" style="143" customWidth="1"/>
    <col min="12051" max="12052" width="9.140625" style="143"/>
    <col min="12053" max="12053" width="10.7109375" style="143" customWidth="1"/>
    <col min="12054" max="12059" width="9.140625" style="143"/>
    <col min="12060" max="12061" width="12.42578125" style="143" customWidth="1"/>
    <col min="12062" max="12062" width="9.140625" style="143"/>
    <col min="12063" max="12063" width="12.7109375" style="143" bestFit="1" customWidth="1"/>
    <col min="12064" max="12065" width="9.140625" style="143"/>
    <col min="12066" max="12066" width="11.5703125" style="143" bestFit="1" customWidth="1"/>
    <col min="12067" max="12291" width="9.140625" style="143"/>
    <col min="12292" max="12292" width="15" style="143" customWidth="1"/>
    <col min="12293" max="12293" width="20.7109375" style="143" customWidth="1"/>
    <col min="12294" max="12294" width="30.42578125" style="143" customWidth="1"/>
    <col min="12295" max="12295" width="17.85546875" style="143" customWidth="1"/>
    <col min="12296" max="12297" width="10.7109375" style="143" customWidth="1"/>
    <col min="12298" max="12298" width="14" style="143" customWidth="1"/>
    <col min="12299" max="12301" width="9.140625" style="143"/>
    <col min="12302" max="12302" width="11.28515625" style="143" customWidth="1"/>
    <col min="12303" max="12303" width="9.140625" style="143"/>
    <col min="12304" max="12304" width="39.42578125" style="143" customWidth="1"/>
    <col min="12305" max="12305" width="12.28515625" style="143" customWidth="1"/>
    <col min="12306" max="12306" width="10.5703125" style="143" customWidth="1"/>
    <col min="12307" max="12308" width="9.140625" style="143"/>
    <col min="12309" max="12309" width="10.7109375" style="143" customWidth="1"/>
    <col min="12310" max="12315" width="9.140625" style="143"/>
    <col min="12316" max="12317" width="12.42578125" style="143" customWidth="1"/>
    <col min="12318" max="12318" width="9.140625" style="143"/>
    <col min="12319" max="12319" width="12.7109375" style="143" bestFit="1" customWidth="1"/>
    <col min="12320" max="12321" width="9.140625" style="143"/>
    <col min="12322" max="12322" width="11.5703125" style="143" bestFit="1" customWidth="1"/>
    <col min="12323" max="12547" width="9.140625" style="143"/>
    <col min="12548" max="12548" width="15" style="143" customWidth="1"/>
    <col min="12549" max="12549" width="20.7109375" style="143" customWidth="1"/>
    <col min="12550" max="12550" width="30.42578125" style="143" customWidth="1"/>
    <col min="12551" max="12551" width="17.85546875" style="143" customWidth="1"/>
    <col min="12552" max="12553" width="10.7109375" style="143" customWidth="1"/>
    <col min="12554" max="12554" width="14" style="143" customWidth="1"/>
    <col min="12555" max="12557" width="9.140625" style="143"/>
    <col min="12558" max="12558" width="11.28515625" style="143" customWidth="1"/>
    <col min="12559" max="12559" width="9.140625" style="143"/>
    <col min="12560" max="12560" width="39.42578125" style="143" customWidth="1"/>
    <col min="12561" max="12561" width="12.28515625" style="143" customWidth="1"/>
    <col min="12562" max="12562" width="10.5703125" style="143" customWidth="1"/>
    <col min="12563" max="12564" width="9.140625" style="143"/>
    <col min="12565" max="12565" width="10.7109375" style="143" customWidth="1"/>
    <col min="12566" max="12571" width="9.140625" style="143"/>
    <col min="12572" max="12573" width="12.42578125" style="143" customWidth="1"/>
    <col min="12574" max="12574" width="9.140625" style="143"/>
    <col min="12575" max="12575" width="12.7109375" style="143" bestFit="1" customWidth="1"/>
    <col min="12576" max="12577" width="9.140625" style="143"/>
    <col min="12578" max="12578" width="11.5703125" style="143" bestFit="1" customWidth="1"/>
    <col min="12579" max="12803" width="9.140625" style="143"/>
    <col min="12804" max="12804" width="15" style="143" customWidth="1"/>
    <col min="12805" max="12805" width="20.7109375" style="143" customWidth="1"/>
    <col min="12806" max="12806" width="30.42578125" style="143" customWidth="1"/>
    <col min="12807" max="12807" width="17.85546875" style="143" customWidth="1"/>
    <col min="12808" max="12809" width="10.7109375" style="143" customWidth="1"/>
    <col min="12810" max="12810" width="14" style="143" customWidth="1"/>
    <col min="12811" max="12813" width="9.140625" style="143"/>
    <col min="12814" max="12814" width="11.28515625" style="143" customWidth="1"/>
    <col min="12815" max="12815" width="9.140625" style="143"/>
    <col min="12816" max="12816" width="39.42578125" style="143" customWidth="1"/>
    <col min="12817" max="12817" width="12.28515625" style="143" customWidth="1"/>
    <col min="12818" max="12818" width="10.5703125" style="143" customWidth="1"/>
    <col min="12819" max="12820" width="9.140625" style="143"/>
    <col min="12821" max="12821" width="10.7109375" style="143" customWidth="1"/>
    <col min="12822" max="12827" width="9.140625" style="143"/>
    <col min="12828" max="12829" width="12.42578125" style="143" customWidth="1"/>
    <col min="12830" max="12830" width="9.140625" style="143"/>
    <col min="12831" max="12831" width="12.7109375" style="143" bestFit="1" customWidth="1"/>
    <col min="12832" max="12833" width="9.140625" style="143"/>
    <col min="12834" max="12834" width="11.5703125" style="143" bestFit="1" customWidth="1"/>
    <col min="12835" max="13059" width="9.140625" style="143"/>
    <col min="13060" max="13060" width="15" style="143" customWidth="1"/>
    <col min="13061" max="13061" width="20.7109375" style="143" customWidth="1"/>
    <col min="13062" max="13062" width="30.42578125" style="143" customWidth="1"/>
    <col min="13063" max="13063" width="17.85546875" style="143" customWidth="1"/>
    <col min="13064" max="13065" width="10.7109375" style="143" customWidth="1"/>
    <col min="13066" max="13066" width="14" style="143" customWidth="1"/>
    <col min="13067" max="13069" width="9.140625" style="143"/>
    <col min="13070" max="13070" width="11.28515625" style="143" customWidth="1"/>
    <col min="13071" max="13071" width="9.140625" style="143"/>
    <col min="13072" max="13072" width="39.42578125" style="143" customWidth="1"/>
    <col min="13073" max="13073" width="12.28515625" style="143" customWidth="1"/>
    <col min="13074" max="13074" width="10.5703125" style="143" customWidth="1"/>
    <col min="13075" max="13076" width="9.140625" style="143"/>
    <col min="13077" max="13077" width="10.7109375" style="143" customWidth="1"/>
    <col min="13078" max="13083" width="9.140625" style="143"/>
    <col min="13084" max="13085" width="12.42578125" style="143" customWidth="1"/>
    <col min="13086" max="13086" width="9.140625" style="143"/>
    <col min="13087" max="13087" width="12.7109375" style="143" bestFit="1" customWidth="1"/>
    <col min="13088" max="13089" width="9.140625" style="143"/>
    <col min="13090" max="13090" width="11.5703125" style="143" bestFit="1" customWidth="1"/>
    <col min="13091" max="13315" width="9.140625" style="143"/>
    <col min="13316" max="13316" width="15" style="143" customWidth="1"/>
    <col min="13317" max="13317" width="20.7109375" style="143" customWidth="1"/>
    <col min="13318" max="13318" width="30.42578125" style="143" customWidth="1"/>
    <col min="13319" max="13319" width="17.85546875" style="143" customWidth="1"/>
    <col min="13320" max="13321" width="10.7109375" style="143" customWidth="1"/>
    <col min="13322" max="13322" width="14" style="143" customWidth="1"/>
    <col min="13323" max="13325" width="9.140625" style="143"/>
    <col min="13326" max="13326" width="11.28515625" style="143" customWidth="1"/>
    <col min="13327" max="13327" width="9.140625" style="143"/>
    <col min="13328" max="13328" width="39.42578125" style="143" customWidth="1"/>
    <col min="13329" max="13329" width="12.28515625" style="143" customWidth="1"/>
    <col min="13330" max="13330" width="10.5703125" style="143" customWidth="1"/>
    <col min="13331" max="13332" width="9.140625" style="143"/>
    <col min="13333" max="13333" width="10.7109375" style="143" customWidth="1"/>
    <col min="13334" max="13339" width="9.140625" style="143"/>
    <col min="13340" max="13341" width="12.42578125" style="143" customWidth="1"/>
    <col min="13342" max="13342" width="9.140625" style="143"/>
    <col min="13343" max="13343" width="12.7109375" style="143" bestFit="1" customWidth="1"/>
    <col min="13344" max="13345" width="9.140625" style="143"/>
    <col min="13346" max="13346" width="11.5703125" style="143" bestFit="1" customWidth="1"/>
    <col min="13347" max="13571" width="9.140625" style="143"/>
    <col min="13572" max="13572" width="15" style="143" customWidth="1"/>
    <col min="13573" max="13573" width="20.7109375" style="143" customWidth="1"/>
    <col min="13574" max="13574" width="30.42578125" style="143" customWidth="1"/>
    <col min="13575" max="13575" width="17.85546875" style="143" customWidth="1"/>
    <col min="13576" max="13577" width="10.7109375" style="143" customWidth="1"/>
    <col min="13578" max="13578" width="14" style="143" customWidth="1"/>
    <col min="13579" max="13581" width="9.140625" style="143"/>
    <col min="13582" max="13582" width="11.28515625" style="143" customWidth="1"/>
    <col min="13583" max="13583" width="9.140625" style="143"/>
    <col min="13584" max="13584" width="39.42578125" style="143" customWidth="1"/>
    <col min="13585" max="13585" width="12.28515625" style="143" customWidth="1"/>
    <col min="13586" max="13586" width="10.5703125" style="143" customWidth="1"/>
    <col min="13587" max="13588" width="9.140625" style="143"/>
    <col min="13589" max="13589" width="10.7109375" style="143" customWidth="1"/>
    <col min="13590" max="13595" width="9.140625" style="143"/>
    <col min="13596" max="13597" width="12.42578125" style="143" customWidth="1"/>
    <col min="13598" max="13598" width="9.140625" style="143"/>
    <col min="13599" max="13599" width="12.7109375" style="143" bestFit="1" customWidth="1"/>
    <col min="13600" max="13601" width="9.140625" style="143"/>
    <col min="13602" max="13602" width="11.5703125" style="143" bestFit="1" customWidth="1"/>
    <col min="13603" max="13827" width="9.140625" style="143"/>
    <col min="13828" max="13828" width="15" style="143" customWidth="1"/>
    <col min="13829" max="13829" width="20.7109375" style="143" customWidth="1"/>
    <col min="13830" max="13830" width="30.42578125" style="143" customWidth="1"/>
    <col min="13831" max="13831" width="17.85546875" style="143" customWidth="1"/>
    <col min="13832" max="13833" width="10.7109375" style="143" customWidth="1"/>
    <col min="13834" max="13834" width="14" style="143" customWidth="1"/>
    <col min="13835" max="13837" width="9.140625" style="143"/>
    <col min="13838" max="13838" width="11.28515625" style="143" customWidth="1"/>
    <col min="13839" max="13839" width="9.140625" style="143"/>
    <col min="13840" max="13840" width="39.42578125" style="143" customWidth="1"/>
    <col min="13841" max="13841" width="12.28515625" style="143" customWidth="1"/>
    <col min="13842" max="13842" width="10.5703125" style="143" customWidth="1"/>
    <col min="13843" max="13844" width="9.140625" style="143"/>
    <col min="13845" max="13845" width="10.7109375" style="143" customWidth="1"/>
    <col min="13846" max="13851" width="9.140625" style="143"/>
    <col min="13852" max="13853" width="12.42578125" style="143" customWidth="1"/>
    <col min="13854" max="13854" width="9.140625" style="143"/>
    <col min="13855" max="13855" width="12.7109375" style="143" bestFit="1" customWidth="1"/>
    <col min="13856" max="13857" width="9.140625" style="143"/>
    <col min="13858" max="13858" width="11.5703125" style="143" bestFit="1" customWidth="1"/>
    <col min="13859" max="14083" width="9.140625" style="143"/>
    <col min="14084" max="14084" width="15" style="143" customWidth="1"/>
    <col min="14085" max="14085" width="20.7109375" style="143" customWidth="1"/>
    <col min="14086" max="14086" width="30.42578125" style="143" customWidth="1"/>
    <col min="14087" max="14087" width="17.85546875" style="143" customWidth="1"/>
    <col min="14088" max="14089" width="10.7109375" style="143" customWidth="1"/>
    <col min="14090" max="14090" width="14" style="143" customWidth="1"/>
    <col min="14091" max="14093" width="9.140625" style="143"/>
    <col min="14094" max="14094" width="11.28515625" style="143" customWidth="1"/>
    <col min="14095" max="14095" width="9.140625" style="143"/>
    <col min="14096" max="14096" width="39.42578125" style="143" customWidth="1"/>
    <col min="14097" max="14097" width="12.28515625" style="143" customWidth="1"/>
    <col min="14098" max="14098" width="10.5703125" style="143" customWidth="1"/>
    <col min="14099" max="14100" width="9.140625" style="143"/>
    <col min="14101" max="14101" width="10.7109375" style="143" customWidth="1"/>
    <col min="14102" max="14107" width="9.140625" style="143"/>
    <col min="14108" max="14109" width="12.42578125" style="143" customWidth="1"/>
    <col min="14110" max="14110" width="9.140625" style="143"/>
    <col min="14111" max="14111" width="12.7109375" style="143" bestFit="1" customWidth="1"/>
    <col min="14112" max="14113" width="9.140625" style="143"/>
    <col min="14114" max="14114" width="11.5703125" style="143" bestFit="1" customWidth="1"/>
    <col min="14115" max="14339" width="9.140625" style="143"/>
    <col min="14340" max="14340" width="15" style="143" customWidth="1"/>
    <col min="14341" max="14341" width="20.7109375" style="143" customWidth="1"/>
    <col min="14342" max="14342" width="30.42578125" style="143" customWidth="1"/>
    <col min="14343" max="14343" width="17.85546875" style="143" customWidth="1"/>
    <col min="14344" max="14345" width="10.7109375" style="143" customWidth="1"/>
    <col min="14346" max="14346" width="14" style="143" customWidth="1"/>
    <col min="14347" max="14349" width="9.140625" style="143"/>
    <col min="14350" max="14350" width="11.28515625" style="143" customWidth="1"/>
    <col min="14351" max="14351" width="9.140625" style="143"/>
    <col min="14352" max="14352" width="39.42578125" style="143" customWidth="1"/>
    <col min="14353" max="14353" width="12.28515625" style="143" customWidth="1"/>
    <col min="14354" max="14354" width="10.5703125" style="143" customWidth="1"/>
    <col min="14355" max="14356" width="9.140625" style="143"/>
    <col min="14357" max="14357" width="10.7109375" style="143" customWidth="1"/>
    <col min="14358" max="14363" width="9.140625" style="143"/>
    <col min="14364" max="14365" width="12.42578125" style="143" customWidth="1"/>
    <col min="14366" max="14366" width="9.140625" style="143"/>
    <col min="14367" max="14367" width="12.7109375" style="143" bestFit="1" customWidth="1"/>
    <col min="14368" max="14369" width="9.140625" style="143"/>
    <col min="14370" max="14370" width="11.5703125" style="143" bestFit="1" customWidth="1"/>
    <col min="14371" max="14595" width="9.140625" style="143"/>
    <col min="14596" max="14596" width="15" style="143" customWidth="1"/>
    <col min="14597" max="14597" width="20.7109375" style="143" customWidth="1"/>
    <col min="14598" max="14598" width="30.42578125" style="143" customWidth="1"/>
    <col min="14599" max="14599" width="17.85546875" style="143" customWidth="1"/>
    <col min="14600" max="14601" width="10.7109375" style="143" customWidth="1"/>
    <col min="14602" max="14602" width="14" style="143" customWidth="1"/>
    <col min="14603" max="14605" width="9.140625" style="143"/>
    <col min="14606" max="14606" width="11.28515625" style="143" customWidth="1"/>
    <col min="14607" max="14607" width="9.140625" style="143"/>
    <col min="14608" max="14608" width="39.42578125" style="143" customWidth="1"/>
    <col min="14609" max="14609" width="12.28515625" style="143" customWidth="1"/>
    <col min="14610" max="14610" width="10.5703125" style="143" customWidth="1"/>
    <col min="14611" max="14612" width="9.140625" style="143"/>
    <col min="14613" max="14613" width="10.7109375" style="143" customWidth="1"/>
    <col min="14614" max="14619" width="9.140625" style="143"/>
    <col min="14620" max="14621" width="12.42578125" style="143" customWidth="1"/>
    <col min="14622" max="14622" width="9.140625" style="143"/>
    <col min="14623" max="14623" width="12.7109375" style="143" bestFit="1" customWidth="1"/>
    <col min="14624" max="14625" width="9.140625" style="143"/>
    <col min="14626" max="14626" width="11.5703125" style="143" bestFit="1" customWidth="1"/>
    <col min="14627" max="14851" width="9.140625" style="143"/>
    <col min="14852" max="14852" width="15" style="143" customWidth="1"/>
    <col min="14853" max="14853" width="20.7109375" style="143" customWidth="1"/>
    <col min="14854" max="14854" width="30.42578125" style="143" customWidth="1"/>
    <col min="14855" max="14855" width="17.85546875" style="143" customWidth="1"/>
    <col min="14856" max="14857" width="10.7109375" style="143" customWidth="1"/>
    <col min="14858" max="14858" width="14" style="143" customWidth="1"/>
    <col min="14859" max="14861" width="9.140625" style="143"/>
    <col min="14862" max="14862" width="11.28515625" style="143" customWidth="1"/>
    <col min="14863" max="14863" width="9.140625" style="143"/>
    <col min="14864" max="14864" width="39.42578125" style="143" customWidth="1"/>
    <col min="14865" max="14865" width="12.28515625" style="143" customWidth="1"/>
    <col min="14866" max="14866" width="10.5703125" style="143" customWidth="1"/>
    <col min="14867" max="14868" width="9.140625" style="143"/>
    <col min="14869" max="14869" width="10.7109375" style="143" customWidth="1"/>
    <col min="14870" max="14875" width="9.140625" style="143"/>
    <col min="14876" max="14877" width="12.42578125" style="143" customWidth="1"/>
    <col min="14878" max="14878" width="9.140625" style="143"/>
    <col min="14879" max="14879" width="12.7109375" style="143" bestFit="1" customWidth="1"/>
    <col min="14880" max="14881" width="9.140625" style="143"/>
    <col min="14882" max="14882" width="11.5703125" style="143" bestFit="1" customWidth="1"/>
    <col min="14883" max="15107" width="9.140625" style="143"/>
    <col min="15108" max="15108" width="15" style="143" customWidth="1"/>
    <col min="15109" max="15109" width="20.7109375" style="143" customWidth="1"/>
    <col min="15110" max="15110" width="30.42578125" style="143" customWidth="1"/>
    <col min="15111" max="15111" width="17.85546875" style="143" customWidth="1"/>
    <col min="15112" max="15113" width="10.7109375" style="143" customWidth="1"/>
    <col min="15114" max="15114" width="14" style="143" customWidth="1"/>
    <col min="15115" max="15117" width="9.140625" style="143"/>
    <col min="15118" max="15118" width="11.28515625" style="143" customWidth="1"/>
    <col min="15119" max="15119" width="9.140625" style="143"/>
    <col min="15120" max="15120" width="39.42578125" style="143" customWidth="1"/>
    <col min="15121" max="15121" width="12.28515625" style="143" customWidth="1"/>
    <col min="15122" max="15122" width="10.5703125" style="143" customWidth="1"/>
    <col min="15123" max="15124" width="9.140625" style="143"/>
    <col min="15125" max="15125" width="10.7109375" style="143" customWidth="1"/>
    <col min="15126" max="15131" width="9.140625" style="143"/>
    <col min="15132" max="15133" width="12.42578125" style="143" customWidth="1"/>
    <col min="15134" max="15134" width="9.140625" style="143"/>
    <col min="15135" max="15135" width="12.7109375" style="143" bestFit="1" customWidth="1"/>
    <col min="15136" max="15137" width="9.140625" style="143"/>
    <col min="15138" max="15138" width="11.5703125" style="143" bestFit="1" customWidth="1"/>
    <col min="15139" max="15363" width="9.140625" style="143"/>
    <col min="15364" max="15364" width="15" style="143" customWidth="1"/>
    <col min="15365" max="15365" width="20.7109375" style="143" customWidth="1"/>
    <col min="15366" max="15366" width="30.42578125" style="143" customWidth="1"/>
    <col min="15367" max="15367" width="17.85546875" style="143" customWidth="1"/>
    <col min="15368" max="15369" width="10.7109375" style="143" customWidth="1"/>
    <col min="15370" max="15370" width="14" style="143" customWidth="1"/>
    <col min="15371" max="15373" width="9.140625" style="143"/>
    <col min="15374" max="15374" width="11.28515625" style="143" customWidth="1"/>
    <col min="15375" max="15375" width="9.140625" style="143"/>
    <col min="15376" max="15376" width="39.42578125" style="143" customWidth="1"/>
    <col min="15377" max="15377" width="12.28515625" style="143" customWidth="1"/>
    <col min="15378" max="15378" width="10.5703125" style="143" customWidth="1"/>
    <col min="15379" max="15380" width="9.140625" style="143"/>
    <col min="15381" max="15381" width="10.7109375" style="143" customWidth="1"/>
    <col min="15382" max="15387" width="9.140625" style="143"/>
    <col min="15388" max="15389" width="12.42578125" style="143" customWidth="1"/>
    <col min="15390" max="15390" width="9.140625" style="143"/>
    <col min="15391" max="15391" width="12.7109375" style="143" bestFit="1" customWidth="1"/>
    <col min="15392" max="15393" width="9.140625" style="143"/>
    <col min="15394" max="15394" width="11.5703125" style="143" bestFit="1" customWidth="1"/>
    <col min="15395" max="15619" width="9.140625" style="143"/>
    <col min="15620" max="15620" width="15" style="143" customWidth="1"/>
    <col min="15621" max="15621" width="20.7109375" style="143" customWidth="1"/>
    <col min="15622" max="15622" width="30.42578125" style="143" customWidth="1"/>
    <col min="15623" max="15623" width="17.85546875" style="143" customWidth="1"/>
    <col min="15624" max="15625" width="10.7109375" style="143" customWidth="1"/>
    <col min="15626" max="15626" width="14" style="143" customWidth="1"/>
    <col min="15627" max="15629" width="9.140625" style="143"/>
    <col min="15630" max="15630" width="11.28515625" style="143" customWidth="1"/>
    <col min="15631" max="15631" width="9.140625" style="143"/>
    <col min="15632" max="15632" width="39.42578125" style="143" customWidth="1"/>
    <col min="15633" max="15633" width="12.28515625" style="143" customWidth="1"/>
    <col min="15634" max="15634" width="10.5703125" style="143" customWidth="1"/>
    <col min="15635" max="15636" width="9.140625" style="143"/>
    <col min="15637" max="15637" width="10.7109375" style="143" customWidth="1"/>
    <col min="15638" max="15643" width="9.140625" style="143"/>
    <col min="15644" max="15645" width="12.42578125" style="143" customWidth="1"/>
    <col min="15646" max="15646" width="9.140625" style="143"/>
    <col min="15647" max="15647" width="12.7109375" style="143" bestFit="1" customWidth="1"/>
    <col min="15648" max="15649" width="9.140625" style="143"/>
    <col min="15650" max="15650" width="11.5703125" style="143" bestFit="1" customWidth="1"/>
    <col min="15651" max="15875" width="9.140625" style="143"/>
    <col min="15876" max="15876" width="15" style="143" customWidth="1"/>
    <col min="15877" max="15877" width="20.7109375" style="143" customWidth="1"/>
    <col min="15878" max="15878" width="30.42578125" style="143" customWidth="1"/>
    <col min="15879" max="15879" width="17.85546875" style="143" customWidth="1"/>
    <col min="15880" max="15881" width="10.7109375" style="143" customWidth="1"/>
    <col min="15882" max="15882" width="14" style="143" customWidth="1"/>
    <col min="15883" max="15885" width="9.140625" style="143"/>
    <col min="15886" max="15886" width="11.28515625" style="143" customWidth="1"/>
    <col min="15887" max="15887" width="9.140625" style="143"/>
    <col min="15888" max="15888" width="39.42578125" style="143" customWidth="1"/>
    <col min="15889" max="15889" width="12.28515625" style="143" customWidth="1"/>
    <col min="15890" max="15890" width="10.5703125" style="143" customWidth="1"/>
    <col min="15891" max="15892" width="9.140625" style="143"/>
    <col min="15893" max="15893" width="10.7109375" style="143" customWidth="1"/>
    <col min="15894" max="15899" width="9.140625" style="143"/>
    <col min="15900" max="15901" width="12.42578125" style="143" customWidth="1"/>
    <col min="15902" max="15902" width="9.140625" style="143"/>
    <col min="15903" max="15903" width="12.7109375" style="143" bestFit="1" customWidth="1"/>
    <col min="15904" max="15905" width="9.140625" style="143"/>
    <col min="15906" max="15906" width="11.5703125" style="143" bestFit="1" customWidth="1"/>
    <col min="15907" max="16131" width="9.140625" style="143"/>
    <col min="16132" max="16132" width="15" style="143" customWidth="1"/>
    <col min="16133" max="16133" width="20.7109375" style="143" customWidth="1"/>
    <col min="16134" max="16134" width="30.42578125" style="143" customWidth="1"/>
    <col min="16135" max="16135" width="17.85546875" style="143" customWidth="1"/>
    <col min="16136" max="16137" width="10.7109375" style="143" customWidth="1"/>
    <col min="16138" max="16138" width="14" style="143" customWidth="1"/>
    <col min="16139" max="16141" width="9.140625" style="143"/>
    <col min="16142" max="16142" width="11.28515625" style="143" customWidth="1"/>
    <col min="16143" max="16143" width="9.140625" style="143"/>
    <col min="16144" max="16144" width="39.42578125" style="143" customWidth="1"/>
    <col min="16145" max="16145" width="12.28515625" style="143" customWidth="1"/>
    <col min="16146" max="16146" width="10.5703125" style="143" customWidth="1"/>
    <col min="16147" max="16148" width="9.140625" style="143"/>
    <col min="16149" max="16149" width="10.7109375" style="143" customWidth="1"/>
    <col min="16150" max="16155" width="9.140625" style="143"/>
    <col min="16156" max="16157" width="12.42578125" style="143" customWidth="1"/>
    <col min="16158" max="16158" width="9.140625" style="143"/>
    <col min="16159" max="16159" width="12.7109375" style="143" bestFit="1" customWidth="1"/>
    <col min="16160" max="16161" width="9.140625" style="143"/>
    <col min="16162" max="16162" width="11.5703125" style="143" bestFit="1" customWidth="1"/>
    <col min="16163" max="16384" width="9.140625" style="143"/>
  </cols>
  <sheetData>
    <row r="2" spans="1:32" ht="18.75" x14ac:dyDescent="0.3">
      <c r="A2" s="138" t="s">
        <v>255</v>
      </c>
      <c r="AE2" s="143"/>
      <c r="AF2" s="143"/>
    </row>
    <row r="3" spans="1:32" x14ac:dyDescent="0.25">
      <c r="A3" s="147"/>
    </row>
    <row r="4" spans="1:32" s="139" customFormat="1" ht="15.75" x14ac:dyDescent="0.25">
      <c r="A4" s="148" t="s">
        <v>149</v>
      </c>
      <c r="E4" s="148" t="s">
        <v>240</v>
      </c>
      <c r="K4" s="149"/>
      <c r="L4" s="149"/>
      <c r="M4" s="149"/>
      <c r="N4" s="149"/>
      <c r="O4" s="149"/>
      <c r="AC4" s="150"/>
      <c r="AD4" s="150"/>
      <c r="AE4" s="150"/>
      <c r="AF4" s="150"/>
    </row>
    <row r="5" spans="1:32" ht="16.5" x14ac:dyDescent="0.3">
      <c r="A5" s="143" t="s">
        <v>331</v>
      </c>
      <c r="E5" s="143" t="s">
        <v>324</v>
      </c>
    </row>
    <row r="6" spans="1:32" x14ac:dyDescent="0.25">
      <c r="A6" s="143" t="s">
        <v>168</v>
      </c>
      <c r="E6" s="143" t="s">
        <v>247</v>
      </c>
    </row>
    <row r="7" spans="1:32" ht="18" x14ac:dyDescent="0.25">
      <c r="A7" s="143" t="s">
        <v>334</v>
      </c>
      <c r="E7" s="143" t="s">
        <v>248</v>
      </c>
    </row>
    <row r="8" spans="1:32" x14ac:dyDescent="0.25">
      <c r="A8" s="143" t="s">
        <v>335</v>
      </c>
      <c r="E8" s="143" t="s">
        <v>325</v>
      </c>
    </row>
    <row r="9" spans="1:32" x14ac:dyDescent="0.25">
      <c r="A9" s="143" t="s">
        <v>336</v>
      </c>
      <c r="E9" s="143" t="s">
        <v>246</v>
      </c>
    </row>
    <row r="10" spans="1:32" x14ac:dyDescent="0.25">
      <c r="A10" s="143" t="s">
        <v>337</v>
      </c>
      <c r="E10" s="143" t="s">
        <v>245</v>
      </c>
    </row>
    <row r="11" spans="1:32" x14ac:dyDescent="0.25">
      <c r="A11" s="143" t="s">
        <v>338</v>
      </c>
      <c r="E11" s="143" t="s">
        <v>243</v>
      </c>
    </row>
    <row r="12" spans="1:32" x14ac:dyDescent="0.25">
      <c r="A12" s="143" t="s">
        <v>339</v>
      </c>
      <c r="E12" s="143" t="s">
        <v>241</v>
      </c>
    </row>
    <row r="13" spans="1:32" x14ac:dyDescent="0.25">
      <c r="A13" s="143" t="s">
        <v>364</v>
      </c>
      <c r="E13" s="143" t="s">
        <v>313</v>
      </c>
    </row>
    <row r="14" spans="1:32" x14ac:dyDescent="0.25">
      <c r="A14" s="143" t="s">
        <v>340</v>
      </c>
      <c r="E14" s="143" t="s">
        <v>242</v>
      </c>
    </row>
    <row r="15" spans="1:32" x14ac:dyDescent="0.25">
      <c r="A15" s="143" t="s">
        <v>223</v>
      </c>
    </row>
    <row r="17" spans="1:32" s="139" customFormat="1" ht="15.75" x14ac:dyDescent="0.25">
      <c r="A17" s="310" t="s">
        <v>150</v>
      </c>
      <c r="B17" s="310"/>
      <c r="C17" s="310"/>
      <c r="D17" s="310"/>
      <c r="E17" s="310"/>
      <c r="F17" s="310"/>
      <c r="G17" s="310"/>
      <c r="H17" s="310" t="s">
        <v>151</v>
      </c>
      <c r="I17" s="310"/>
      <c r="J17" s="310"/>
      <c r="K17" s="310"/>
      <c r="L17" s="310"/>
      <c r="M17" s="310"/>
      <c r="N17" s="310"/>
      <c r="O17" s="310"/>
      <c r="P17" s="310"/>
      <c r="Q17" s="310"/>
      <c r="R17" s="310"/>
      <c r="S17" s="310"/>
      <c r="T17" s="310"/>
      <c r="U17" s="310"/>
      <c r="V17" s="310" t="s">
        <v>152</v>
      </c>
      <c r="W17" s="310"/>
      <c r="X17" s="310"/>
      <c r="Y17" s="310"/>
      <c r="Z17" s="266" t="s">
        <v>148</v>
      </c>
      <c r="AA17" s="310" t="s">
        <v>153</v>
      </c>
      <c r="AB17" s="310"/>
      <c r="AC17" s="309"/>
      <c r="AD17" s="309"/>
      <c r="AE17" s="274"/>
      <c r="AF17" s="274"/>
    </row>
    <row r="18" spans="1:32" s="151" customFormat="1" ht="101.25" customHeight="1" x14ac:dyDescent="0.25">
      <c r="A18" s="268" t="s">
        <v>155</v>
      </c>
      <c r="B18" s="268" t="s">
        <v>156</v>
      </c>
      <c r="C18" s="268" t="s">
        <v>157</v>
      </c>
      <c r="D18" s="268" t="s">
        <v>158</v>
      </c>
      <c r="E18" s="268" t="s">
        <v>249</v>
      </c>
      <c r="F18" s="268" t="s">
        <v>159</v>
      </c>
      <c r="G18" s="268" t="s">
        <v>160</v>
      </c>
      <c r="H18" s="268" t="s">
        <v>161</v>
      </c>
      <c r="I18" s="268" t="s">
        <v>290</v>
      </c>
      <c r="J18" s="268" t="s">
        <v>162</v>
      </c>
      <c r="K18" s="268" t="s">
        <v>291</v>
      </c>
      <c r="L18" s="268" t="s">
        <v>292</v>
      </c>
      <c r="M18" s="268" t="s">
        <v>163</v>
      </c>
      <c r="N18" s="268" t="s">
        <v>370</v>
      </c>
      <c r="O18" s="268" t="s">
        <v>369</v>
      </c>
      <c r="P18" s="268" t="s">
        <v>244</v>
      </c>
      <c r="Q18" s="268" t="s">
        <v>164</v>
      </c>
      <c r="R18" s="268" t="s">
        <v>161</v>
      </c>
      <c r="S18" s="268" t="s">
        <v>1</v>
      </c>
      <c r="T18" s="268" t="s">
        <v>165</v>
      </c>
      <c r="U18" s="268" t="s">
        <v>182</v>
      </c>
      <c r="V18" s="268" t="s">
        <v>373</v>
      </c>
      <c r="W18" s="268" t="s">
        <v>39</v>
      </c>
      <c r="X18" s="268" t="s">
        <v>374</v>
      </c>
      <c r="Y18" s="268" t="s">
        <v>40</v>
      </c>
      <c r="Z18" s="268" t="s">
        <v>166</v>
      </c>
      <c r="AA18" s="268" t="s">
        <v>365</v>
      </c>
      <c r="AB18" s="268" t="s">
        <v>366</v>
      </c>
      <c r="AC18" s="269" t="s">
        <v>5</v>
      </c>
      <c r="AD18" s="269" t="s">
        <v>6</v>
      </c>
      <c r="AE18" s="268" t="s">
        <v>171</v>
      </c>
      <c r="AF18" s="268" t="s">
        <v>172</v>
      </c>
    </row>
    <row r="19" spans="1:32" s="158" customFormat="1" ht="48" x14ac:dyDescent="0.25">
      <c r="A19" s="152" t="s">
        <v>7</v>
      </c>
      <c r="B19" s="153" t="s">
        <v>8</v>
      </c>
      <c r="C19" s="153" t="s">
        <v>9</v>
      </c>
      <c r="D19" s="153" t="s">
        <v>10</v>
      </c>
      <c r="E19" s="154" t="s">
        <v>376</v>
      </c>
      <c r="F19" s="153" t="s">
        <v>12</v>
      </c>
      <c r="G19" s="153" t="s">
        <v>13</v>
      </c>
      <c r="H19" s="153">
        <v>2.5000000000000001E-2</v>
      </c>
      <c r="I19" s="153">
        <v>0.1</v>
      </c>
      <c r="J19" s="153">
        <v>6</v>
      </c>
      <c r="K19" s="153">
        <v>0.13800000000000001</v>
      </c>
      <c r="L19" s="153">
        <f t="shared" ref="L19:L34" si="0">K19</f>
        <v>0.13800000000000001</v>
      </c>
      <c r="M19" s="154" t="s">
        <v>14</v>
      </c>
      <c r="N19" s="153">
        <v>4.7800000000000002E-4</v>
      </c>
      <c r="O19" s="153">
        <v>4.7800000000000002E-4</v>
      </c>
      <c r="P19" s="153">
        <v>20</v>
      </c>
      <c r="Q19" s="153">
        <v>1</v>
      </c>
      <c r="R19" s="153">
        <v>2.5000000000000001E-2</v>
      </c>
      <c r="S19" s="153">
        <v>5.0000000000000001E-3</v>
      </c>
      <c r="T19" s="153">
        <v>6</v>
      </c>
      <c r="U19" s="153">
        <v>20</v>
      </c>
      <c r="V19" s="155">
        <v>2.0224138993506984E-2</v>
      </c>
      <c r="W19" s="155">
        <v>3.4406047819741485E-3</v>
      </c>
      <c r="X19" s="155">
        <v>4.8857734072506858E-3</v>
      </c>
      <c r="Y19" s="155">
        <v>8.4467383478793257E-4</v>
      </c>
      <c r="Z19" s="155">
        <v>183</v>
      </c>
      <c r="AA19" s="156">
        <f>Z19/V19</f>
        <v>9048.5928750169624</v>
      </c>
      <c r="AB19" s="156">
        <f>Z19/X19</f>
        <v>37455.687103380718</v>
      </c>
      <c r="AC19" s="156">
        <f t="shared" ref="AC19:AD38" si="1">X19*100/V19</f>
        <v>24.158128110270983</v>
      </c>
      <c r="AD19" s="156">
        <f t="shared" si="1"/>
        <v>24.550155810202533</v>
      </c>
      <c r="AE19" s="153">
        <v>4.7800000000000002E-4</v>
      </c>
      <c r="AF19" s="153">
        <v>4.7800000000000002E-4</v>
      </c>
    </row>
    <row r="20" spans="1:32" s="158" customFormat="1" ht="48" x14ac:dyDescent="0.25">
      <c r="A20" s="152" t="s">
        <v>7</v>
      </c>
      <c r="B20" s="153" t="s">
        <v>15</v>
      </c>
      <c r="C20" s="153" t="s">
        <v>9</v>
      </c>
      <c r="D20" s="153" t="s">
        <v>16</v>
      </c>
      <c r="E20" s="154" t="s">
        <v>376</v>
      </c>
      <c r="F20" s="153" t="s">
        <v>12</v>
      </c>
      <c r="G20" s="153" t="s">
        <v>16</v>
      </c>
      <c r="H20" s="153">
        <v>0.05</v>
      </c>
      <c r="I20" s="153">
        <v>0.1</v>
      </c>
      <c r="J20" s="153">
        <v>12</v>
      </c>
      <c r="K20" s="153">
        <v>0.40500000000000003</v>
      </c>
      <c r="L20" s="153">
        <f t="shared" si="0"/>
        <v>0.40500000000000003</v>
      </c>
      <c r="M20" s="154" t="s">
        <v>14</v>
      </c>
      <c r="N20" s="153">
        <v>4.7800000000000002E-4</v>
      </c>
      <c r="O20" s="153">
        <v>4.7800000000000002E-4</v>
      </c>
      <c r="P20" s="153">
        <v>20</v>
      </c>
      <c r="Q20" s="153">
        <v>2</v>
      </c>
      <c r="R20" s="153">
        <v>0.05</v>
      </c>
      <c r="S20" s="153">
        <v>5.0000000000000001E-3</v>
      </c>
      <c r="T20" s="153">
        <v>12</v>
      </c>
      <c r="U20" s="153">
        <v>20</v>
      </c>
      <c r="V20" s="155">
        <v>0.11898949732119118</v>
      </c>
      <c r="W20" s="155">
        <v>1.2842966078961413E-2</v>
      </c>
      <c r="X20" s="155">
        <v>2.8633720804492994E-2</v>
      </c>
      <c r="Y20" s="155">
        <v>3.1308163856175095E-3</v>
      </c>
      <c r="Z20" s="155">
        <v>183</v>
      </c>
      <c r="AA20" s="156">
        <f t="shared" ref="AA20:AA38" si="2">Z20/V20</f>
        <v>1537.950862217896</v>
      </c>
      <c r="AB20" s="156">
        <f t="shared" ref="AB20:AB38" si="3">Z20/X20</f>
        <v>6391.0660179128718</v>
      </c>
      <c r="AC20" s="156">
        <f t="shared" si="1"/>
        <v>24.064074098238525</v>
      </c>
      <c r="AD20" s="156">
        <f t="shared" si="1"/>
        <v>24.377673867302569</v>
      </c>
      <c r="AE20" s="153">
        <v>4.7800000000000002E-4</v>
      </c>
      <c r="AF20" s="153">
        <v>4.7800000000000002E-4</v>
      </c>
    </row>
    <row r="21" spans="1:32" s="158" customFormat="1" ht="48" x14ac:dyDescent="0.25">
      <c r="A21" s="152" t="s">
        <v>7</v>
      </c>
      <c r="B21" s="153" t="s">
        <v>18</v>
      </c>
      <c r="C21" s="153" t="s">
        <v>9</v>
      </c>
      <c r="D21" s="153" t="s">
        <v>10</v>
      </c>
      <c r="E21" s="154" t="s">
        <v>376</v>
      </c>
      <c r="F21" s="153" t="s">
        <v>12</v>
      </c>
      <c r="G21" s="153" t="s">
        <v>13</v>
      </c>
      <c r="H21" s="153">
        <v>2.5000000000000001E-2</v>
      </c>
      <c r="I21" s="153">
        <v>0.1</v>
      </c>
      <c r="J21" s="153">
        <v>6</v>
      </c>
      <c r="K21" s="153">
        <v>0.13800000000000001</v>
      </c>
      <c r="L21" s="153">
        <f t="shared" si="0"/>
        <v>0.13800000000000001</v>
      </c>
      <c r="M21" s="154" t="s">
        <v>14</v>
      </c>
      <c r="N21" s="153">
        <v>4.7800000000000002E-4</v>
      </c>
      <c r="O21" s="153">
        <v>4.7800000000000002E-4</v>
      </c>
      <c r="P21" s="153">
        <v>10</v>
      </c>
      <c r="Q21" s="153">
        <v>3</v>
      </c>
      <c r="R21" s="153">
        <v>2.5000000000000001E-2</v>
      </c>
      <c r="S21" s="153">
        <v>0.01</v>
      </c>
      <c r="T21" s="153">
        <v>6</v>
      </c>
      <c r="U21" s="153">
        <v>10</v>
      </c>
      <c r="V21" s="155">
        <v>2.0301623791430946E-2</v>
      </c>
      <c r="W21" s="155">
        <v>3.4545684073677397E-3</v>
      </c>
      <c r="X21" s="155">
        <v>4.9094753408265119E-3</v>
      </c>
      <c r="Y21" s="155">
        <v>8.4882062279993426E-4</v>
      </c>
      <c r="Z21" s="155">
        <v>183</v>
      </c>
      <c r="AA21" s="156">
        <f t="shared" si="2"/>
        <v>9014.0572931531678</v>
      </c>
      <c r="AB21" s="156">
        <f t="shared" si="3"/>
        <v>37274.858777311201</v>
      </c>
      <c r="AC21" s="156">
        <f t="shared" si="1"/>
        <v>24.182673224881341</v>
      </c>
      <c r="AD21" s="156">
        <f t="shared" si="1"/>
        <v>24.570960036269941</v>
      </c>
      <c r="AE21" s="153">
        <v>4.7800000000000002E-4</v>
      </c>
      <c r="AF21" s="153">
        <v>4.7800000000000002E-4</v>
      </c>
    </row>
    <row r="22" spans="1:32" s="158" customFormat="1" ht="48" x14ac:dyDescent="0.25">
      <c r="A22" s="152" t="s">
        <v>7</v>
      </c>
      <c r="B22" s="153" t="s">
        <v>19</v>
      </c>
      <c r="C22" s="153" t="s">
        <v>9</v>
      </c>
      <c r="D22" s="153" t="s">
        <v>16</v>
      </c>
      <c r="E22" s="154" t="s">
        <v>376</v>
      </c>
      <c r="F22" s="153" t="s">
        <v>12</v>
      </c>
      <c r="G22" s="153" t="s">
        <v>16</v>
      </c>
      <c r="H22" s="153">
        <v>0.05</v>
      </c>
      <c r="I22" s="153">
        <v>0.1</v>
      </c>
      <c r="J22" s="153">
        <v>12</v>
      </c>
      <c r="K22" s="153">
        <v>0.40500000000000003</v>
      </c>
      <c r="L22" s="153">
        <f t="shared" si="0"/>
        <v>0.40500000000000003</v>
      </c>
      <c r="M22" s="154" t="s">
        <v>14</v>
      </c>
      <c r="N22" s="153">
        <v>4.7800000000000002E-4</v>
      </c>
      <c r="O22" s="153">
        <v>4.7800000000000002E-4</v>
      </c>
      <c r="P22" s="153">
        <v>10</v>
      </c>
      <c r="Q22" s="153">
        <v>4</v>
      </c>
      <c r="R22" s="153">
        <v>0.05</v>
      </c>
      <c r="S22" s="153">
        <v>0.01</v>
      </c>
      <c r="T22" s="153">
        <v>12</v>
      </c>
      <c r="U22" s="153">
        <v>10</v>
      </c>
      <c r="V22" s="155">
        <v>0.11908454062249654</v>
      </c>
      <c r="W22" s="155">
        <v>1.2853457025116878E-2</v>
      </c>
      <c r="X22" s="155">
        <v>2.8728704941921517E-2</v>
      </c>
      <c r="Y22" s="155">
        <v>3.1412971591037644E-3</v>
      </c>
      <c r="Z22" s="155">
        <v>183</v>
      </c>
      <c r="AA22" s="156">
        <f t="shared" si="2"/>
        <v>1536.7233987165337</v>
      </c>
      <c r="AB22" s="156">
        <f t="shared" si="3"/>
        <v>6369.9355877668759</v>
      </c>
      <c r="AC22" s="156">
        <f t="shared" si="1"/>
        <v>24.124630108783666</v>
      </c>
      <c r="AD22" s="156">
        <f t="shared" si="1"/>
        <v>24.439317398932992</v>
      </c>
      <c r="AE22" s="153">
        <v>4.7800000000000002E-4</v>
      </c>
      <c r="AF22" s="153">
        <v>4.7800000000000002E-4</v>
      </c>
    </row>
    <row r="23" spans="1:32" s="158" customFormat="1" ht="48" x14ac:dyDescent="0.25">
      <c r="A23" s="152" t="s">
        <v>7</v>
      </c>
      <c r="B23" s="153" t="s">
        <v>20</v>
      </c>
      <c r="C23" s="153" t="s">
        <v>9</v>
      </c>
      <c r="D23" s="153" t="s">
        <v>10</v>
      </c>
      <c r="E23" s="154" t="s">
        <v>376</v>
      </c>
      <c r="F23" s="153" t="s">
        <v>12</v>
      </c>
      <c r="G23" s="153" t="s">
        <v>13</v>
      </c>
      <c r="H23" s="153">
        <v>2.5000000000000001E-2</v>
      </c>
      <c r="I23" s="153">
        <v>0.1</v>
      </c>
      <c r="J23" s="153">
        <v>6</v>
      </c>
      <c r="K23" s="153">
        <v>0.13800000000000001</v>
      </c>
      <c r="L23" s="153">
        <f t="shared" si="0"/>
        <v>0.13800000000000001</v>
      </c>
      <c r="M23" s="154" t="s">
        <v>14</v>
      </c>
      <c r="N23" s="153">
        <v>4.7800000000000002E-4</v>
      </c>
      <c r="O23" s="153">
        <v>4.7800000000000002E-4</v>
      </c>
      <c r="P23" s="153">
        <v>5</v>
      </c>
      <c r="Q23" s="153">
        <v>5</v>
      </c>
      <c r="R23" s="153">
        <v>2.5000000000000001E-2</v>
      </c>
      <c r="S23" s="153">
        <v>0.02</v>
      </c>
      <c r="T23" s="153">
        <v>6</v>
      </c>
      <c r="U23" s="153">
        <v>5</v>
      </c>
      <c r="V23" s="155">
        <v>2.0349112240337409E-2</v>
      </c>
      <c r="W23" s="155">
        <v>3.4628711793886131E-3</v>
      </c>
      <c r="X23" s="155">
        <v>4.9571401248332944E-3</v>
      </c>
      <c r="Y23" s="155">
        <v>8.571380565445515E-4</v>
      </c>
      <c r="Z23" s="155">
        <v>183</v>
      </c>
      <c r="AA23" s="156">
        <f t="shared" si="2"/>
        <v>8993.0213091677197</v>
      </c>
      <c r="AB23" s="156">
        <f t="shared" si="3"/>
        <v>36916.446860810531</v>
      </c>
      <c r="AC23" s="156">
        <f t="shared" si="1"/>
        <v>24.360473647626311</v>
      </c>
      <c r="AD23" s="156">
        <f t="shared" si="1"/>
        <v>24.752236284339155</v>
      </c>
      <c r="AE23" s="153">
        <v>4.7800000000000002E-4</v>
      </c>
      <c r="AF23" s="153">
        <v>4.7800000000000002E-4</v>
      </c>
    </row>
    <row r="24" spans="1:32" s="158" customFormat="1" ht="48" x14ac:dyDescent="0.25">
      <c r="A24" s="152" t="s">
        <v>7</v>
      </c>
      <c r="B24" s="153" t="s">
        <v>21</v>
      </c>
      <c r="C24" s="153" t="s">
        <v>9</v>
      </c>
      <c r="D24" s="153" t="s">
        <v>16</v>
      </c>
      <c r="E24" s="154" t="s">
        <v>376</v>
      </c>
      <c r="F24" s="153" t="s">
        <v>12</v>
      </c>
      <c r="G24" s="153" t="s">
        <v>16</v>
      </c>
      <c r="H24" s="153">
        <v>0.05</v>
      </c>
      <c r="I24" s="153">
        <v>0.1</v>
      </c>
      <c r="J24" s="153">
        <v>12</v>
      </c>
      <c r="K24" s="153">
        <v>0.40500000000000003</v>
      </c>
      <c r="L24" s="153">
        <f t="shared" si="0"/>
        <v>0.40500000000000003</v>
      </c>
      <c r="M24" s="154" t="s">
        <v>14</v>
      </c>
      <c r="N24" s="153">
        <v>4.7800000000000002E-4</v>
      </c>
      <c r="O24" s="153">
        <v>4.7800000000000002E-4</v>
      </c>
      <c r="P24" s="153">
        <v>5</v>
      </c>
      <c r="Q24" s="153">
        <v>6</v>
      </c>
      <c r="R24" s="153">
        <v>0.05</v>
      </c>
      <c r="S24" s="153">
        <v>0.02</v>
      </c>
      <c r="T24" s="153">
        <v>12</v>
      </c>
      <c r="U24" s="153">
        <v>5</v>
      </c>
      <c r="V24" s="155">
        <v>0.11927457012139478</v>
      </c>
      <c r="W24" s="155">
        <v>1.2874427029774401E-2</v>
      </c>
      <c r="X24" s="155">
        <v>2.8918796205619195E-2</v>
      </c>
      <c r="Y24" s="155">
        <v>3.162261925486097E-3</v>
      </c>
      <c r="Z24" s="155">
        <v>183</v>
      </c>
      <c r="AA24" s="156">
        <f t="shared" si="2"/>
        <v>1534.2750748440931</v>
      </c>
      <c r="AB24" s="156">
        <f t="shared" si="3"/>
        <v>6328.0642354138299</v>
      </c>
      <c r="AC24" s="156">
        <f t="shared" si="1"/>
        <v>24.245567329386592</v>
      </c>
      <c r="AD24" s="156">
        <f t="shared" si="1"/>
        <v>24.562350760719717</v>
      </c>
      <c r="AE24" s="153">
        <v>4.7800000000000002E-4</v>
      </c>
      <c r="AF24" s="153">
        <v>4.7800000000000002E-4</v>
      </c>
    </row>
    <row r="25" spans="1:32" s="158" customFormat="1" ht="48" x14ac:dyDescent="0.25">
      <c r="A25" s="152" t="s">
        <v>7</v>
      </c>
      <c r="B25" s="153" t="s">
        <v>22</v>
      </c>
      <c r="C25" s="153" t="s">
        <v>9</v>
      </c>
      <c r="D25" s="153" t="s">
        <v>10</v>
      </c>
      <c r="E25" s="154" t="s">
        <v>376</v>
      </c>
      <c r="F25" s="153" t="s">
        <v>23</v>
      </c>
      <c r="G25" s="153" t="s">
        <v>13</v>
      </c>
      <c r="H25" s="153">
        <v>2.5000000000000001E-2</v>
      </c>
      <c r="I25" s="153">
        <v>0.1</v>
      </c>
      <c r="J25" s="153">
        <v>6</v>
      </c>
      <c r="K25" s="153">
        <v>0.13800000000000001</v>
      </c>
      <c r="L25" s="153">
        <f t="shared" si="0"/>
        <v>0.13800000000000001</v>
      </c>
      <c r="M25" s="154" t="s">
        <v>14</v>
      </c>
      <c r="N25" s="153">
        <v>4.7800000000000002E-4</v>
      </c>
      <c r="O25" s="153">
        <v>4.7800000000000002E-4</v>
      </c>
      <c r="P25" s="153">
        <v>1</v>
      </c>
      <c r="Q25" s="153">
        <v>7</v>
      </c>
      <c r="R25" s="153">
        <v>2.5000000000000001E-2</v>
      </c>
      <c r="S25" s="153">
        <v>0.1</v>
      </c>
      <c r="T25" s="153">
        <v>6</v>
      </c>
      <c r="U25" s="153">
        <v>1</v>
      </c>
      <c r="V25" s="155">
        <v>2.1429275303878829E-2</v>
      </c>
      <c r="W25" s="155">
        <v>3.6576351749832065E-3</v>
      </c>
      <c r="X25" s="155">
        <v>6.0813834639619375E-3</v>
      </c>
      <c r="Y25" s="155">
        <v>1.0553864270106076E-3</v>
      </c>
      <c r="Z25" s="155">
        <v>183</v>
      </c>
      <c r="AA25" s="156">
        <f t="shared" si="2"/>
        <v>8539.7194914414995</v>
      </c>
      <c r="AB25" s="156">
        <f t="shared" si="3"/>
        <v>30091.837011175419</v>
      </c>
      <c r="AC25" s="156">
        <f t="shared" si="1"/>
        <v>28.378857323566002</v>
      </c>
      <c r="AD25" s="156">
        <f t="shared" si="1"/>
        <v>28.854338295657197</v>
      </c>
      <c r="AE25" s="153">
        <v>4.7800000000000002E-4</v>
      </c>
      <c r="AF25" s="153">
        <v>4.7800000000000002E-4</v>
      </c>
    </row>
    <row r="26" spans="1:32" s="158" customFormat="1" ht="48" x14ac:dyDescent="0.25">
      <c r="A26" s="152" t="s">
        <v>7</v>
      </c>
      <c r="B26" s="153" t="s">
        <v>24</v>
      </c>
      <c r="C26" s="153" t="s">
        <v>9</v>
      </c>
      <c r="D26" s="153" t="s">
        <v>16</v>
      </c>
      <c r="E26" s="154" t="s">
        <v>376</v>
      </c>
      <c r="F26" s="157" t="s">
        <v>23</v>
      </c>
      <c r="G26" s="157" t="s">
        <v>16</v>
      </c>
      <c r="H26" s="157">
        <v>0.05</v>
      </c>
      <c r="I26" s="157">
        <v>0.1</v>
      </c>
      <c r="J26" s="157">
        <v>12</v>
      </c>
      <c r="K26" s="157">
        <v>0.40500000000000003</v>
      </c>
      <c r="L26" s="157">
        <f t="shared" si="0"/>
        <v>0.40500000000000003</v>
      </c>
      <c r="M26" s="160" t="s">
        <v>14</v>
      </c>
      <c r="N26" s="153">
        <v>4.7800000000000002E-4</v>
      </c>
      <c r="O26" s="153">
        <v>4.7800000000000002E-4</v>
      </c>
      <c r="P26" s="157">
        <v>1</v>
      </c>
      <c r="Q26" s="157">
        <v>8</v>
      </c>
      <c r="R26" s="157">
        <v>0.05</v>
      </c>
      <c r="S26" s="157">
        <v>0.1</v>
      </c>
      <c r="T26" s="157">
        <v>12</v>
      </c>
      <c r="U26" s="157">
        <v>1</v>
      </c>
      <c r="V26" s="161">
        <v>0.1249094671678681</v>
      </c>
      <c r="W26" s="161">
        <v>1.3504235991046656E-2</v>
      </c>
      <c r="X26" s="155">
        <v>3.4810748068748246E-2</v>
      </c>
      <c r="Y26" s="155">
        <v>3.8146363239812096E-3</v>
      </c>
      <c r="Z26" s="155">
        <v>183</v>
      </c>
      <c r="AA26" s="156">
        <f t="shared" si="2"/>
        <v>1465.0610890370942</v>
      </c>
      <c r="AB26" s="156">
        <f t="shared" si="3"/>
        <v>5256.9970527088553</v>
      </c>
      <c r="AC26" s="156">
        <f t="shared" si="1"/>
        <v>27.868782773659142</v>
      </c>
      <c r="AD26" s="156">
        <f t="shared" si="1"/>
        <v>28.24770188043458</v>
      </c>
      <c r="AE26" s="153">
        <v>4.7800000000000002E-4</v>
      </c>
      <c r="AF26" s="153">
        <v>4.7800000000000002E-4</v>
      </c>
    </row>
    <row r="27" spans="1:32" s="158" customFormat="1" ht="60" x14ac:dyDescent="0.25">
      <c r="A27" s="152" t="s">
        <v>7</v>
      </c>
      <c r="B27" s="153" t="s">
        <v>25</v>
      </c>
      <c r="C27" s="153" t="s">
        <v>9</v>
      </c>
      <c r="D27" s="153" t="s">
        <v>10</v>
      </c>
      <c r="E27" s="154" t="s">
        <v>376</v>
      </c>
      <c r="F27" s="157" t="s">
        <v>12</v>
      </c>
      <c r="G27" s="157" t="s">
        <v>13</v>
      </c>
      <c r="H27" s="157">
        <v>2.5000000000000001E-2</v>
      </c>
      <c r="I27" s="157">
        <v>0.1</v>
      </c>
      <c r="J27" s="157">
        <v>10.5</v>
      </c>
      <c r="K27" s="157">
        <v>0.13800000000000001</v>
      </c>
      <c r="L27" s="162">
        <f>K27</f>
        <v>0.13800000000000001</v>
      </c>
      <c r="M27" s="160" t="s">
        <v>26</v>
      </c>
      <c r="N27" s="153">
        <v>4.7800000000000002E-4</v>
      </c>
      <c r="O27" s="153">
        <v>4.7800000000000002E-4</v>
      </c>
      <c r="P27" s="157">
        <v>20</v>
      </c>
      <c r="Q27" s="157">
        <v>9</v>
      </c>
      <c r="R27" s="157">
        <v>2.5000000000000001E-2</v>
      </c>
      <c r="S27" s="157">
        <v>5.0000000000000001E-3</v>
      </c>
      <c r="T27" s="157">
        <v>10.5</v>
      </c>
      <c r="U27" s="157">
        <v>20</v>
      </c>
      <c r="V27" s="161">
        <v>3.5486399951689777E-2</v>
      </c>
      <c r="W27" s="161">
        <v>4.2544565836508336E-3</v>
      </c>
      <c r="X27" s="155">
        <v>8.55017603555072E-3</v>
      </c>
      <c r="Y27" s="155">
        <v>1.0387784839266537E-3</v>
      </c>
      <c r="Z27" s="155">
        <v>183</v>
      </c>
      <c r="AA27" s="156">
        <f t="shared" si="2"/>
        <v>5156.9051875966916</v>
      </c>
      <c r="AB27" s="156">
        <f t="shared" si="3"/>
        <v>21403.068105160117</v>
      </c>
      <c r="AC27" s="156"/>
      <c r="AD27" s="156"/>
      <c r="AE27" s="153">
        <v>4.7800000000000002E-4</v>
      </c>
      <c r="AF27" s="153">
        <v>4.7800000000000002E-4</v>
      </c>
    </row>
    <row r="28" spans="1:32" s="158" customFormat="1" ht="60" x14ac:dyDescent="0.25">
      <c r="A28" s="152" t="s">
        <v>7</v>
      </c>
      <c r="B28" s="153" t="s">
        <v>25</v>
      </c>
      <c r="C28" s="153" t="s">
        <v>9</v>
      </c>
      <c r="D28" s="153" t="s">
        <v>16</v>
      </c>
      <c r="E28" s="154" t="s">
        <v>376</v>
      </c>
      <c r="F28" s="157" t="s">
        <v>12</v>
      </c>
      <c r="G28" s="157" t="s">
        <v>16</v>
      </c>
      <c r="H28" s="157">
        <v>0.05</v>
      </c>
      <c r="I28" s="157">
        <v>0.1</v>
      </c>
      <c r="J28" s="157">
        <v>10.5</v>
      </c>
      <c r="K28" s="157">
        <v>0.40500000000000003</v>
      </c>
      <c r="L28" s="162">
        <f>K28</f>
        <v>0.40500000000000003</v>
      </c>
      <c r="M28" s="160" t="s">
        <v>26</v>
      </c>
      <c r="N28" s="153">
        <v>4.7800000000000002E-4</v>
      </c>
      <c r="O28" s="153">
        <v>4.7800000000000002E-4</v>
      </c>
      <c r="P28" s="157">
        <v>20</v>
      </c>
      <c r="Q28" s="157">
        <v>10</v>
      </c>
      <c r="R28" s="157">
        <v>0.05</v>
      </c>
      <c r="S28" s="157">
        <v>5.0000000000000001E-3</v>
      </c>
      <c r="T28" s="157">
        <v>10.5</v>
      </c>
      <c r="U28" s="157">
        <v>20</v>
      </c>
      <c r="V28" s="161">
        <v>0.10411481638363705</v>
      </c>
      <c r="W28" s="161">
        <v>1.2482316456058113E-2</v>
      </c>
      <c r="X28" s="155">
        <v>2.5054500136202203E-2</v>
      </c>
      <c r="Y28" s="155">
        <v>3.0438841973698203E-3</v>
      </c>
      <c r="Z28" s="155">
        <v>183</v>
      </c>
      <c r="AA28" s="156">
        <f t="shared" si="2"/>
        <v>1757.674905036482</v>
      </c>
      <c r="AB28" s="156">
        <f t="shared" si="3"/>
        <v>7304.0770721893714</v>
      </c>
      <c r="AC28" s="156">
        <f t="shared" si="1"/>
        <v>24.064298441330997</v>
      </c>
      <c r="AD28" s="156">
        <f t="shared" si="1"/>
        <v>24.385571444894069</v>
      </c>
      <c r="AE28" s="153">
        <v>4.7800000000000002E-4</v>
      </c>
      <c r="AF28" s="153">
        <v>4.7800000000000002E-4</v>
      </c>
    </row>
    <row r="29" spans="1:32" s="158" customFormat="1" ht="60" x14ac:dyDescent="0.25">
      <c r="A29" s="152" t="s">
        <v>7</v>
      </c>
      <c r="B29" s="153" t="s">
        <v>27</v>
      </c>
      <c r="C29" s="153" t="s">
        <v>9</v>
      </c>
      <c r="D29" s="153" t="s">
        <v>10</v>
      </c>
      <c r="E29" s="154" t="s">
        <v>376</v>
      </c>
      <c r="F29" s="157" t="s">
        <v>12</v>
      </c>
      <c r="G29" s="157" t="s">
        <v>13</v>
      </c>
      <c r="H29" s="157">
        <v>2.5000000000000001E-2</v>
      </c>
      <c r="I29" s="157">
        <v>0.1</v>
      </c>
      <c r="J29" s="157">
        <v>10.5</v>
      </c>
      <c r="K29" s="157">
        <v>0.13800000000000001</v>
      </c>
      <c r="L29" s="162">
        <f t="shared" si="0"/>
        <v>0.13800000000000001</v>
      </c>
      <c r="M29" s="160" t="s">
        <v>26</v>
      </c>
      <c r="N29" s="153">
        <v>4.7800000000000002E-4</v>
      </c>
      <c r="O29" s="153">
        <v>4.7800000000000002E-4</v>
      </c>
      <c r="P29" s="157">
        <v>10</v>
      </c>
      <c r="Q29" s="157">
        <v>11</v>
      </c>
      <c r="R29" s="157">
        <v>2.5000000000000001E-2</v>
      </c>
      <c r="S29" s="157">
        <v>0.01</v>
      </c>
      <c r="T29" s="157">
        <v>10.5</v>
      </c>
      <c r="U29" s="157">
        <v>10</v>
      </c>
      <c r="V29" s="161">
        <v>3.5527924717224275E-2</v>
      </c>
      <c r="W29" s="161">
        <v>4.2595533742694524E-3</v>
      </c>
      <c r="X29" s="155">
        <v>8.5918434346330588E-3</v>
      </c>
      <c r="Y29" s="155">
        <v>1.0438789994206745E-3</v>
      </c>
      <c r="Z29" s="155">
        <v>183</v>
      </c>
      <c r="AA29" s="156">
        <f t="shared" si="2"/>
        <v>5150.8778364214404</v>
      </c>
      <c r="AB29" s="156">
        <f t="shared" si="3"/>
        <v>21299.270801693277</v>
      </c>
      <c r="AC29" s="156">
        <f t="shared" si="1"/>
        <v>24.183352962543434</v>
      </c>
      <c r="AD29" s="156">
        <f t="shared" si="1"/>
        <v>24.506771196398219</v>
      </c>
      <c r="AE29" s="153">
        <v>4.7800000000000002E-4</v>
      </c>
      <c r="AF29" s="153">
        <v>4.7800000000000002E-4</v>
      </c>
    </row>
    <row r="30" spans="1:32" s="158" customFormat="1" ht="60" x14ac:dyDescent="0.25">
      <c r="A30" s="152" t="s">
        <v>7</v>
      </c>
      <c r="B30" s="153" t="s">
        <v>27</v>
      </c>
      <c r="C30" s="153" t="s">
        <v>9</v>
      </c>
      <c r="D30" s="153" t="s">
        <v>16</v>
      </c>
      <c r="E30" s="154" t="s">
        <v>376</v>
      </c>
      <c r="F30" s="157" t="s">
        <v>12</v>
      </c>
      <c r="G30" s="157" t="s">
        <v>16</v>
      </c>
      <c r="H30" s="157">
        <v>0.05</v>
      </c>
      <c r="I30" s="157">
        <v>0.1</v>
      </c>
      <c r="J30" s="157">
        <v>10.5</v>
      </c>
      <c r="K30" s="157">
        <v>0.40500000000000003</v>
      </c>
      <c r="L30" s="162">
        <f t="shared" si="0"/>
        <v>0.40500000000000003</v>
      </c>
      <c r="M30" s="160" t="s">
        <v>26</v>
      </c>
      <c r="N30" s="153">
        <v>4.7800000000000002E-4</v>
      </c>
      <c r="O30" s="153">
        <v>4.7800000000000002E-4</v>
      </c>
      <c r="P30" s="157">
        <v>10</v>
      </c>
      <c r="Q30" s="157">
        <v>12</v>
      </c>
      <c r="R30" s="157">
        <v>0.05</v>
      </c>
      <c r="S30" s="157">
        <v>0.01</v>
      </c>
      <c r="T30" s="157">
        <v>10.5</v>
      </c>
      <c r="U30" s="157">
        <v>10</v>
      </c>
      <c r="V30" s="161">
        <v>0.10419795165950306</v>
      </c>
      <c r="W30" s="161">
        <v>1.2492512185333073E-2</v>
      </c>
      <c r="X30" s="155">
        <v>2.5137605523841901E-2</v>
      </c>
      <c r="Y30" s="155">
        <v>3.0540785607947696E-3</v>
      </c>
      <c r="Z30" s="155">
        <v>183</v>
      </c>
      <c r="AA30" s="156">
        <f t="shared" si="2"/>
        <v>1756.272528254734</v>
      </c>
      <c r="AB30" s="156">
        <f t="shared" si="3"/>
        <v>7279.9296586316723</v>
      </c>
      <c r="AC30" s="156">
        <f t="shared" si="1"/>
        <v>24.124855741873212</v>
      </c>
      <c r="AD30" s="156">
        <f t="shared" si="1"/>
        <v>24.44727301831599</v>
      </c>
      <c r="AE30" s="153">
        <v>4.7800000000000002E-4</v>
      </c>
      <c r="AF30" s="153">
        <v>4.7800000000000002E-4</v>
      </c>
    </row>
    <row r="31" spans="1:32" s="158" customFormat="1" ht="60" x14ac:dyDescent="0.25">
      <c r="A31" s="152" t="s">
        <v>7</v>
      </c>
      <c r="B31" s="153" t="s">
        <v>28</v>
      </c>
      <c r="C31" s="153" t="s">
        <v>9</v>
      </c>
      <c r="D31" s="153" t="s">
        <v>10</v>
      </c>
      <c r="E31" s="154" t="s">
        <v>376</v>
      </c>
      <c r="F31" s="157" t="s">
        <v>12</v>
      </c>
      <c r="G31" s="157" t="s">
        <v>13</v>
      </c>
      <c r="H31" s="157">
        <v>2.5000000000000001E-2</v>
      </c>
      <c r="I31" s="157">
        <v>0.1</v>
      </c>
      <c r="J31" s="157">
        <v>10.5</v>
      </c>
      <c r="K31" s="157">
        <v>0.13800000000000001</v>
      </c>
      <c r="L31" s="162">
        <f>K31</f>
        <v>0.13800000000000001</v>
      </c>
      <c r="M31" s="160" t="s">
        <v>26</v>
      </c>
      <c r="N31" s="153">
        <v>4.7800000000000002E-4</v>
      </c>
      <c r="O31" s="153">
        <v>4.7800000000000002E-4</v>
      </c>
      <c r="P31" s="157">
        <v>5</v>
      </c>
      <c r="Q31" s="157">
        <v>13</v>
      </c>
      <c r="R31" s="157">
        <v>2.5000000000000001E-2</v>
      </c>
      <c r="S31" s="157">
        <v>0.02</v>
      </c>
      <c r="T31" s="157">
        <v>10.5</v>
      </c>
      <c r="U31" s="157">
        <v>5</v>
      </c>
      <c r="V31" s="161">
        <v>3.5611028695699827E-2</v>
      </c>
      <c r="W31" s="161">
        <v>4.2697478262910451E-3</v>
      </c>
      <c r="X31" s="155">
        <v>8.6749439294900119E-3</v>
      </c>
      <c r="Y31" s="155">
        <v>1.0540725876578439E-3</v>
      </c>
      <c r="Z31" s="155">
        <v>183</v>
      </c>
      <c r="AA31" s="156">
        <f t="shared" si="2"/>
        <v>5138.857446768955</v>
      </c>
      <c r="AB31" s="156">
        <f t="shared" si="3"/>
        <v>21095.237212761826</v>
      </c>
      <c r="AC31" s="156">
        <f t="shared" si="1"/>
        <v>24.360273340089009</v>
      </c>
      <c r="AD31" s="156">
        <f t="shared" si="1"/>
        <v>24.686998636485601</v>
      </c>
      <c r="AE31" s="153">
        <v>4.7800000000000002E-4</v>
      </c>
      <c r="AF31" s="153">
        <v>4.7800000000000002E-4</v>
      </c>
    </row>
    <row r="32" spans="1:32" s="158" customFormat="1" ht="60" x14ac:dyDescent="0.25">
      <c r="A32" s="152" t="s">
        <v>7</v>
      </c>
      <c r="B32" s="153" t="s">
        <v>28</v>
      </c>
      <c r="C32" s="153" t="s">
        <v>9</v>
      </c>
      <c r="D32" s="153" t="s">
        <v>16</v>
      </c>
      <c r="E32" s="154" t="s">
        <v>376</v>
      </c>
      <c r="F32" s="157" t="s">
        <v>12</v>
      </c>
      <c r="G32" s="157" t="s">
        <v>16</v>
      </c>
      <c r="H32" s="157">
        <v>0.05</v>
      </c>
      <c r="I32" s="157">
        <v>0.1</v>
      </c>
      <c r="J32" s="157">
        <v>10.5</v>
      </c>
      <c r="K32" s="157">
        <v>0.40500000000000003</v>
      </c>
      <c r="L32" s="162">
        <f>K32</f>
        <v>0.40500000000000003</v>
      </c>
      <c r="M32" s="160" t="s">
        <v>26</v>
      </c>
      <c r="N32" s="153">
        <v>4.7800000000000002E-4</v>
      </c>
      <c r="O32" s="153">
        <v>4.7800000000000002E-4</v>
      </c>
      <c r="P32" s="157">
        <v>5</v>
      </c>
      <c r="Q32" s="157">
        <v>14</v>
      </c>
      <c r="R32" s="157">
        <v>0.05</v>
      </c>
      <c r="S32" s="157">
        <v>0.02</v>
      </c>
      <c r="T32" s="157">
        <v>10.5</v>
      </c>
      <c r="U32" s="157">
        <v>5</v>
      </c>
      <c r="V32" s="161">
        <v>0.1043641383331828</v>
      </c>
      <c r="W32" s="161">
        <v>1.2512903650383857E-2</v>
      </c>
      <c r="X32" s="155">
        <v>2.5303832888070348E-2</v>
      </c>
      <c r="Y32" s="155">
        <v>3.0744710431106883E-3</v>
      </c>
      <c r="Z32" s="155">
        <v>183</v>
      </c>
      <c r="AA32" s="156">
        <f t="shared" si="2"/>
        <v>1753.4758866668549</v>
      </c>
      <c r="AB32" s="156">
        <f t="shared" si="3"/>
        <v>7232.1059346814018</v>
      </c>
      <c r="AC32" s="156">
        <f t="shared" si="1"/>
        <v>24.24571628933283</v>
      </c>
      <c r="AD32" s="156">
        <f t="shared" si="1"/>
        <v>24.570404512116362</v>
      </c>
      <c r="AE32" s="153">
        <v>4.7800000000000002E-4</v>
      </c>
      <c r="AF32" s="153">
        <v>4.7800000000000002E-4</v>
      </c>
    </row>
    <row r="33" spans="1:32" s="158" customFormat="1" ht="60" x14ac:dyDescent="0.25">
      <c r="A33" s="152" t="s">
        <v>7</v>
      </c>
      <c r="B33" s="153" t="s">
        <v>29</v>
      </c>
      <c r="C33" s="153" t="s">
        <v>9</v>
      </c>
      <c r="D33" s="153" t="s">
        <v>10</v>
      </c>
      <c r="E33" s="154" t="s">
        <v>376</v>
      </c>
      <c r="F33" s="157" t="s">
        <v>23</v>
      </c>
      <c r="G33" s="157" t="s">
        <v>13</v>
      </c>
      <c r="H33" s="157">
        <v>2.5000000000000001E-2</v>
      </c>
      <c r="I33" s="157">
        <v>0.1</v>
      </c>
      <c r="J33" s="157">
        <v>10.5</v>
      </c>
      <c r="K33" s="157">
        <v>0.13800000000000001</v>
      </c>
      <c r="L33" s="162">
        <f t="shared" si="0"/>
        <v>0.13800000000000001</v>
      </c>
      <c r="M33" s="160" t="s">
        <v>26</v>
      </c>
      <c r="N33" s="153">
        <v>4.7800000000000002E-4</v>
      </c>
      <c r="O33" s="153">
        <v>4.7800000000000002E-4</v>
      </c>
      <c r="P33" s="157">
        <v>1</v>
      </c>
      <c r="Q33" s="157">
        <v>15</v>
      </c>
      <c r="R33" s="157">
        <v>2.5000000000000001E-2</v>
      </c>
      <c r="S33" s="157">
        <v>0.1</v>
      </c>
      <c r="T33" s="157">
        <v>10.5</v>
      </c>
      <c r="U33" s="157">
        <v>1</v>
      </c>
      <c r="V33" s="161">
        <v>3.7501796770414597E-2</v>
      </c>
      <c r="W33" s="161">
        <v>4.5051358298052258E-3</v>
      </c>
      <c r="X33" s="155">
        <v>1.0642273221348888E-2</v>
      </c>
      <c r="Y33" s="155">
        <v>1.2963584062845894E-3</v>
      </c>
      <c r="Z33" s="155">
        <v>183</v>
      </c>
      <c r="AA33" s="156">
        <f t="shared" si="2"/>
        <v>4879.7661914793862</v>
      </c>
      <c r="AB33" s="156">
        <f t="shared" si="3"/>
        <v>17195.574309527557</v>
      </c>
      <c r="AC33" s="156">
        <f t="shared" si="1"/>
        <v>28.378035555204768</v>
      </c>
      <c r="AD33" s="156">
        <f t="shared" si="1"/>
        <v>28.775123664598492</v>
      </c>
      <c r="AE33" s="153">
        <v>4.7800000000000002E-4</v>
      </c>
      <c r="AF33" s="153">
        <v>4.7800000000000002E-4</v>
      </c>
    </row>
    <row r="34" spans="1:32" s="158" customFormat="1" ht="60" x14ac:dyDescent="0.25">
      <c r="A34" s="152" t="s">
        <v>7</v>
      </c>
      <c r="B34" s="153" t="s">
        <v>29</v>
      </c>
      <c r="C34" s="153" t="s">
        <v>9</v>
      </c>
      <c r="D34" s="153" t="s">
        <v>16</v>
      </c>
      <c r="E34" s="154" t="s">
        <v>376</v>
      </c>
      <c r="F34" s="157" t="s">
        <v>23</v>
      </c>
      <c r="G34" s="157" t="s">
        <v>16</v>
      </c>
      <c r="H34" s="157">
        <v>0.05</v>
      </c>
      <c r="I34" s="157">
        <v>0.1</v>
      </c>
      <c r="J34" s="157">
        <v>10.5</v>
      </c>
      <c r="K34" s="157">
        <v>0.40500000000000003</v>
      </c>
      <c r="L34" s="162">
        <f t="shared" si="0"/>
        <v>0.40500000000000003</v>
      </c>
      <c r="M34" s="160" t="s">
        <v>26</v>
      </c>
      <c r="N34" s="153">
        <v>4.7800000000000002E-4</v>
      </c>
      <c r="O34" s="153">
        <v>4.7800000000000002E-4</v>
      </c>
      <c r="P34" s="157">
        <v>1</v>
      </c>
      <c r="Q34" s="157">
        <v>16</v>
      </c>
      <c r="R34" s="157">
        <v>0.05</v>
      </c>
      <c r="S34" s="157">
        <v>0.1</v>
      </c>
      <c r="T34" s="157">
        <v>10.5</v>
      </c>
      <c r="U34" s="157">
        <v>1</v>
      </c>
      <c r="V34" s="161">
        <v>0.10929485989454593</v>
      </c>
      <c r="W34" s="161">
        <v>1.31278020546154E-2</v>
      </c>
      <c r="X34" s="155">
        <v>3.0459325203608004E-2</v>
      </c>
      <c r="Y34" s="155">
        <v>3.7095598424631603E-3</v>
      </c>
      <c r="Z34" s="155">
        <v>183</v>
      </c>
      <c r="AA34" s="156">
        <f t="shared" si="2"/>
        <v>1674.3696837762461</v>
      </c>
      <c r="AB34" s="156">
        <f t="shared" si="3"/>
        <v>6008.0122844718526</v>
      </c>
      <c r="AC34" s="156">
        <f t="shared" si="1"/>
        <v>27.868945742733867</v>
      </c>
      <c r="AD34" s="156">
        <f t="shared" si="1"/>
        <v>28.257280442151195</v>
      </c>
      <c r="AE34" s="153">
        <v>4.7800000000000002E-4</v>
      </c>
      <c r="AF34" s="153">
        <v>4.7800000000000002E-4</v>
      </c>
    </row>
    <row r="35" spans="1:32" s="158" customFormat="1" ht="48" x14ac:dyDescent="0.25">
      <c r="A35" s="152" t="s">
        <v>7</v>
      </c>
      <c r="B35" s="154" t="s">
        <v>170</v>
      </c>
      <c r="C35" s="154" t="s">
        <v>9</v>
      </c>
      <c r="D35" s="153" t="s">
        <v>32</v>
      </c>
      <c r="E35" s="154" t="s">
        <v>376</v>
      </c>
      <c r="F35" s="157" t="s">
        <v>12</v>
      </c>
      <c r="G35" s="157" t="s">
        <v>13</v>
      </c>
      <c r="H35" s="157">
        <v>0</v>
      </c>
      <c r="I35" s="157">
        <v>0.1</v>
      </c>
      <c r="J35" s="157">
        <v>12</v>
      </c>
      <c r="K35" s="157">
        <v>0.13900000000000001</v>
      </c>
      <c r="L35" s="157">
        <f>K35</f>
        <v>0.13900000000000001</v>
      </c>
      <c r="M35" s="160" t="s">
        <v>34</v>
      </c>
      <c r="N35" s="153">
        <v>4.7800000000000002E-4</v>
      </c>
      <c r="O35" s="153">
        <v>4.7800000000000002E-4</v>
      </c>
      <c r="P35" s="157">
        <v>20</v>
      </c>
      <c r="Q35" s="157">
        <v>17</v>
      </c>
      <c r="R35" s="157">
        <v>0</v>
      </c>
      <c r="S35" s="157">
        <v>5.0000000000000001E-3</v>
      </c>
      <c r="T35" s="157">
        <v>12</v>
      </c>
      <c r="U35" s="157">
        <v>20</v>
      </c>
      <c r="V35" s="161">
        <v>4.080205856863385E-2</v>
      </c>
      <c r="W35" s="161">
        <v>4.4037854759311004E-3</v>
      </c>
      <c r="X35" s="155">
        <v>9.7945172507451078E-3</v>
      </c>
      <c r="Y35" s="155">
        <v>1.0709048050787408E-3</v>
      </c>
      <c r="Z35" s="155">
        <v>183</v>
      </c>
      <c r="AA35" s="156">
        <f t="shared" si="2"/>
        <v>4485.0678230406565</v>
      </c>
      <c r="AB35" s="156">
        <f t="shared" si="3"/>
        <v>18683.922373619636</v>
      </c>
      <c r="AC35" s="156">
        <f t="shared" si="1"/>
        <v>24.004958559307934</v>
      </c>
      <c r="AD35" s="156">
        <f t="shared" si="1"/>
        <v>24.317824084115209</v>
      </c>
      <c r="AE35" s="153">
        <v>4.7800000000000002E-4</v>
      </c>
      <c r="AF35" s="153">
        <v>4.7800000000000002E-4</v>
      </c>
    </row>
    <row r="36" spans="1:32" s="158" customFormat="1" ht="48" x14ac:dyDescent="0.25">
      <c r="A36" s="152" t="s">
        <v>7</v>
      </c>
      <c r="B36" s="154" t="s">
        <v>170</v>
      </c>
      <c r="C36" s="154" t="s">
        <v>9</v>
      </c>
      <c r="D36" s="153" t="s">
        <v>16</v>
      </c>
      <c r="E36" s="154" t="s">
        <v>376</v>
      </c>
      <c r="F36" s="157" t="s">
        <v>12</v>
      </c>
      <c r="G36" s="157" t="s">
        <v>16</v>
      </c>
      <c r="H36" s="157">
        <v>0</v>
      </c>
      <c r="I36" s="157">
        <v>0.1</v>
      </c>
      <c r="J36" s="157">
        <v>12</v>
      </c>
      <c r="K36" s="157">
        <v>0.40899999999999997</v>
      </c>
      <c r="L36" s="157">
        <f>K36</f>
        <v>0.40899999999999997</v>
      </c>
      <c r="M36" s="160" t="s">
        <v>34</v>
      </c>
      <c r="N36" s="153">
        <v>4.7800000000000002E-4</v>
      </c>
      <c r="O36" s="153">
        <v>4.7800000000000002E-4</v>
      </c>
      <c r="P36" s="157">
        <v>20</v>
      </c>
      <c r="Q36" s="157">
        <v>18</v>
      </c>
      <c r="R36" s="157">
        <v>0</v>
      </c>
      <c r="S36" s="157">
        <v>5.0000000000000001E-3</v>
      </c>
      <c r="T36" s="157">
        <v>12</v>
      </c>
      <c r="U36" s="157">
        <v>20</v>
      </c>
      <c r="V36" s="161">
        <v>0.12006876582345208</v>
      </c>
      <c r="W36" s="161">
        <v>1.2959245205147123E-2</v>
      </c>
      <c r="X36" s="155">
        <v>2.8820614134229532E-2</v>
      </c>
      <c r="Y36" s="155">
        <v>3.151150809704714E-3</v>
      </c>
      <c r="Z36" s="155">
        <v>183</v>
      </c>
      <c r="AA36" s="156">
        <f t="shared" si="2"/>
        <v>1524.1266014933592</v>
      </c>
      <c r="AB36" s="156">
        <f t="shared" si="3"/>
        <v>6349.6218070750765</v>
      </c>
      <c r="AC36" s="156">
        <f t="shared" si="1"/>
        <v>24.003423318773073</v>
      </c>
      <c r="AD36" s="156">
        <f t="shared" si="1"/>
        <v>24.315851423608741</v>
      </c>
      <c r="AE36" s="153">
        <v>4.7800000000000002E-4</v>
      </c>
      <c r="AF36" s="153">
        <v>4.7800000000000002E-4</v>
      </c>
    </row>
    <row r="37" spans="1:32" s="158" customFormat="1" ht="48" x14ac:dyDescent="0.25">
      <c r="A37" s="152" t="s">
        <v>7</v>
      </c>
      <c r="B37" s="154" t="s">
        <v>170</v>
      </c>
      <c r="C37" s="154" t="s">
        <v>31</v>
      </c>
      <c r="D37" s="153" t="s">
        <v>32</v>
      </c>
      <c r="E37" s="154" t="s">
        <v>376</v>
      </c>
      <c r="F37" s="157" t="s">
        <v>12</v>
      </c>
      <c r="G37" s="157" t="s">
        <v>13</v>
      </c>
      <c r="H37" s="157">
        <v>2.5000000000000001E-2</v>
      </c>
      <c r="I37" s="157">
        <v>0.1</v>
      </c>
      <c r="J37" s="157">
        <v>0.33</v>
      </c>
      <c r="K37" s="157">
        <v>0.13900000000000001</v>
      </c>
      <c r="L37" s="157">
        <f>K37</f>
        <v>0.13900000000000001</v>
      </c>
      <c r="M37" s="160" t="s">
        <v>34</v>
      </c>
      <c r="N37" s="153">
        <v>4.7800000000000002E-4</v>
      </c>
      <c r="O37" s="153">
        <v>4.7800000000000002E-4</v>
      </c>
      <c r="P37" s="157">
        <v>20</v>
      </c>
      <c r="Q37" s="157">
        <v>19</v>
      </c>
      <c r="R37" s="157">
        <v>2.5000000000000001E-2</v>
      </c>
      <c r="S37" s="157">
        <v>5.0000000000000001E-3</v>
      </c>
      <c r="T37" s="157">
        <v>0.33</v>
      </c>
      <c r="U37" s="157">
        <v>20</v>
      </c>
      <c r="V37" s="161">
        <v>1.1220613393840677E-3</v>
      </c>
      <c r="W37" s="161">
        <v>5.9821170526767149E-4</v>
      </c>
      <c r="X37" s="155">
        <v>2.7064895071494678E-4</v>
      </c>
      <c r="Y37" s="155">
        <v>1.5615518255959168E-4</v>
      </c>
      <c r="Z37" s="155">
        <v>183</v>
      </c>
      <c r="AA37" s="156">
        <f t="shared" si="2"/>
        <v>163092.68805255697</v>
      </c>
      <c r="AB37" s="156">
        <f t="shared" si="3"/>
        <v>676152.63061832252</v>
      </c>
      <c r="AC37" s="156">
        <f t="shared" si="1"/>
        <v>24.120691197106382</v>
      </c>
      <c r="AD37" s="156">
        <f t="shared" si="1"/>
        <v>26.103665505796084</v>
      </c>
      <c r="AE37" s="153">
        <v>4.7800000000000002E-4</v>
      </c>
      <c r="AF37" s="153">
        <v>4.7800000000000002E-4</v>
      </c>
    </row>
    <row r="38" spans="1:32" s="158" customFormat="1" ht="48" x14ac:dyDescent="0.25">
      <c r="A38" s="152" t="s">
        <v>7</v>
      </c>
      <c r="B38" s="154" t="s">
        <v>170</v>
      </c>
      <c r="C38" s="154" t="s">
        <v>31</v>
      </c>
      <c r="D38" s="153" t="s">
        <v>16</v>
      </c>
      <c r="E38" s="154" t="s">
        <v>376</v>
      </c>
      <c r="F38" s="157" t="s">
        <v>12</v>
      </c>
      <c r="G38" s="157" t="s">
        <v>16</v>
      </c>
      <c r="H38" s="157">
        <v>0.05</v>
      </c>
      <c r="I38" s="157">
        <v>0.1</v>
      </c>
      <c r="J38" s="157">
        <v>1</v>
      </c>
      <c r="K38" s="157">
        <v>0.40899999999999997</v>
      </c>
      <c r="L38" s="157">
        <f>K38</f>
        <v>0.40899999999999997</v>
      </c>
      <c r="M38" s="160" t="s">
        <v>34</v>
      </c>
      <c r="N38" s="153">
        <v>4.7800000000000002E-4</v>
      </c>
      <c r="O38" s="153">
        <v>4.7800000000000002E-4</v>
      </c>
      <c r="P38" s="157">
        <v>20</v>
      </c>
      <c r="Q38" s="157">
        <v>20</v>
      </c>
      <c r="R38" s="157">
        <v>0.05</v>
      </c>
      <c r="S38" s="157">
        <v>5.0000000000000001E-3</v>
      </c>
      <c r="T38" s="157">
        <v>1</v>
      </c>
      <c r="U38" s="157">
        <v>20</v>
      </c>
      <c r="V38" s="161">
        <v>1.0013429618273123E-2</v>
      </c>
      <c r="W38" s="161">
        <v>3.5987842834113294E-3</v>
      </c>
      <c r="X38" s="155">
        <v>2.4097685127251606E-3</v>
      </c>
      <c r="Y38" s="155">
        <v>9.0221966916306914E-4</v>
      </c>
      <c r="Z38" s="155">
        <v>183</v>
      </c>
      <c r="AA38" s="156">
        <f t="shared" si="2"/>
        <v>18275.456759195706</v>
      </c>
      <c r="AB38" s="156">
        <f t="shared" si="3"/>
        <v>75940.904295844099</v>
      </c>
      <c r="AC38" s="156">
        <f t="shared" si="1"/>
        <v>24.065366259005472</v>
      </c>
      <c r="AD38" s="156">
        <f t="shared" si="1"/>
        <v>25.070123633746803</v>
      </c>
      <c r="AE38" s="153">
        <v>4.7800000000000002E-4</v>
      </c>
      <c r="AF38" s="153">
        <v>4.7800000000000002E-4</v>
      </c>
    </row>
    <row r="45" spans="1:32" x14ac:dyDescent="0.25">
      <c r="I45" s="144"/>
    </row>
  </sheetData>
  <sheetProtection algorithmName="SHA-512" hashValue="V4AM3rOSg8NQ3Gl+NyC7dqqP9Q4OlP+xSTfEIbEj0MmrgYdk6iNSxvGNTOyRhMZ5ALo/Wtblw2zHURrQAqSQsA==" saltValue="monGcmiRsrq8lS3FO5kn5A==" spinCount="100000" sheet="1" objects="1" scenarios="1"/>
  <mergeCells count="5">
    <mergeCell ref="AC17:AD17"/>
    <mergeCell ref="A17:G17"/>
    <mergeCell ref="H17:U17"/>
    <mergeCell ref="V17:Y17"/>
    <mergeCell ref="AA17:AB17"/>
  </mergeCells>
  <phoneticPr fontId="1" type="noConversion"/>
  <conditionalFormatting sqref="AA19:AB38">
    <cfRule type="cellIs" dxfId="0" priority="1" operator="lessThan">
      <formula>30</formula>
    </cfRule>
  </conditionalFormatting>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BAAEB-127B-4358-B482-666B35EB5B5D}">
  <dimension ref="B2:D8"/>
  <sheetViews>
    <sheetView zoomScale="90" zoomScaleNormal="90" workbookViewId="0">
      <selection activeCell="D5" sqref="D5"/>
    </sheetView>
  </sheetViews>
  <sheetFormatPr defaultRowHeight="15.75" x14ac:dyDescent="0.25"/>
  <cols>
    <col min="1" max="1" width="6.28515625" style="139" customWidth="1"/>
    <col min="2" max="2" width="135.140625" style="139" customWidth="1"/>
    <col min="3" max="3" width="6.42578125" style="139" customWidth="1"/>
    <col min="4" max="4" width="119.5703125" style="139" customWidth="1"/>
    <col min="5" max="256" width="9.140625" style="139"/>
    <col min="257" max="257" width="6.28515625" style="139" customWidth="1"/>
    <col min="258" max="258" width="110.7109375" style="139" customWidth="1"/>
    <col min="259" max="259" width="3.85546875" style="139" customWidth="1"/>
    <col min="260" max="260" width="119.5703125" style="139" customWidth="1"/>
    <col min="261" max="512" width="9.140625" style="139"/>
    <col min="513" max="513" width="6.28515625" style="139" customWidth="1"/>
    <col min="514" max="514" width="110.7109375" style="139" customWidth="1"/>
    <col min="515" max="515" width="3.85546875" style="139" customWidth="1"/>
    <col min="516" max="516" width="119.5703125" style="139" customWidth="1"/>
    <col min="517" max="768" width="9.140625" style="139"/>
    <col min="769" max="769" width="6.28515625" style="139" customWidth="1"/>
    <col min="770" max="770" width="110.7109375" style="139" customWidth="1"/>
    <col min="771" max="771" width="3.85546875" style="139" customWidth="1"/>
    <col min="772" max="772" width="119.5703125" style="139" customWidth="1"/>
    <col min="773" max="1024" width="9.140625" style="139"/>
    <col min="1025" max="1025" width="6.28515625" style="139" customWidth="1"/>
    <col min="1026" max="1026" width="110.7109375" style="139" customWidth="1"/>
    <col min="1027" max="1027" width="3.85546875" style="139" customWidth="1"/>
    <col min="1028" max="1028" width="119.5703125" style="139" customWidth="1"/>
    <col min="1029" max="1280" width="9.140625" style="139"/>
    <col min="1281" max="1281" width="6.28515625" style="139" customWidth="1"/>
    <col min="1282" max="1282" width="110.7109375" style="139" customWidth="1"/>
    <col min="1283" max="1283" width="3.85546875" style="139" customWidth="1"/>
    <col min="1284" max="1284" width="119.5703125" style="139" customWidth="1"/>
    <col min="1285" max="1536" width="9.140625" style="139"/>
    <col min="1537" max="1537" width="6.28515625" style="139" customWidth="1"/>
    <col min="1538" max="1538" width="110.7109375" style="139" customWidth="1"/>
    <col min="1539" max="1539" width="3.85546875" style="139" customWidth="1"/>
    <col min="1540" max="1540" width="119.5703125" style="139" customWidth="1"/>
    <col min="1541" max="1792" width="9.140625" style="139"/>
    <col min="1793" max="1793" width="6.28515625" style="139" customWidth="1"/>
    <col min="1794" max="1794" width="110.7109375" style="139" customWidth="1"/>
    <col min="1795" max="1795" width="3.85546875" style="139" customWidth="1"/>
    <col min="1796" max="1796" width="119.5703125" style="139" customWidth="1"/>
    <col min="1797" max="2048" width="9.140625" style="139"/>
    <col min="2049" max="2049" width="6.28515625" style="139" customWidth="1"/>
    <col min="2050" max="2050" width="110.7109375" style="139" customWidth="1"/>
    <col min="2051" max="2051" width="3.85546875" style="139" customWidth="1"/>
    <col min="2052" max="2052" width="119.5703125" style="139" customWidth="1"/>
    <col min="2053" max="2304" width="9.140625" style="139"/>
    <col min="2305" max="2305" width="6.28515625" style="139" customWidth="1"/>
    <col min="2306" max="2306" width="110.7109375" style="139" customWidth="1"/>
    <col min="2307" max="2307" width="3.85546875" style="139" customWidth="1"/>
    <col min="2308" max="2308" width="119.5703125" style="139" customWidth="1"/>
    <col min="2309" max="2560" width="9.140625" style="139"/>
    <col min="2561" max="2561" width="6.28515625" style="139" customWidth="1"/>
    <col min="2562" max="2562" width="110.7109375" style="139" customWidth="1"/>
    <col min="2563" max="2563" width="3.85546875" style="139" customWidth="1"/>
    <col min="2564" max="2564" width="119.5703125" style="139" customWidth="1"/>
    <col min="2565" max="2816" width="9.140625" style="139"/>
    <col min="2817" max="2817" width="6.28515625" style="139" customWidth="1"/>
    <col min="2818" max="2818" width="110.7109375" style="139" customWidth="1"/>
    <col min="2819" max="2819" width="3.85546875" style="139" customWidth="1"/>
    <col min="2820" max="2820" width="119.5703125" style="139" customWidth="1"/>
    <col min="2821" max="3072" width="9.140625" style="139"/>
    <col min="3073" max="3073" width="6.28515625" style="139" customWidth="1"/>
    <col min="3074" max="3074" width="110.7109375" style="139" customWidth="1"/>
    <col min="3075" max="3075" width="3.85546875" style="139" customWidth="1"/>
    <col min="3076" max="3076" width="119.5703125" style="139" customWidth="1"/>
    <col min="3077" max="3328" width="9.140625" style="139"/>
    <col min="3329" max="3329" width="6.28515625" style="139" customWidth="1"/>
    <col min="3330" max="3330" width="110.7109375" style="139" customWidth="1"/>
    <col min="3331" max="3331" width="3.85546875" style="139" customWidth="1"/>
    <col min="3332" max="3332" width="119.5703125" style="139" customWidth="1"/>
    <col min="3333" max="3584" width="9.140625" style="139"/>
    <col min="3585" max="3585" width="6.28515625" style="139" customWidth="1"/>
    <col min="3586" max="3586" width="110.7109375" style="139" customWidth="1"/>
    <col min="3587" max="3587" width="3.85546875" style="139" customWidth="1"/>
    <col min="3588" max="3588" width="119.5703125" style="139" customWidth="1"/>
    <col min="3589" max="3840" width="9.140625" style="139"/>
    <col min="3841" max="3841" width="6.28515625" style="139" customWidth="1"/>
    <col min="3842" max="3842" width="110.7109375" style="139" customWidth="1"/>
    <col min="3843" max="3843" width="3.85546875" style="139" customWidth="1"/>
    <col min="3844" max="3844" width="119.5703125" style="139" customWidth="1"/>
    <col min="3845" max="4096" width="9.140625" style="139"/>
    <col min="4097" max="4097" width="6.28515625" style="139" customWidth="1"/>
    <col min="4098" max="4098" width="110.7109375" style="139" customWidth="1"/>
    <col min="4099" max="4099" width="3.85546875" style="139" customWidth="1"/>
    <col min="4100" max="4100" width="119.5703125" style="139" customWidth="1"/>
    <col min="4101" max="4352" width="9.140625" style="139"/>
    <col min="4353" max="4353" width="6.28515625" style="139" customWidth="1"/>
    <col min="4354" max="4354" width="110.7109375" style="139" customWidth="1"/>
    <col min="4355" max="4355" width="3.85546875" style="139" customWidth="1"/>
    <col min="4356" max="4356" width="119.5703125" style="139" customWidth="1"/>
    <col min="4357" max="4608" width="9.140625" style="139"/>
    <col min="4609" max="4609" width="6.28515625" style="139" customWidth="1"/>
    <col min="4610" max="4610" width="110.7109375" style="139" customWidth="1"/>
    <col min="4611" max="4611" width="3.85546875" style="139" customWidth="1"/>
    <col min="4612" max="4612" width="119.5703125" style="139" customWidth="1"/>
    <col min="4613" max="4864" width="9.140625" style="139"/>
    <col min="4865" max="4865" width="6.28515625" style="139" customWidth="1"/>
    <col min="4866" max="4866" width="110.7109375" style="139" customWidth="1"/>
    <col min="4867" max="4867" width="3.85546875" style="139" customWidth="1"/>
    <col min="4868" max="4868" width="119.5703125" style="139" customWidth="1"/>
    <col min="4869" max="5120" width="9.140625" style="139"/>
    <col min="5121" max="5121" width="6.28515625" style="139" customWidth="1"/>
    <col min="5122" max="5122" width="110.7109375" style="139" customWidth="1"/>
    <col min="5123" max="5123" width="3.85546875" style="139" customWidth="1"/>
    <col min="5124" max="5124" width="119.5703125" style="139" customWidth="1"/>
    <col min="5125" max="5376" width="9.140625" style="139"/>
    <col min="5377" max="5377" width="6.28515625" style="139" customWidth="1"/>
    <col min="5378" max="5378" width="110.7109375" style="139" customWidth="1"/>
    <col min="5379" max="5379" width="3.85546875" style="139" customWidth="1"/>
    <col min="5380" max="5380" width="119.5703125" style="139" customWidth="1"/>
    <col min="5381" max="5632" width="9.140625" style="139"/>
    <col min="5633" max="5633" width="6.28515625" style="139" customWidth="1"/>
    <col min="5634" max="5634" width="110.7109375" style="139" customWidth="1"/>
    <col min="5635" max="5635" width="3.85546875" style="139" customWidth="1"/>
    <col min="5636" max="5636" width="119.5703125" style="139" customWidth="1"/>
    <col min="5637" max="5888" width="9.140625" style="139"/>
    <col min="5889" max="5889" width="6.28515625" style="139" customWidth="1"/>
    <col min="5890" max="5890" width="110.7109375" style="139" customWidth="1"/>
    <col min="5891" max="5891" width="3.85546875" style="139" customWidth="1"/>
    <col min="5892" max="5892" width="119.5703125" style="139" customWidth="1"/>
    <col min="5893" max="6144" width="9.140625" style="139"/>
    <col min="6145" max="6145" width="6.28515625" style="139" customWidth="1"/>
    <col min="6146" max="6146" width="110.7109375" style="139" customWidth="1"/>
    <col min="6147" max="6147" width="3.85546875" style="139" customWidth="1"/>
    <col min="6148" max="6148" width="119.5703125" style="139" customWidth="1"/>
    <col min="6149" max="6400" width="9.140625" style="139"/>
    <col min="6401" max="6401" width="6.28515625" style="139" customWidth="1"/>
    <col min="6402" max="6402" width="110.7109375" style="139" customWidth="1"/>
    <col min="6403" max="6403" width="3.85546875" style="139" customWidth="1"/>
    <col min="6404" max="6404" width="119.5703125" style="139" customWidth="1"/>
    <col min="6405" max="6656" width="9.140625" style="139"/>
    <col min="6657" max="6657" width="6.28515625" style="139" customWidth="1"/>
    <col min="6658" max="6658" width="110.7109375" style="139" customWidth="1"/>
    <col min="6659" max="6659" width="3.85546875" style="139" customWidth="1"/>
    <col min="6660" max="6660" width="119.5703125" style="139" customWidth="1"/>
    <col min="6661" max="6912" width="9.140625" style="139"/>
    <col min="6913" max="6913" width="6.28515625" style="139" customWidth="1"/>
    <col min="6914" max="6914" width="110.7109375" style="139" customWidth="1"/>
    <col min="6915" max="6915" width="3.85546875" style="139" customWidth="1"/>
    <col min="6916" max="6916" width="119.5703125" style="139" customWidth="1"/>
    <col min="6917" max="7168" width="9.140625" style="139"/>
    <col min="7169" max="7169" width="6.28515625" style="139" customWidth="1"/>
    <col min="7170" max="7170" width="110.7109375" style="139" customWidth="1"/>
    <col min="7171" max="7171" width="3.85546875" style="139" customWidth="1"/>
    <col min="7172" max="7172" width="119.5703125" style="139" customWidth="1"/>
    <col min="7173" max="7424" width="9.140625" style="139"/>
    <col min="7425" max="7425" width="6.28515625" style="139" customWidth="1"/>
    <col min="7426" max="7426" width="110.7109375" style="139" customWidth="1"/>
    <col min="7427" max="7427" width="3.85546875" style="139" customWidth="1"/>
    <col min="7428" max="7428" width="119.5703125" style="139" customWidth="1"/>
    <col min="7429" max="7680" width="9.140625" style="139"/>
    <col min="7681" max="7681" width="6.28515625" style="139" customWidth="1"/>
    <col min="7682" max="7682" width="110.7109375" style="139" customWidth="1"/>
    <col min="7683" max="7683" width="3.85546875" style="139" customWidth="1"/>
    <col min="7684" max="7684" width="119.5703125" style="139" customWidth="1"/>
    <col min="7685" max="7936" width="9.140625" style="139"/>
    <col min="7937" max="7937" width="6.28515625" style="139" customWidth="1"/>
    <col min="7938" max="7938" width="110.7109375" style="139" customWidth="1"/>
    <col min="7939" max="7939" width="3.85546875" style="139" customWidth="1"/>
    <col min="7940" max="7940" width="119.5703125" style="139" customWidth="1"/>
    <col min="7941" max="8192" width="9.140625" style="139"/>
    <col min="8193" max="8193" width="6.28515625" style="139" customWidth="1"/>
    <col min="8194" max="8194" width="110.7109375" style="139" customWidth="1"/>
    <col min="8195" max="8195" width="3.85546875" style="139" customWidth="1"/>
    <col min="8196" max="8196" width="119.5703125" style="139" customWidth="1"/>
    <col min="8197" max="8448" width="9.140625" style="139"/>
    <col min="8449" max="8449" width="6.28515625" style="139" customWidth="1"/>
    <col min="8450" max="8450" width="110.7109375" style="139" customWidth="1"/>
    <col min="8451" max="8451" width="3.85546875" style="139" customWidth="1"/>
    <col min="8452" max="8452" width="119.5703125" style="139" customWidth="1"/>
    <col min="8453" max="8704" width="9.140625" style="139"/>
    <col min="8705" max="8705" width="6.28515625" style="139" customWidth="1"/>
    <col min="8706" max="8706" width="110.7109375" style="139" customWidth="1"/>
    <col min="8707" max="8707" width="3.85546875" style="139" customWidth="1"/>
    <col min="8708" max="8708" width="119.5703125" style="139" customWidth="1"/>
    <col min="8709" max="8960" width="9.140625" style="139"/>
    <col min="8961" max="8961" width="6.28515625" style="139" customWidth="1"/>
    <col min="8962" max="8962" width="110.7109375" style="139" customWidth="1"/>
    <col min="8963" max="8963" width="3.85546875" style="139" customWidth="1"/>
    <col min="8964" max="8964" width="119.5703125" style="139" customWidth="1"/>
    <col min="8965" max="9216" width="9.140625" style="139"/>
    <col min="9217" max="9217" width="6.28515625" style="139" customWidth="1"/>
    <col min="9218" max="9218" width="110.7109375" style="139" customWidth="1"/>
    <col min="9219" max="9219" width="3.85546875" style="139" customWidth="1"/>
    <col min="9220" max="9220" width="119.5703125" style="139" customWidth="1"/>
    <col min="9221" max="9472" width="9.140625" style="139"/>
    <col min="9473" max="9473" width="6.28515625" style="139" customWidth="1"/>
    <col min="9474" max="9474" width="110.7109375" style="139" customWidth="1"/>
    <col min="9475" max="9475" width="3.85546875" style="139" customWidth="1"/>
    <col min="9476" max="9476" width="119.5703125" style="139" customWidth="1"/>
    <col min="9477" max="9728" width="9.140625" style="139"/>
    <col min="9729" max="9729" width="6.28515625" style="139" customWidth="1"/>
    <col min="9730" max="9730" width="110.7109375" style="139" customWidth="1"/>
    <col min="9731" max="9731" width="3.85546875" style="139" customWidth="1"/>
    <col min="9732" max="9732" width="119.5703125" style="139" customWidth="1"/>
    <col min="9733" max="9984" width="9.140625" style="139"/>
    <col min="9985" max="9985" width="6.28515625" style="139" customWidth="1"/>
    <col min="9986" max="9986" width="110.7109375" style="139" customWidth="1"/>
    <col min="9987" max="9987" width="3.85546875" style="139" customWidth="1"/>
    <col min="9988" max="9988" width="119.5703125" style="139" customWidth="1"/>
    <col min="9989" max="10240" width="9.140625" style="139"/>
    <col min="10241" max="10241" width="6.28515625" style="139" customWidth="1"/>
    <col min="10242" max="10242" width="110.7109375" style="139" customWidth="1"/>
    <col min="10243" max="10243" width="3.85546875" style="139" customWidth="1"/>
    <col min="10244" max="10244" width="119.5703125" style="139" customWidth="1"/>
    <col min="10245" max="10496" width="9.140625" style="139"/>
    <col min="10497" max="10497" width="6.28515625" style="139" customWidth="1"/>
    <col min="10498" max="10498" width="110.7109375" style="139" customWidth="1"/>
    <col min="10499" max="10499" width="3.85546875" style="139" customWidth="1"/>
    <col min="10500" max="10500" width="119.5703125" style="139" customWidth="1"/>
    <col min="10501" max="10752" width="9.140625" style="139"/>
    <col min="10753" max="10753" width="6.28515625" style="139" customWidth="1"/>
    <col min="10754" max="10754" width="110.7109375" style="139" customWidth="1"/>
    <col min="10755" max="10755" width="3.85546875" style="139" customWidth="1"/>
    <col min="10756" max="10756" width="119.5703125" style="139" customWidth="1"/>
    <col min="10757" max="11008" width="9.140625" style="139"/>
    <col min="11009" max="11009" width="6.28515625" style="139" customWidth="1"/>
    <col min="11010" max="11010" width="110.7109375" style="139" customWidth="1"/>
    <col min="11011" max="11011" width="3.85546875" style="139" customWidth="1"/>
    <col min="11012" max="11012" width="119.5703125" style="139" customWidth="1"/>
    <col min="11013" max="11264" width="9.140625" style="139"/>
    <col min="11265" max="11265" width="6.28515625" style="139" customWidth="1"/>
    <col min="11266" max="11266" width="110.7109375" style="139" customWidth="1"/>
    <col min="11267" max="11267" width="3.85546875" style="139" customWidth="1"/>
    <col min="11268" max="11268" width="119.5703125" style="139" customWidth="1"/>
    <col min="11269" max="11520" width="9.140625" style="139"/>
    <col min="11521" max="11521" width="6.28515625" style="139" customWidth="1"/>
    <col min="11522" max="11522" width="110.7109375" style="139" customWidth="1"/>
    <col min="11523" max="11523" width="3.85546875" style="139" customWidth="1"/>
    <col min="11524" max="11524" width="119.5703125" style="139" customWidth="1"/>
    <col min="11525" max="11776" width="9.140625" style="139"/>
    <col min="11777" max="11777" width="6.28515625" style="139" customWidth="1"/>
    <col min="11778" max="11778" width="110.7109375" style="139" customWidth="1"/>
    <col min="11779" max="11779" width="3.85546875" style="139" customWidth="1"/>
    <col min="11780" max="11780" width="119.5703125" style="139" customWidth="1"/>
    <col min="11781" max="12032" width="9.140625" style="139"/>
    <col min="12033" max="12033" width="6.28515625" style="139" customWidth="1"/>
    <col min="12034" max="12034" width="110.7109375" style="139" customWidth="1"/>
    <col min="12035" max="12035" width="3.85546875" style="139" customWidth="1"/>
    <col min="12036" max="12036" width="119.5703125" style="139" customWidth="1"/>
    <col min="12037" max="12288" width="9.140625" style="139"/>
    <col min="12289" max="12289" width="6.28515625" style="139" customWidth="1"/>
    <col min="12290" max="12290" width="110.7109375" style="139" customWidth="1"/>
    <col min="12291" max="12291" width="3.85546875" style="139" customWidth="1"/>
    <col min="12292" max="12292" width="119.5703125" style="139" customWidth="1"/>
    <col min="12293" max="12544" width="9.140625" style="139"/>
    <col min="12545" max="12545" width="6.28515625" style="139" customWidth="1"/>
    <col min="12546" max="12546" width="110.7109375" style="139" customWidth="1"/>
    <col min="12547" max="12547" width="3.85546875" style="139" customWidth="1"/>
    <col min="12548" max="12548" width="119.5703125" style="139" customWidth="1"/>
    <col min="12549" max="12800" width="9.140625" style="139"/>
    <col min="12801" max="12801" width="6.28515625" style="139" customWidth="1"/>
    <col min="12802" max="12802" width="110.7109375" style="139" customWidth="1"/>
    <col min="12803" max="12803" width="3.85546875" style="139" customWidth="1"/>
    <col min="12804" max="12804" width="119.5703125" style="139" customWidth="1"/>
    <col min="12805" max="13056" width="9.140625" style="139"/>
    <col min="13057" max="13057" width="6.28515625" style="139" customWidth="1"/>
    <col min="13058" max="13058" width="110.7109375" style="139" customWidth="1"/>
    <col min="13059" max="13059" width="3.85546875" style="139" customWidth="1"/>
    <col min="13060" max="13060" width="119.5703125" style="139" customWidth="1"/>
    <col min="13061" max="13312" width="9.140625" style="139"/>
    <col min="13313" max="13313" width="6.28515625" style="139" customWidth="1"/>
    <col min="13314" max="13314" width="110.7109375" style="139" customWidth="1"/>
    <col min="13315" max="13315" width="3.85546875" style="139" customWidth="1"/>
    <col min="13316" max="13316" width="119.5703125" style="139" customWidth="1"/>
    <col min="13317" max="13568" width="9.140625" style="139"/>
    <col min="13569" max="13569" width="6.28515625" style="139" customWidth="1"/>
    <col min="13570" max="13570" width="110.7109375" style="139" customWidth="1"/>
    <col min="13571" max="13571" width="3.85546875" style="139" customWidth="1"/>
    <col min="13572" max="13572" width="119.5703125" style="139" customWidth="1"/>
    <col min="13573" max="13824" width="9.140625" style="139"/>
    <col min="13825" max="13825" width="6.28515625" style="139" customWidth="1"/>
    <col min="13826" max="13826" width="110.7109375" style="139" customWidth="1"/>
    <col min="13827" max="13827" width="3.85546875" style="139" customWidth="1"/>
    <col min="13828" max="13828" width="119.5703125" style="139" customWidth="1"/>
    <col min="13829" max="14080" width="9.140625" style="139"/>
    <col min="14081" max="14081" width="6.28515625" style="139" customWidth="1"/>
    <col min="14082" max="14082" width="110.7109375" style="139" customWidth="1"/>
    <col min="14083" max="14083" width="3.85546875" style="139" customWidth="1"/>
    <col min="14084" max="14084" width="119.5703125" style="139" customWidth="1"/>
    <col min="14085" max="14336" width="9.140625" style="139"/>
    <col min="14337" max="14337" width="6.28515625" style="139" customWidth="1"/>
    <col min="14338" max="14338" width="110.7109375" style="139" customWidth="1"/>
    <col min="14339" max="14339" width="3.85546875" style="139" customWidth="1"/>
    <col min="14340" max="14340" width="119.5703125" style="139" customWidth="1"/>
    <col min="14341" max="14592" width="9.140625" style="139"/>
    <col min="14593" max="14593" width="6.28515625" style="139" customWidth="1"/>
    <col min="14594" max="14594" width="110.7109375" style="139" customWidth="1"/>
    <col min="14595" max="14595" width="3.85546875" style="139" customWidth="1"/>
    <col min="14596" max="14596" width="119.5703125" style="139" customWidth="1"/>
    <col min="14597" max="14848" width="9.140625" style="139"/>
    <col min="14849" max="14849" width="6.28515625" style="139" customWidth="1"/>
    <col min="14850" max="14850" width="110.7109375" style="139" customWidth="1"/>
    <col min="14851" max="14851" width="3.85546875" style="139" customWidth="1"/>
    <col min="14852" max="14852" width="119.5703125" style="139" customWidth="1"/>
    <col min="14853" max="15104" width="9.140625" style="139"/>
    <col min="15105" max="15105" width="6.28515625" style="139" customWidth="1"/>
    <col min="15106" max="15106" width="110.7109375" style="139" customWidth="1"/>
    <col min="15107" max="15107" width="3.85546875" style="139" customWidth="1"/>
    <col min="15108" max="15108" width="119.5703125" style="139" customWidth="1"/>
    <col min="15109" max="15360" width="9.140625" style="139"/>
    <col min="15361" max="15361" width="6.28515625" style="139" customWidth="1"/>
    <col min="15362" max="15362" width="110.7109375" style="139" customWidth="1"/>
    <col min="15363" max="15363" width="3.85546875" style="139" customWidth="1"/>
    <col min="15364" max="15364" width="119.5703125" style="139" customWidth="1"/>
    <col min="15365" max="15616" width="9.140625" style="139"/>
    <col min="15617" max="15617" width="6.28515625" style="139" customWidth="1"/>
    <col min="15618" max="15618" width="110.7109375" style="139" customWidth="1"/>
    <col min="15619" max="15619" width="3.85546875" style="139" customWidth="1"/>
    <col min="15620" max="15620" width="119.5703125" style="139" customWidth="1"/>
    <col min="15621" max="15872" width="9.140625" style="139"/>
    <col min="15873" max="15873" width="6.28515625" style="139" customWidth="1"/>
    <col min="15874" max="15874" width="110.7109375" style="139" customWidth="1"/>
    <col min="15875" max="15875" width="3.85546875" style="139" customWidth="1"/>
    <col min="15876" max="15876" width="119.5703125" style="139" customWidth="1"/>
    <col min="15877" max="16128" width="9.140625" style="139"/>
    <col min="16129" max="16129" width="6.28515625" style="139" customWidth="1"/>
    <col min="16130" max="16130" width="110.7109375" style="139" customWidth="1"/>
    <col min="16131" max="16131" width="3.85546875" style="139" customWidth="1"/>
    <col min="16132" max="16132" width="119.5703125" style="139" customWidth="1"/>
    <col min="16133" max="16384" width="9.140625" style="139"/>
  </cols>
  <sheetData>
    <row r="2" spans="2:4" ht="29.25" customHeight="1" x14ac:dyDescent="0.25">
      <c r="B2" s="316" t="s">
        <v>380</v>
      </c>
    </row>
    <row r="3" spans="2:4" ht="94.5" x14ac:dyDescent="0.25">
      <c r="B3" s="317" t="s">
        <v>381</v>
      </c>
    </row>
    <row r="5" spans="2:4" ht="30" customHeight="1" x14ac:dyDescent="0.25">
      <c r="B5" s="316" t="s">
        <v>289</v>
      </c>
    </row>
    <row r="6" spans="2:4" ht="246" customHeight="1" x14ac:dyDescent="0.25">
      <c r="B6" s="140" t="s">
        <v>351</v>
      </c>
    </row>
    <row r="7" spans="2:4" ht="255" customHeight="1" x14ac:dyDescent="0.25">
      <c r="B7" s="142" t="s">
        <v>352</v>
      </c>
    </row>
    <row r="8" spans="2:4" ht="113.25" x14ac:dyDescent="0.25">
      <c r="B8" s="142" t="s">
        <v>350</v>
      </c>
      <c r="D8" s="141" t="s">
        <v>0</v>
      </c>
    </row>
  </sheetData>
  <sheetProtection algorithmName="SHA-512" hashValue="fQv7sq9615dZmdoO8+4J6CmFFN85ZYiBqqsKDpBj7KDwf0mf5uOqiQXL/cIWLsg4lRC/aVgveH3lT2POh100iQ==" saltValue="RmKwPPWhruSYV+Z11q/ubQ==" spinCount="100000" sheet="1" objects="1" scenarios="1"/>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9D9F8-007C-4FAD-B7DE-BA8DE5C2D60E}">
  <dimension ref="A1:B11"/>
  <sheetViews>
    <sheetView zoomScaleNormal="100" workbookViewId="0">
      <selection activeCell="B4" sqref="B4:B11"/>
    </sheetView>
  </sheetViews>
  <sheetFormatPr defaultRowHeight="15.75" x14ac:dyDescent="0.25"/>
  <cols>
    <col min="1" max="1" width="37.5703125" style="256" customWidth="1"/>
    <col min="2" max="2" width="180.42578125" style="256" customWidth="1"/>
    <col min="3" max="255" width="9.140625" style="256"/>
    <col min="256" max="256" width="3.5703125" style="256" customWidth="1"/>
    <col min="257" max="257" width="37.5703125" style="256" customWidth="1"/>
    <col min="258" max="258" width="180.42578125" style="256" customWidth="1"/>
    <col min="259" max="511" width="9.140625" style="256"/>
    <col min="512" max="512" width="3.5703125" style="256" customWidth="1"/>
    <col min="513" max="513" width="37.5703125" style="256" customWidth="1"/>
    <col min="514" max="514" width="180.42578125" style="256" customWidth="1"/>
    <col min="515" max="767" width="9.140625" style="256"/>
    <col min="768" max="768" width="3.5703125" style="256" customWidth="1"/>
    <col min="769" max="769" width="37.5703125" style="256" customWidth="1"/>
    <col min="770" max="770" width="180.42578125" style="256" customWidth="1"/>
    <col min="771" max="1023" width="9.140625" style="256"/>
    <col min="1024" max="1024" width="3.5703125" style="256" customWidth="1"/>
    <col min="1025" max="1025" width="37.5703125" style="256" customWidth="1"/>
    <col min="1026" max="1026" width="180.42578125" style="256" customWidth="1"/>
    <col min="1027" max="1279" width="9.140625" style="256"/>
    <col min="1280" max="1280" width="3.5703125" style="256" customWidth="1"/>
    <col min="1281" max="1281" width="37.5703125" style="256" customWidth="1"/>
    <col min="1282" max="1282" width="180.42578125" style="256" customWidth="1"/>
    <col min="1283" max="1535" width="9.140625" style="256"/>
    <col min="1536" max="1536" width="3.5703125" style="256" customWidth="1"/>
    <col min="1537" max="1537" width="37.5703125" style="256" customWidth="1"/>
    <col min="1538" max="1538" width="180.42578125" style="256" customWidth="1"/>
    <col min="1539" max="1791" width="9.140625" style="256"/>
    <col min="1792" max="1792" width="3.5703125" style="256" customWidth="1"/>
    <col min="1793" max="1793" width="37.5703125" style="256" customWidth="1"/>
    <col min="1794" max="1794" width="180.42578125" style="256" customWidth="1"/>
    <col min="1795" max="2047" width="9.140625" style="256"/>
    <col min="2048" max="2048" width="3.5703125" style="256" customWidth="1"/>
    <col min="2049" max="2049" width="37.5703125" style="256" customWidth="1"/>
    <col min="2050" max="2050" width="180.42578125" style="256" customWidth="1"/>
    <col min="2051" max="2303" width="9.140625" style="256"/>
    <col min="2304" max="2304" width="3.5703125" style="256" customWidth="1"/>
    <col min="2305" max="2305" width="37.5703125" style="256" customWidth="1"/>
    <col min="2306" max="2306" width="180.42578125" style="256" customWidth="1"/>
    <col min="2307" max="2559" width="9.140625" style="256"/>
    <col min="2560" max="2560" width="3.5703125" style="256" customWidth="1"/>
    <col min="2561" max="2561" width="37.5703125" style="256" customWidth="1"/>
    <col min="2562" max="2562" width="180.42578125" style="256" customWidth="1"/>
    <col min="2563" max="2815" width="9.140625" style="256"/>
    <col min="2816" max="2816" width="3.5703125" style="256" customWidth="1"/>
    <col min="2817" max="2817" width="37.5703125" style="256" customWidth="1"/>
    <col min="2818" max="2818" width="180.42578125" style="256" customWidth="1"/>
    <col min="2819" max="3071" width="9.140625" style="256"/>
    <col min="3072" max="3072" width="3.5703125" style="256" customWidth="1"/>
    <col min="3073" max="3073" width="37.5703125" style="256" customWidth="1"/>
    <col min="3074" max="3074" width="180.42578125" style="256" customWidth="1"/>
    <col min="3075" max="3327" width="9.140625" style="256"/>
    <col min="3328" max="3328" width="3.5703125" style="256" customWidth="1"/>
    <col min="3329" max="3329" width="37.5703125" style="256" customWidth="1"/>
    <col min="3330" max="3330" width="180.42578125" style="256" customWidth="1"/>
    <col min="3331" max="3583" width="9.140625" style="256"/>
    <col min="3584" max="3584" width="3.5703125" style="256" customWidth="1"/>
    <col min="3585" max="3585" width="37.5703125" style="256" customWidth="1"/>
    <col min="3586" max="3586" width="180.42578125" style="256" customWidth="1"/>
    <col min="3587" max="3839" width="9.140625" style="256"/>
    <col min="3840" max="3840" width="3.5703125" style="256" customWidth="1"/>
    <col min="3841" max="3841" width="37.5703125" style="256" customWidth="1"/>
    <col min="3842" max="3842" width="180.42578125" style="256" customWidth="1"/>
    <col min="3843" max="4095" width="9.140625" style="256"/>
    <col min="4096" max="4096" width="3.5703125" style="256" customWidth="1"/>
    <col min="4097" max="4097" width="37.5703125" style="256" customWidth="1"/>
    <col min="4098" max="4098" width="180.42578125" style="256" customWidth="1"/>
    <col min="4099" max="4351" width="9.140625" style="256"/>
    <col min="4352" max="4352" width="3.5703125" style="256" customWidth="1"/>
    <col min="4353" max="4353" width="37.5703125" style="256" customWidth="1"/>
    <col min="4354" max="4354" width="180.42578125" style="256" customWidth="1"/>
    <col min="4355" max="4607" width="9.140625" style="256"/>
    <col min="4608" max="4608" width="3.5703125" style="256" customWidth="1"/>
    <col min="4609" max="4609" width="37.5703125" style="256" customWidth="1"/>
    <col min="4610" max="4610" width="180.42578125" style="256" customWidth="1"/>
    <col min="4611" max="4863" width="9.140625" style="256"/>
    <col min="4864" max="4864" width="3.5703125" style="256" customWidth="1"/>
    <col min="4865" max="4865" width="37.5703125" style="256" customWidth="1"/>
    <col min="4866" max="4866" width="180.42578125" style="256" customWidth="1"/>
    <col min="4867" max="5119" width="9.140625" style="256"/>
    <col min="5120" max="5120" width="3.5703125" style="256" customWidth="1"/>
    <col min="5121" max="5121" width="37.5703125" style="256" customWidth="1"/>
    <col min="5122" max="5122" width="180.42578125" style="256" customWidth="1"/>
    <col min="5123" max="5375" width="9.140625" style="256"/>
    <col min="5376" max="5376" width="3.5703125" style="256" customWidth="1"/>
    <col min="5377" max="5377" width="37.5703125" style="256" customWidth="1"/>
    <col min="5378" max="5378" width="180.42578125" style="256" customWidth="1"/>
    <col min="5379" max="5631" width="9.140625" style="256"/>
    <col min="5632" max="5632" width="3.5703125" style="256" customWidth="1"/>
    <col min="5633" max="5633" width="37.5703125" style="256" customWidth="1"/>
    <col min="5634" max="5634" width="180.42578125" style="256" customWidth="1"/>
    <col min="5635" max="5887" width="9.140625" style="256"/>
    <col min="5888" max="5888" width="3.5703125" style="256" customWidth="1"/>
    <col min="5889" max="5889" width="37.5703125" style="256" customWidth="1"/>
    <col min="5890" max="5890" width="180.42578125" style="256" customWidth="1"/>
    <col min="5891" max="6143" width="9.140625" style="256"/>
    <col min="6144" max="6144" width="3.5703125" style="256" customWidth="1"/>
    <col min="6145" max="6145" width="37.5703125" style="256" customWidth="1"/>
    <col min="6146" max="6146" width="180.42578125" style="256" customWidth="1"/>
    <col min="6147" max="6399" width="9.140625" style="256"/>
    <col min="6400" max="6400" width="3.5703125" style="256" customWidth="1"/>
    <col min="6401" max="6401" width="37.5703125" style="256" customWidth="1"/>
    <col min="6402" max="6402" width="180.42578125" style="256" customWidth="1"/>
    <col min="6403" max="6655" width="9.140625" style="256"/>
    <col min="6656" max="6656" width="3.5703125" style="256" customWidth="1"/>
    <col min="6657" max="6657" width="37.5703125" style="256" customWidth="1"/>
    <col min="6658" max="6658" width="180.42578125" style="256" customWidth="1"/>
    <col min="6659" max="6911" width="9.140625" style="256"/>
    <col min="6912" max="6912" width="3.5703125" style="256" customWidth="1"/>
    <col min="6913" max="6913" width="37.5703125" style="256" customWidth="1"/>
    <col min="6914" max="6914" width="180.42578125" style="256" customWidth="1"/>
    <col min="6915" max="7167" width="9.140625" style="256"/>
    <col min="7168" max="7168" width="3.5703125" style="256" customWidth="1"/>
    <col min="7169" max="7169" width="37.5703125" style="256" customWidth="1"/>
    <col min="7170" max="7170" width="180.42578125" style="256" customWidth="1"/>
    <col min="7171" max="7423" width="9.140625" style="256"/>
    <col min="7424" max="7424" width="3.5703125" style="256" customWidth="1"/>
    <col min="7425" max="7425" width="37.5703125" style="256" customWidth="1"/>
    <col min="7426" max="7426" width="180.42578125" style="256" customWidth="1"/>
    <col min="7427" max="7679" width="9.140625" style="256"/>
    <col min="7680" max="7680" width="3.5703125" style="256" customWidth="1"/>
    <col min="7681" max="7681" width="37.5703125" style="256" customWidth="1"/>
    <col min="7682" max="7682" width="180.42578125" style="256" customWidth="1"/>
    <col min="7683" max="7935" width="9.140625" style="256"/>
    <col min="7936" max="7936" width="3.5703125" style="256" customWidth="1"/>
    <col min="7937" max="7937" width="37.5703125" style="256" customWidth="1"/>
    <col min="7938" max="7938" width="180.42578125" style="256" customWidth="1"/>
    <col min="7939" max="8191" width="9.140625" style="256"/>
    <col min="8192" max="8192" width="3.5703125" style="256" customWidth="1"/>
    <col min="8193" max="8193" width="37.5703125" style="256" customWidth="1"/>
    <col min="8194" max="8194" width="180.42578125" style="256" customWidth="1"/>
    <col min="8195" max="8447" width="9.140625" style="256"/>
    <col min="8448" max="8448" width="3.5703125" style="256" customWidth="1"/>
    <col min="8449" max="8449" width="37.5703125" style="256" customWidth="1"/>
    <col min="8450" max="8450" width="180.42578125" style="256" customWidth="1"/>
    <col min="8451" max="8703" width="9.140625" style="256"/>
    <col min="8704" max="8704" width="3.5703125" style="256" customWidth="1"/>
    <col min="8705" max="8705" width="37.5703125" style="256" customWidth="1"/>
    <col min="8706" max="8706" width="180.42578125" style="256" customWidth="1"/>
    <col min="8707" max="8959" width="9.140625" style="256"/>
    <col min="8960" max="8960" width="3.5703125" style="256" customWidth="1"/>
    <col min="8961" max="8961" width="37.5703125" style="256" customWidth="1"/>
    <col min="8962" max="8962" width="180.42578125" style="256" customWidth="1"/>
    <col min="8963" max="9215" width="9.140625" style="256"/>
    <col min="9216" max="9216" width="3.5703125" style="256" customWidth="1"/>
    <col min="9217" max="9217" width="37.5703125" style="256" customWidth="1"/>
    <col min="9218" max="9218" width="180.42578125" style="256" customWidth="1"/>
    <col min="9219" max="9471" width="9.140625" style="256"/>
    <col min="9472" max="9472" width="3.5703125" style="256" customWidth="1"/>
    <col min="9473" max="9473" width="37.5703125" style="256" customWidth="1"/>
    <col min="9474" max="9474" width="180.42578125" style="256" customWidth="1"/>
    <col min="9475" max="9727" width="9.140625" style="256"/>
    <col min="9728" max="9728" width="3.5703125" style="256" customWidth="1"/>
    <col min="9729" max="9729" width="37.5703125" style="256" customWidth="1"/>
    <col min="9730" max="9730" width="180.42578125" style="256" customWidth="1"/>
    <col min="9731" max="9983" width="9.140625" style="256"/>
    <col min="9984" max="9984" width="3.5703125" style="256" customWidth="1"/>
    <col min="9985" max="9985" width="37.5703125" style="256" customWidth="1"/>
    <col min="9986" max="9986" width="180.42578125" style="256" customWidth="1"/>
    <col min="9987" max="10239" width="9.140625" style="256"/>
    <col min="10240" max="10240" width="3.5703125" style="256" customWidth="1"/>
    <col min="10241" max="10241" width="37.5703125" style="256" customWidth="1"/>
    <col min="10242" max="10242" width="180.42578125" style="256" customWidth="1"/>
    <col min="10243" max="10495" width="9.140625" style="256"/>
    <col min="10496" max="10496" width="3.5703125" style="256" customWidth="1"/>
    <col min="10497" max="10497" width="37.5703125" style="256" customWidth="1"/>
    <col min="10498" max="10498" width="180.42578125" style="256" customWidth="1"/>
    <col min="10499" max="10751" width="9.140625" style="256"/>
    <col min="10752" max="10752" width="3.5703125" style="256" customWidth="1"/>
    <col min="10753" max="10753" width="37.5703125" style="256" customWidth="1"/>
    <col min="10754" max="10754" width="180.42578125" style="256" customWidth="1"/>
    <col min="10755" max="11007" width="9.140625" style="256"/>
    <col min="11008" max="11008" width="3.5703125" style="256" customWidth="1"/>
    <col min="11009" max="11009" width="37.5703125" style="256" customWidth="1"/>
    <col min="11010" max="11010" width="180.42578125" style="256" customWidth="1"/>
    <col min="11011" max="11263" width="9.140625" style="256"/>
    <col min="11264" max="11264" width="3.5703125" style="256" customWidth="1"/>
    <col min="11265" max="11265" width="37.5703125" style="256" customWidth="1"/>
    <col min="11266" max="11266" width="180.42578125" style="256" customWidth="1"/>
    <col min="11267" max="11519" width="9.140625" style="256"/>
    <col min="11520" max="11520" width="3.5703125" style="256" customWidth="1"/>
    <col min="11521" max="11521" width="37.5703125" style="256" customWidth="1"/>
    <col min="11522" max="11522" width="180.42578125" style="256" customWidth="1"/>
    <col min="11523" max="11775" width="9.140625" style="256"/>
    <col min="11776" max="11776" width="3.5703125" style="256" customWidth="1"/>
    <col min="11777" max="11777" width="37.5703125" style="256" customWidth="1"/>
    <col min="11778" max="11778" width="180.42578125" style="256" customWidth="1"/>
    <col min="11779" max="12031" width="9.140625" style="256"/>
    <col min="12032" max="12032" width="3.5703125" style="256" customWidth="1"/>
    <col min="12033" max="12033" width="37.5703125" style="256" customWidth="1"/>
    <col min="12034" max="12034" width="180.42578125" style="256" customWidth="1"/>
    <col min="12035" max="12287" width="9.140625" style="256"/>
    <col min="12288" max="12288" width="3.5703125" style="256" customWidth="1"/>
    <col min="12289" max="12289" width="37.5703125" style="256" customWidth="1"/>
    <col min="12290" max="12290" width="180.42578125" style="256" customWidth="1"/>
    <col min="12291" max="12543" width="9.140625" style="256"/>
    <col min="12544" max="12544" width="3.5703125" style="256" customWidth="1"/>
    <col min="12545" max="12545" width="37.5703125" style="256" customWidth="1"/>
    <col min="12546" max="12546" width="180.42578125" style="256" customWidth="1"/>
    <col min="12547" max="12799" width="9.140625" style="256"/>
    <col min="12800" max="12800" width="3.5703125" style="256" customWidth="1"/>
    <col min="12801" max="12801" width="37.5703125" style="256" customWidth="1"/>
    <col min="12802" max="12802" width="180.42578125" style="256" customWidth="1"/>
    <col min="12803" max="13055" width="9.140625" style="256"/>
    <col min="13056" max="13056" width="3.5703125" style="256" customWidth="1"/>
    <col min="13057" max="13057" width="37.5703125" style="256" customWidth="1"/>
    <col min="13058" max="13058" width="180.42578125" style="256" customWidth="1"/>
    <col min="13059" max="13311" width="9.140625" style="256"/>
    <col min="13312" max="13312" width="3.5703125" style="256" customWidth="1"/>
    <col min="13313" max="13313" width="37.5703125" style="256" customWidth="1"/>
    <col min="13314" max="13314" width="180.42578125" style="256" customWidth="1"/>
    <col min="13315" max="13567" width="9.140625" style="256"/>
    <col min="13568" max="13568" width="3.5703125" style="256" customWidth="1"/>
    <col min="13569" max="13569" width="37.5703125" style="256" customWidth="1"/>
    <col min="13570" max="13570" width="180.42578125" style="256" customWidth="1"/>
    <col min="13571" max="13823" width="9.140625" style="256"/>
    <col min="13824" max="13824" width="3.5703125" style="256" customWidth="1"/>
    <col min="13825" max="13825" width="37.5703125" style="256" customWidth="1"/>
    <col min="13826" max="13826" width="180.42578125" style="256" customWidth="1"/>
    <col min="13827" max="14079" width="9.140625" style="256"/>
    <col min="14080" max="14080" width="3.5703125" style="256" customWidth="1"/>
    <col min="14081" max="14081" width="37.5703125" style="256" customWidth="1"/>
    <col min="14082" max="14082" width="180.42578125" style="256" customWidth="1"/>
    <col min="14083" max="14335" width="9.140625" style="256"/>
    <col min="14336" max="14336" width="3.5703125" style="256" customWidth="1"/>
    <col min="14337" max="14337" width="37.5703125" style="256" customWidth="1"/>
    <col min="14338" max="14338" width="180.42578125" style="256" customWidth="1"/>
    <col min="14339" max="14591" width="9.140625" style="256"/>
    <col min="14592" max="14592" width="3.5703125" style="256" customWidth="1"/>
    <col min="14593" max="14593" width="37.5703125" style="256" customWidth="1"/>
    <col min="14594" max="14594" width="180.42578125" style="256" customWidth="1"/>
    <col min="14595" max="14847" width="9.140625" style="256"/>
    <col min="14848" max="14848" width="3.5703125" style="256" customWidth="1"/>
    <col min="14849" max="14849" width="37.5703125" style="256" customWidth="1"/>
    <col min="14850" max="14850" width="180.42578125" style="256" customWidth="1"/>
    <col min="14851" max="15103" width="9.140625" style="256"/>
    <col min="15104" max="15104" width="3.5703125" style="256" customWidth="1"/>
    <col min="15105" max="15105" width="37.5703125" style="256" customWidth="1"/>
    <col min="15106" max="15106" width="180.42578125" style="256" customWidth="1"/>
    <col min="15107" max="15359" width="9.140625" style="256"/>
    <col min="15360" max="15360" width="3.5703125" style="256" customWidth="1"/>
    <col min="15361" max="15361" width="37.5703125" style="256" customWidth="1"/>
    <col min="15362" max="15362" width="180.42578125" style="256" customWidth="1"/>
    <col min="15363" max="15615" width="9.140625" style="256"/>
    <col min="15616" max="15616" width="3.5703125" style="256" customWidth="1"/>
    <col min="15617" max="15617" width="37.5703125" style="256" customWidth="1"/>
    <col min="15618" max="15618" width="180.42578125" style="256" customWidth="1"/>
    <col min="15619" max="15871" width="9.140625" style="256"/>
    <col min="15872" max="15872" width="3.5703125" style="256" customWidth="1"/>
    <col min="15873" max="15873" width="37.5703125" style="256" customWidth="1"/>
    <col min="15874" max="15874" width="180.42578125" style="256" customWidth="1"/>
    <col min="15875" max="16127" width="9.140625" style="256"/>
    <col min="16128" max="16128" width="3.5703125" style="256" customWidth="1"/>
    <col min="16129" max="16129" width="37.5703125" style="256" customWidth="1"/>
    <col min="16130" max="16130" width="180.42578125" style="256" customWidth="1"/>
    <col min="16131" max="16384" width="9.140625" style="256"/>
  </cols>
  <sheetData>
    <row r="1" spans="1:2" ht="20.25" x14ac:dyDescent="0.3">
      <c r="A1" s="259" t="s">
        <v>293</v>
      </c>
    </row>
    <row r="3" spans="1:2" x14ac:dyDescent="0.25">
      <c r="A3" s="258" t="s">
        <v>294</v>
      </c>
      <c r="B3" s="258" t="s">
        <v>295</v>
      </c>
    </row>
    <row r="4" spans="1:2" s="257" customFormat="1" x14ac:dyDescent="0.25">
      <c r="A4" s="260" t="s">
        <v>379</v>
      </c>
      <c r="B4" s="257" t="s">
        <v>303</v>
      </c>
    </row>
    <row r="5" spans="1:2" s="257" customFormat="1" x14ac:dyDescent="0.25">
      <c r="A5" s="260" t="s">
        <v>296</v>
      </c>
      <c r="B5" s="257" t="s">
        <v>354</v>
      </c>
    </row>
    <row r="6" spans="1:2" x14ac:dyDescent="0.25">
      <c r="A6" s="261" t="s">
        <v>297</v>
      </c>
      <c r="B6" s="256" t="s">
        <v>344</v>
      </c>
    </row>
    <row r="7" spans="1:2" x14ac:dyDescent="0.25">
      <c r="A7" s="261" t="s">
        <v>298</v>
      </c>
      <c r="B7" s="256" t="s">
        <v>345</v>
      </c>
    </row>
    <row r="8" spans="1:2" x14ac:dyDescent="0.25">
      <c r="A8" s="261" t="s">
        <v>299</v>
      </c>
      <c r="B8" s="256" t="s">
        <v>346</v>
      </c>
    </row>
    <row r="9" spans="1:2" x14ac:dyDescent="0.25">
      <c r="A9" s="261" t="s">
        <v>300</v>
      </c>
      <c r="B9" s="256" t="s">
        <v>347</v>
      </c>
    </row>
    <row r="10" spans="1:2" x14ac:dyDescent="0.25">
      <c r="A10" s="261" t="s">
        <v>301</v>
      </c>
      <c r="B10" s="256" t="s">
        <v>348</v>
      </c>
    </row>
    <row r="11" spans="1:2" x14ac:dyDescent="0.25">
      <c r="A11" s="261" t="s">
        <v>302</v>
      </c>
      <c r="B11" s="256" t="s">
        <v>349</v>
      </c>
    </row>
  </sheetData>
  <sheetProtection algorithmName="SHA-512" hashValue="GcXdtxTPa3BLxqEAHaCCgRFdBt+QARJAKR3/9RrTWjM2T5MsvN1ps531c3OJpkGIOiiD0AWqMThyFx+t67u0YQ==" saltValue="RSFAP3cIjAOuYe8kvvdrVw==" spinCount="100000" sheet="1" objects="1" scenarios="1"/>
  <hyperlinks>
    <hyperlink ref="A5" location="Summary!A1" display="Summary" xr:uid="{D3FBF7AB-6448-44BE-AF92-C210FC78B3ED}"/>
    <hyperlink ref="A4" location="'Read Me'!A1" display="Read Me" xr:uid="{0D576FD4-564B-4946-9EC1-95B62C461FB3}"/>
    <hyperlink ref="A6" location="'Acute Worker'!A1" display="'Acute Worker" xr:uid="{75489167-E231-4D3B-A0E8-0DD7478530A0}"/>
    <hyperlink ref="A7" location="'Acute Fab Worker'!A1" display="'Acute Fab Worker" xr:uid="{FC11AD45-154E-4956-9D0D-FB3F37B97160}"/>
    <hyperlink ref="A8" location="'Chronic Worker'!A1" display="'Chronic Worker" xr:uid="{BC893767-E43B-4484-A00C-1B08D200F89F}"/>
    <hyperlink ref="A9" location="'Chronic Fab Worker'!A1" display="'Chronic Fab Worker" xr:uid="{5A0C9F68-9AD6-4EA9-A1F1-71C41DECFDD2}"/>
    <hyperlink ref="A10" location="'Chronic ONU'!A1" display="'Chronic ONU" xr:uid="{9FB9D9EF-6C51-4D11-AD5D-2BF13D4E14C7}"/>
    <hyperlink ref="A11" location="'Chronic Fab ONU'!A1" display="'Chronic Fab ONU" xr:uid="{ED2CE2E4-09A5-4722-BF2F-4FD777F26D33}"/>
  </hyperlink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3A475-4628-4DA3-8BC7-EA2BAE253600}">
  <dimension ref="B2:N1088"/>
  <sheetViews>
    <sheetView tabSelected="1" zoomScale="90" zoomScaleNormal="90" workbookViewId="0">
      <selection activeCell="C3" sqref="C3"/>
    </sheetView>
  </sheetViews>
  <sheetFormatPr defaultRowHeight="15" x14ac:dyDescent="0.25"/>
  <cols>
    <col min="1" max="1" width="4.5703125" style="143" customWidth="1"/>
    <col min="2" max="2" width="77.140625" style="143" customWidth="1"/>
    <col min="3" max="3" width="97.5703125" style="143" customWidth="1"/>
    <col min="4" max="4" width="103.85546875" style="143" customWidth="1"/>
    <col min="5" max="5" width="23.42578125" style="143" bestFit="1" customWidth="1"/>
    <col min="6" max="6" width="32.5703125" style="143" bestFit="1" customWidth="1"/>
    <col min="7" max="7" width="60.5703125" style="143" bestFit="1" customWidth="1"/>
    <col min="8" max="8" width="10.140625" style="143" bestFit="1" customWidth="1"/>
    <col min="9" max="9" width="14.85546875" style="143" bestFit="1" customWidth="1"/>
    <col min="10" max="10" width="5.85546875" style="143" bestFit="1" customWidth="1"/>
    <col min="11" max="11" width="8.7109375" style="143" bestFit="1" customWidth="1"/>
    <col min="12" max="12" width="10.28515625" style="143" bestFit="1" customWidth="1"/>
    <col min="13" max="13" width="8.7109375" style="143" bestFit="1" customWidth="1"/>
    <col min="14" max="14" width="10.28515625" style="143" bestFit="1" customWidth="1"/>
    <col min="15" max="30" width="9.140625" style="143" customWidth="1"/>
    <col min="31" max="16384" width="9.140625" style="143"/>
  </cols>
  <sheetData>
    <row r="2" spans="2:14" ht="18.75" x14ac:dyDescent="0.25">
      <c r="B2" s="181" t="s">
        <v>353</v>
      </c>
    </row>
    <row r="4" spans="2:14" x14ac:dyDescent="0.25">
      <c r="B4" s="251" t="s">
        <v>149</v>
      </c>
    </row>
    <row r="5" spans="2:14" x14ac:dyDescent="0.25">
      <c r="B5" s="143" t="s">
        <v>322</v>
      </c>
    </row>
    <row r="6" spans="2:14" x14ac:dyDescent="0.25">
      <c r="B6" s="175" t="s">
        <v>311</v>
      </c>
      <c r="C6" s="176"/>
      <c r="D6" s="252"/>
      <c r="E6" s="182"/>
      <c r="F6" s="182"/>
      <c r="G6" s="182"/>
      <c r="J6" s="144"/>
    </row>
    <row r="7" spans="2:14" x14ac:dyDescent="0.25">
      <c r="B7" s="253"/>
      <c r="D7" s="253"/>
      <c r="E7" s="182"/>
      <c r="F7" s="182"/>
      <c r="G7" s="182"/>
      <c r="J7" s="144"/>
    </row>
    <row r="8" spans="2:14" x14ac:dyDescent="0.25">
      <c r="B8" s="306"/>
      <c r="C8" s="306"/>
      <c r="D8" s="306"/>
      <c r="E8" s="307"/>
      <c r="F8" s="307"/>
      <c r="G8" s="307"/>
      <c r="H8" s="303"/>
      <c r="I8" s="303"/>
      <c r="J8" s="303"/>
      <c r="K8" s="308" t="s">
        <v>175</v>
      </c>
      <c r="L8" s="308"/>
      <c r="M8" s="308" t="s">
        <v>176</v>
      </c>
      <c r="N8" s="308"/>
    </row>
    <row r="9" spans="2:14" s="254" customFormat="1" ht="47.25" customHeight="1" thickBot="1" x14ac:dyDescent="0.25">
      <c r="B9" s="270" t="s">
        <v>183</v>
      </c>
      <c r="C9" s="270" t="s">
        <v>184</v>
      </c>
      <c r="D9" s="270" t="s">
        <v>185</v>
      </c>
      <c r="E9" s="271" t="s">
        <v>225</v>
      </c>
      <c r="F9" s="271" t="s">
        <v>224</v>
      </c>
      <c r="G9" s="271" t="s">
        <v>157</v>
      </c>
      <c r="H9" s="271" t="s">
        <v>177</v>
      </c>
      <c r="I9" s="271" t="s">
        <v>181</v>
      </c>
      <c r="J9" s="271" t="s">
        <v>182</v>
      </c>
      <c r="K9" s="271" t="s">
        <v>226</v>
      </c>
      <c r="L9" s="271" t="s">
        <v>236</v>
      </c>
      <c r="M9" s="271" t="s">
        <v>226</v>
      </c>
      <c r="N9" s="271" t="s">
        <v>236</v>
      </c>
    </row>
    <row r="10" spans="2:14" ht="13.5" customHeight="1" x14ac:dyDescent="0.25">
      <c r="B10" s="18" t="s">
        <v>215</v>
      </c>
      <c r="C10" s="19" t="s">
        <v>186</v>
      </c>
      <c r="D10" s="19" t="s">
        <v>187</v>
      </c>
      <c r="E10" s="44" t="s">
        <v>42</v>
      </c>
      <c r="F10" s="81" t="s">
        <v>22</v>
      </c>
      <c r="G10" s="81" t="s">
        <v>43</v>
      </c>
      <c r="H10" s="82" t="s">
        <v>173</v>
      </c>
      <c r="I10" s="84" t="s">
        <v>179</v>
      </c>
      <c r="J10" s="83">
        <v>1</v>
      </c>
      <c r="K10" s="85">
        <v>5.3099873555518924</v>
      </c>
      <c r="L10" s="85">
        <v>5.3101407179547353</v>
      </c>
      <c r="M10" s="86">
        <v>0.38729094899921773</v>
      </c>
      <c r="N10" s="87">
        <v>0.3873041853405419</v>
      </c>
    </row>
    <row r="11" spans="2:14" ht="14.1" customHeight="1" x14ac:dyDescent="0.25">
      <c r="B11" s="22" t="s">
        <v>215</v>
      </c>
      <c r="C11" s="6" t="s">
        <v>186</v>
      </c>
      <c r="D11" s="6" t="s">
        <v>187</v>
      </c>
      <c r="E11" s="7" t="s">
        <v>42</v>
      </c>
      <c r="F11" s="89" t="s">
        <v>24</v>
      </c>
      <c r="G11" s="89" t="s">
        <v>46</v>
      </c>
      <c r="H11" s="91" t="s">
        <v>173</v>
      </c>
      <c r="I11" s="93" t="s">
        <v>180</v>
      </c>
      <c r="J11" s="92">
        <v>1</v>
      </c>
      <c r="K11" s="94">
        <v>1.0914689953771084</v>
      </c>
      <c r="L11" s="94">
        <v>1.0918316973294357</v>
      </c>
      <c r="M11" s="275">
        <v>4.0982394867591448E-2</v>
      </c>
      <c r="N11" s="276">
        <v>4.0997417042337177E-2</v>
      </c>
    </row>
    <row r="12" spans="2:14" ht="14.1" customHeight="1" x14ac:dyDescent="0.25">
      <c r="B12" s="22" t="s">
        <v>215</v>
      </c>
      <c r="C12" s="6" t="s">
        <v>186</v>
      </c>
      <c r="D12" s="6" t="s">
        <v>187</v>
      </c>
      <c r="E12" s="61" t="s">
        <v>42</v>
      </c>
      <c r="F12" s="62" t="s">
        <v>20</v>
      </c>
      <c r="G12" s="62" t="s">
        <v>43</v>
      </c>
      <c r="H12" s="64" t="s">
        <v>173</v>
      </c>
      <c r="I12" s="66" t="s">
        <v>179</v>
      </c>
      <c r="J12" s="65">
        <v>5</v>
      </c>
      <c r="K12" s="67">
        <v>31.625431715042129</v>
      </c>
      <c r="L12" s="67">
        <v>31.629624886754058</v>
      </c>
      <c r="M12" s="68">
        <v>2.8191832007694475</v>
      </c>
      <c r="N12" s="69">
        <v>2.8195630741127498</v>
      </c>
    </row>
    <row r="13" spans="2:14" ht="14.1" customHeight="1" x14ac:dyDescent="0.25">
      <c r="B13" s="22" t="s">
        <v>215</v>
      </c>
      <c r="C13" s="6" t="s">
        <v>186</v>
      </c>
      <c r="D13" s="6" t="s">
        <v>187</v>
      </c>
      <c r="E13" s="61" t="s">
        <v>42</v>
      </c>
      <c r="F13" s="62" t="s">
        <v>21</v>
      </c>
      <c r="G13" s="62" t="s">
        <v>46</v>
      </c>
      <c r="H13" s="64" t="s">
        <v>173</v>
      </c>
      <c r="I13" s="66" t="s">
        <v>180</v>
      </c>
      <c r="J13" s="65">
        <v>5</v>
      </c>
      <c r="K13" s="96">
        <v>10.047328621808747</v>
      </c>
      <c r="L13" s="96">
        <v>10.059665291922688</v>
      </c>
      <c r="M13" s="68">
        <v>0.56370824821235777</v>
      </c>
      <c r="N13" s="69">
        <v>0.56442524892429446</v>
      </c>
    </row>
    <row r="14" spans="2:14" ht="14.1" customHeight="1" x14ac:dyDescent="0.25">
      <c r="B14" s="22" t="s">
        <v>215</v>
      </c>
      <c r="C14" s="6" t="s">
        <v>186</v>
      </c>
      <c r="D14" s="6" t="s">
        <v>187</v>
      </c>
      <c r="E14" s="61" t="s">
        <v>42</v>
      </c>
      <c r="F14" s="62" t="s">
        <v>18</v>
      </c>
      <c r="G14" s="62" t="s">
        <v>43</v>
      </c>
      <c r="H14" s="64" t="s">
        <v>173</v>
      </c>
      <c r="I14" s="66" t="s">
        <v>179</v>
      </c>
      <c r="J14" s="65">
        <v>10</v>
      </c>
      <c r="K14" s="67">
        <v>65.382404335844782</v>
      </c>
      <c r="L14" s="67">
        <v>65.399241920851296</v>
      </c>
      <c r="M14" s="68">
        <v>5.9547549606470618</v>
      </c>
      <c r="N14" s="69">
        <v>5.9562831738430395</v>
      </c>
    </row>
    <row r="15" spans="2:14" ht="14.1" customHeight="1" x14ac:dyDescent="0.25">
      <c r="B15" s="22" t="s">
        <v>215</v>
      </c>
      <c r="C15" s="6" t="s">
        <v>186</v>
      </c>
      <c r="D15" s="6" t="s">
        <v>187</v>
      </c>
      <c r="E15" s="61" t="s">
        <v>42</v>
      </c>
      <c r="F15" s="62" t="s">
        <v>19</v>
      </c>
      <c r="G15" s="62" t="s">
        <v>46</v>
      </c>
      <c r="H15" s="64" t="s">
        <v>173</v>
      </c>
      <c r="I15" s="66" t="s">
        <v>180</v>
      </c>
      <c r="J15" s="65">
        <v>10</v>
      </c>
      <c r="K15" s="96">
        <v>22.745294871257567</v>
      </c>
      <c r="L15" s="96">
        <v>22.79694070405527</v>
      </c>
      <c r="M15" s="68">
        <v>1.3267312288411424</v>
      </c>
      <c r="N15" s="69">
        <v>1.3297175781062502</v>
      </c>
    </row>
    <row r="16" spans="2:14" ht="14.1" customHeight="1" x14ac:dyDescent="0.25">
      <c r="B16" s="22" t="s">
        <v>215</v>
      </c>
      <c r="C16" s="6" t="s">
        <v>186</v>
      </c>
      <c r="D16" s="6" t="s">
        <v>187</v>
      </c>
      <c r="E16" s="7" t="s">
        <v>42</v>
      </c>
      <c r="F16" s="89" t="s">
        <v>8</v>
      </c>
      <c r="G16" s="89" t="s">
        <v>43</v>
      </c>
      <c r="H16" s="91" t="s">
        <v>173</v>
      </c>
      <c r="I16" s="93" t="s">
        <v>179</v>
      </c>
      <c r="J16" s="92">
        <v>20</v>
      </c>
      <c r="K16" s="95">
        <v>133.08106640294923</v>
      </c>
      <c r="L16" s="95">
        <v>133.14841707852389</v>
      </c>
      <c r="M16" s="96">
        <v>12.239163872978828</v>
      </c>
      <c r="N16" s="97">
        <v>12.24802016003059</v>
      </c>
    </row>
    <row r="17" spans="2:14" ht="14.1" customHeight="1" x14ac:dyDescent="0.25">
      <c r="B17" s="22" t="s">
        <v>215</v>
      </c>
      <c r="C17" s="6" t="s">
        <v>186</v>
      </c>
      <c r="D17" s="6" t="s">
        <v>187</v>
      </c>
      <c r="E17" s="7" t="s">
        <v>42</v>
      </c>
      <c r="F17" s="89" t="s">
        <v>15</v>
      </c>
      <c r="G17" s="89" t="s">
        <v>46</v>
      </c>
      <c r="H17" s="91" t="s">
        <v>173</v>
      </c>
      <c r="I17" s="93" t="s">
        <v>180</v>
      </c>
      <c r="J17" s="92">
        <v>20</v>
      </c>
      <c r="K17" s="95">
        <v>48.75507238576273</v>
      </c>
      <c r="L17" s="95">
        <v>48.963398399299713</v>
      </c>
      <c r="M17" s="68">
        <v>2.8794442389014412</v>
      </c>
      <c r="N17" s="69">
        <v>2.8914752238684516</v>
      </c>
    </row>
    <row r="18" spans="2:14" ht="13.9" customHeight="1" x14ac:dyDescent="0.25">
      <c r="B18" s="183" t="s">
        <v>215</v>
      </c>
      <c r="C18" s="184" t="s">
        <v>186</v>
      </c>
      <c r="D18" s="184" t="s">
        <v>187</v>
      </c>
      <c r="E18" s="186" t="s">
        <v>42</v>
      </c>
      <c r="F18" s="187" t="s">
        <v>29</v>
      </c>
      <c r="G18" s="187" t="s">
        <v>43</v>
      </c>
      <c r="H18" s="190" t="s">
        <v>173</v>
      </c>
      <c r="I18" s="192" t="s">
        <v>179</v>
      </c>
      <c r="J18" s="191">
        <v>1</v>
      </c>
      <c r="K18" s="193">
        <v>24.045294663585295</v>
      </c>
      <c r="L18" s="193">
        <v>24.049788006317034</v>
      </c>
      <c r="M18" s="194">
        <v>4.6012602842577985</v>
      </c>
      <c r="N18" s="195">
        <v>4.6022364215765439</v>
      </c>
    </row>
    <row r="19" spans="2:14" ht="13.9" customHeight="1" x14ac:dyDescent="0.25">
      <c r="B19" s="183" t="s">
        <v>215</v>
      </c>
      <c r="C19" s="184" t="s">
        <v>186</v>
      </c>
      <c r="D19" s="184" t="s">
        <v>187</v>
      </c>
      <c r="E19" s="186" t="s">
        <v>42</v>
      </c>
      <c r="F19" s="187" t="s">
        <v>29</v>
      </c>
      <c r="G19" s="187" t="s">
        <v>46</v>
      </c>
      <c r="H19" s="190" t="s">
        <v>173</v>
      </c>
      <c r="I19" s="192" t="s">
        <v>180</v>
      </c>
      <c r="J19" s="191">
        <v>1</v>
      </c>
      <c r="K19" s="196">
        <v>4.1901920343704955</v>
      </c>
      <c r="L19" s="196">
        <v>4.1936830213583409</v>
      </c>
      <c r="M19" s="194">
        <v>0.35705931907664268</v>
      </c>
      <c r="N19" s="195">
        <v>0.35743828228065849</v>
      </c>
    </row>
    <row r="20" spans="2:14" ht="13.9" customHeight="1" x14ac:dyDescent="0.25">
      <c r="B20" s="183" t="s">
        <v>215</v>
      </c>
      <c r="C20" s="184" t="s">
        <v>186</v>
      </c>
      <c r="D20" s="184" t="s">
        <v>187</v>
      </c>
      <c r="E20" s="186" t="s">
        <v>42</v>
      </c>
      <c r="F20" s="187" t="s">
        <v>28</v>
      </c>
      <c r="G20" s="187" t="s">
        <v>43</v>
      </c>
      <c r="H20" s="190" t="s">
        <v>173</v>
      </c>
      <c r="I20" s="192" t="s">
        <v>179</v>
      </c>
      <c r="J20" s="191">
        <v>5</v>
      </c>
      <c r="K20" s="193">
        <v>122.6766677950138</v>
      </c>
      <c r="L20" s="193">
        <v>122.7890314842856</v>
      </c>
      <c r="M20" s="193">
        <v>24.705766502847517</v>
      </c>
      <c r="N20" s="197">
        <v>24.730278206484144</v>
      </c>
    </row>
    <row r="21" spans="2:14" ht="13.9" customHeight="1" x14ac:dyDescent="0.25">
      <c r="B21" s="183" t="s">
        <v>215</v>
      </c>
      <c r="C21" s="184" t="s">
        <v>186</v>
      </c>
      <c r="D21" s="184" t="s">
        <v>187</v>
      </c>
      <c r="E21" s="186" t="s">
        <v>42</v>
      </c>
      <c r="F21" s="187" t="s">
        <v>28</v>
      </c>
      <c r="G21" s="187" t="s">
        <v>46</v>
      </c>
      <c r="H21" s="190" t="s">
        <v>173</v>
      </c>
      <c r="I21" s="192" t="s">
        <v>180</v>
      </c>
      <c r="J21" s="191">
        <v>5</v>
      </c>
      <c r="K21" s="193">
        <v>23.492826281297926</v>
      </c>
      <c r="L21" s="193">
        <v>23.585908929062672</v>
      </c>
      <c r="M21" s="194">
        <v>2.6716937694446146</v>
      </c>
      <c r="N21" s="195">
        <v>2.6829334842496078</v>
      </c>
    </row>
    <row r="22" spans="2:14" ht="13.9" customHeight="1" x14ac:dyDescent="0.25">
      <c r="B22" s="183" t="s">
        <v>215</v>
      </c>
      <c r="C22" s="184" t="s">
        <v>186</v>
      </c>
      <c r="D22" s="184" t="s">
        <v>187</v>
      </c>
      <c r="E22" s="186" t="s">
        <v>42</v>
      </c>
      <c r="F22" s="187" t="s">
        <v>27</v>
      </c>
      <c r="G22" s="187" t="s">
        <v>43</v>
      </c>
      <c r="H22" s="190" t="s">
        <v>173</v>
      </c>
      <c r="I22" s="192" t="s">
        <v>179</v>
      </c>
      <c r="J22" s="191">
        <v>10</v>
      </c>
      <c r="K22" s="193">
        <v>245.74688076085772</v>
      </c>
      <c r="L22" s="193">
        <v>246.19541104004898</v>
      </c>
      <c r="M22" s="193">
        <v>49.825294288374003</v>
      </c>
      <c r="N22" s="197">
        <v>49.923198796586156</v>
      </c>
    </row>
    <row r="23" spans="2:14" ht="13.9" customHeight="1" x14ac:dyDescent="0.25">
      <c r="B23" s="183" t="s">
        <v>215</v>
      </c>
      <c r="C23" s="184" t="s">
        <v>186</v>
      </c>
      <c r="D23" s="184" t="s">
        <v>187</v>
      </c>
      <c r="E23" s="186" t="s">
        <v>42</v>
      </c>
      <c r="F23" s="187" t="s">
        <v>27</v>
      </c>
      <c r="G23" s="187" t="s">
        <v>46</v>
      </c>
      <c r="H23" s="190" t="s">
        <v>173</v>
      </c>
      <c r="I23" s="192" t="s">
        <v>180</v>
      </c>
      <c r="J23" s="191">
        <v>10</v>
      </c>
      <c r="K23" s="193">
        <v>47.979528735038322</v>
      </c>
      <c r="L23" s="193">
        <v>48.351137469896251</v>
      </c>
      <c r="M23" s="194">
        <v>5.6653272509237418</v>
      </c>
      <c r="N23" s="195">
        <v>5.7104299419963018</v>
      </c>
    </row>
    <row r="24" spans="2:14" ht="13.9" customHeight="1" x14ac:dyDescent="0.25">
      <c r="B24" s="183" t="s">
        <v>215</v>
      </c>
      <c r="C24" s="184" t="s">
        <v>186</v>
      </c>
      <c r="D24" s="184" t="s">
        <v>187</v>
      </c>
      <c r="E24" s="186" t="s">
        <v>42</v>
      </c>
      <c r="F24" s="187" t="s">
        <v>25</v>
      </c>
      <c r="G24" s="187" t="s">
        <v>43</v>
      </c>
      <c r="H24" s="190" t="s">
        <v>173</v>
      </c>
      <c r="I24" s="192" t="s">
        <v>179</v>
      </c>
      <c r="J24" s="191">
        <v>20</v>
      </c>
      <c r="K24" s="193">
        <v>491.00417779485417</v>
      </c>
      <c r="L24" s="193">
        <v>492.79220533214749</v>
      </c>
      <c r="M24" s="193">
        <v>99.879420065926553</v>
      </c>
      <c r="N24" s="197">
        <v>100.26979789951341</v>
      </c>
    </row>
    <row r="25" spans="2:14" ht="13.9" customHeight="1" x14ac:dyDescent="0.25">
      <c r="B25" s="183" t="s">
        <v>215</v>
      </c>
      <c r="C25" s="184" t="s">
        <v>186</v>
      </c>
      <c r="D25" s="184" t="s">
        <v>187</v>
      </c>
      <c r="E25" s="186" t="s">
        <v>42</v>
      </c>
      <c r="F25" s="187" t="s">
        <v>25</v>
      </c>
      <c r="G25" s="187" t="s">
        <v>46</v>
      </c>
      <c r="H25" s="190" t="s">
        <v>173</v>
      </c>
      <c r="I25" s="192" t="s">
        <v>180</v>
      </c>
      <c r="J25" s="191">
        <v>20</v>
      </c>
      <c r="K25" s="193">
        <v>96.404313562187738</v>
      </c>
      <c r="L25" s="193">
        <v>97.87313010699603</v>
      </c>
      <c r="M25" s="193">
        <v>11.594979285377663</v>
      </c>
      <c r="N25" s="197">
        <v>11.773656439063499</v>
      </c>
    </row>
    <row r="26" spans="2:14" ht="13.9" customHeight="1" x14ac:dyDescent="0.25">
      <c r="B26" s="22" t="s">
        <v>215</v>
      </c>
      <c r="C26" s="6" t="s">
        <v>186</v>
      </c>
      <c r="D26" s="6" t="s">
        <v>187</v>
      </c>
      <c r="E26" s="7" t="s">
        <v>42</v>
      </c>
      <c r="F26" s="90" t="s">
        <v>145</v>
      </c>
      <c r="G26" s="90" t="s">
        <v>43</v>
      </c>
      <c r="H26" s="91" t="s">
        <v>174</v>
      </c>
      <c r="I26" s="93" t="s">
        <v>179</v>
      </c>
      <c r="J26" s="92">
        <v>1</v>
      </c>
      <c r="K26" s="88" t="s">
        <v>178</v>
      </c>
      <c r="L26" s="88" t="s">
        <v>178</v>
      </c>
      <c r="M26" s="95">
        <v>2869.6969802487247</v>
      </c>
      <c r="N26" s="98">
        <v>3226.1263313862123</v>
      </c>
    </row>
    <row r="27" spans="2:14" ht="13.9" customHeight="1" x14ac:dyDescent="0.25">
      <c r="B27" s="22" t="s">
        <v>215</v>
      </c>
      <c r="C27" s="6" t="s">
        <v>186</v>
      </c>
      <c r="D27" s="6" t="s">
        <v>187</v>
      </c>
      <c r="E27" s="7" t="s">
        <v>42</v>
      </c>
      <c r="F27" s="90" t="s">
        <v>146</v>
      </c>
      <c r="G27" s="90" t="s">
        <v>46</v>
      </c>
      <c r="H27" s="91" t="s">
        <v>174</v>
      </c>
      <c r="I27" s="93" t="s">
        <v>180</v>
      </c>
      <c r="J27" s="92">
        <v>1</v>
      </c>
      <c r="K27" s="88" t="s">
        <v>178</v>
      </c>
      <c r="L27" s="88" t="s">
        <v>178</v>
      </c>
      <c r="M27" s="95">
        <v>442.50143421644799</v>
      </c>
      <c r="N27" s="98">
        <v>963.37510931024087</v>
      </c>
    </row>
    <row r="28" spans="2:14" ht="13.9" customHeight="1" x14ac:dyDescent="0.25">
      <c r="B28" s="183" t="s">
        <v>215</v>
      </c>
      <c r="C28" s="184" t="s">
        <v>186</v>
      </c>
      <c r="D28" s="184" t="s">
        <v>187</v>
      </c>
      <c r="E28" s="186" t="s">
        <v>42</v>
      </c>
      <c r="F28" s="188" t="s">
        <v>147</v>
      </c>
      <c r="G28" s="188" t="s">
        <v>43</v>
      </c>
      <c r="H28" s="190" t="s">
        <v>174</v>
      </c>
      <c r="I28" s="192" t="s">
        <v>179</v>
      </c>
      <c r="J28" s="191">
        <v>1</v>
      </c>
      <c r="K28" s="185" t="s">
        <v>178</v>
      </c>
      <c r="L28" s="185" t="s">
        <v>178</v>
      </c>
      <c r="M28" s="193">
        <v>11170.280101310203</v>
      </c>
      <c r="N28" s="197">
        <v>19598.48809866692</v>
      </c>
    </row>
    <row r="29" spans="2:14" ht="14.1" customHeight="1" thickBot="1" x14ac:dyDescent="0.3">
      <c r="B29" s="198" t="s">
        <v>215</v>
      </c>
      <c r="C29" s="199" t="s">
        <v>186</v>
      </c>
      <c r="D29" s="199" t="s">
        <v>187</v>
      </c>
      <c r="E29" s="201" t="s">
        <v>42</v>
      </c>
      <c r="F29" s="202" t="s">
        <v>147</v>
      </c>
      <c r="G29" s="202" t="s">
        <v>46</v>
      </c>
      <c r="H29" s="204" t="s">
        <v>174</v>
      </c>
      <c r="I29" s="205" t="s">
        <v>180</v>
      </c>
      <c r="J29" s="206">
        <v>1</v>
      </c>
      <c r="K29" s="200" t="s">
        <v>178</v>
      </c>
      <c r="L29" s="200" t="s">
        <v>178</v>
      </c>
      <c r="M29" s="207">
        <v>549.35973059904279</v>
      </c>
      <c r="N29" s="208">
        <v>1670.7897365114054</v>
      </c>
    </row>
    <row r="30" spans="2:14" x14ac:dyDescent="0.25">
      <c r="B30" s="18" t="s">
        <v>216</v>
      </c>
      <c r="C30" s="19" t="s">
        <v>189</v>
      </c>
      <c r="D30" s="19" t="s">
        <v>188</v>
      </c>
      <c r="E30" s="44" t="s">
        <v>50</v>
      </c>
      <c r="F30" s="81" t="s">
        <v>22</v>
      </c>
      <c r="G30" s="81" t="s">
        <v>43</v>
      </c>
      <c r="H30" s="82" t="s">
        <v>173</v>
      </c>
      <c r="I30" s="84" t="s">
        <v>179</v>
      </c>
      <c r="J30" s="83">
        <v>1</v>
      </c>
      <c r="K30" s="85">
        <v>5.3099873555518924</v>
      </c>
      <c r="L30" s="85">
        <v>5.3101407179547353</v>
      </c>
      <c r="M30" s="86">
        <v>0.38729094899921773</v>
      </c>
      <c r="N30" s="87">
        <v>0.3873041853405419</v>
      </c>
    </row>
    <row r="31" spans="2:14" ht="14.1" customHeight="1" x14ac:dyDescent="0.25">
      <c r="B31" s="22" t="s">
        <v>216</v>
      </c>
      <c r="C31" s="6" t="s">
        <v>189</v>
      </c>
      <c r="D31" s="6" t="s">
        <v>188</v>
      </c>
      <c r="E31" s="7" t="s">
        <v>50</v>
      </c>
      <c r="F31" s="89" t="s">
        <v>24</v>
      </c>
      <c r="G31" s="89" t="s">
        <v>46</v>
      </c>
      <c r="H31" s="91" t="s">
        <v>173</v>
      </c>
      <c r="I31" s="93" t="s">
        <v>180</v>
      </c>
      <c r="J31" s="92">
        <v>1</v>
      </c>
      <c r="K31" s="94">
        <v>1.0914689953771084</v>
      </c>
      <c r="L31" s="94">
        <v>1.0918316973294357</v>
      </c>
      <c r="M31" s="275">
        <v>4.0982394867591448E-2</v>
      </c>
      <c r="N31" s="276">
        <v>4.0997417042337177E-2</v>
      </c>
    </row>
    <row r="32" spans="2:14" ht="14.1" customHeight="1" x14ac:dyDescent="0.25">
      <c r="B32" s="22" t="s">
        <v>216</v>
      </c>
      <c r="C32" s="6" t="s">
        <v>189</v>
      </c>
      <c r="D32" s="6" t="s">
        <v>188</v>
      </c>
      <c r="E32" s="61" t="s">
        <v>50</v>
      </c>
      <c r="F32" s="62" t="s">
        <v>20</v>
      </c>
      <c r="G32" s="62" t="s">
        <v>43</v>
      </c>
      <c r="H32" s="64" t="s">
        <v>173</v>
      </c>
      <c r="I32" s="66" t="s">
        <v>179</v>
      </c>
      <c r="J32" s="65">
        <v>5</v>
      </c>
      <c r="K32" s="67">
        <v>31.625431715042129</v>
      </c>
      <c r="L32" s="67">
        <v>31.629624886754058</v>
      </c>
      <c r="M32" s="68">
        <v>2.8191832007694475</v>
      </c>
      <c r="N32" s="69">
        <v>2.8195630741127498</v>
      </c>
    </row>
    <row r="33" spans="2:14" ht="14.1" customHeight="1" x14ac:dyDescent="0.25">
      <c r="B33" s="22" t="s">
        <v>216</v>
      </c>
      <c r="C33" s="6" t="s">
        <v>189</v>
      </c>
      <c r="D33" s="6" t="s">
        <v>188</v>
      </c>
      <c r="E33" s="61" t="s">
        <v>50</v>
      </c>
      <c r="F33" s="62" t="s">
        <v>21</v>
      </c>
      <c r="G33" s="62" t="s">
        <v>46</v>
      </c>
      <c r="H33" s="64" t="s">
        <v>173</v>
      </c>
      <c r="I33" s="66" t="s">
        <v>180</v>
      </c>
      <c r="J33" s="65">
        <v>5</v>
      </c>
      <c r="K33" s="96">
        <v>10.047328621808747</v>
      </c>
      <c r="L33" s="96">
        <v>10.059665291922688</v>
      </c>
      <c r="M33" s="68">
        <v>0.56370824821235777</v>
      </c>
      <c r="N33" s="69">
        <v>0.56442524892429446</v>
      </c>
    </row>
    <row r="34" spans="2:14" ht="14.1" customHeight="1" x14ac:dyDescent="0.25">
      <c r="B34" s="22" t="s">
        <v>216</v>
      </c>
      <c r="C34" s="6" t="s">
        <v>189</v>
      </c>
      <c r="D34" s="6" t="s">
        <v>188</v>
      </c>
      <c r="E34" s="61" t="s">
        <v>50</v>
      </c>
      <c r="F34" s="62" t="s">
        <v>18</v>
      </c>
      <c r="G34" s="62" t="s">
        <v>43</v>
      </c>
      <c r="H34" s="64" t="s">
        <v>173</v>
      </c>
      <c r="I34" s="66" t="s">
        <v>179</v>
      </c>
      <c r="J34" s="65">
        <v>10</v>
      </c>
      <c r="K34" s="67">
        <v>65.382404335844782</v>
      </c>
      <c r="L34" s="67">
        <v>65.399241920851296</v>
      </c>
      <c r="M34" s="68">
        <v>5.9547549606470618</v>
      </c>
      <c r="N34" s="69">
        <v>5.9562831738430395</v>
      </c>
    </row>
    <row r="35" spans="2:14" ht="14.1" customHeight="1" x14ac:dyDescent="0.25">
      <c r="B35" s="22" t="s">
        <v>216</v>
      </c>
      <c r="C35" s="6" t="s">
        <v>189</v>
      </c>
      <c r="D35" s="6" t="s">
        <v>188</v>
      </c>
      <c r="E35" s="61" t="s">
        <v>50</v>
      </c>
      <c r="F35" s="62" t="s">
        <v>19</v>
      </c>
      <c r="G35" s="62" t="s">
        <v>46</v>
      </c>
      <c r="H35" s="64" t="s">
        <v>173</v>
      </c>
      <c r="I35" s="66" t="s">
        <v>180</v>
      </c>
      <c r="J35" s="65">
        <v>10</v>
      </c>
      <c r="K35" s="96">
        <v>22.745294871257567</v>
      </c>
      <c r="L35" s="96">
        <v>22.79694070405527</v>
      </c>
      <c r="M35" s="68">
        <v>1.3267312288411424</v>
      </c>
      <c r="N35" s="69">
        <v>1.3297175781062502</v>
      </c>
    </row>
    <row r="36" spans="2:14" ht="14.1" customHeight="1" x14ac:dyDescent="0.25">
      <c r="B36" s="22" t="s">
        <v>216</v>
      </c>
      <c r="C36" s="6" t="s">
        <v>189</v>
      </c>
      <c r="D36" s="6" t="s">
        <v>188</v>
      </c>
      <c r="E36" s="61" t="s">
        <v>50</v>
      </c>
      <c r="F36" s="62" t="s">
        <v>8</v>
      </c>
      <c r="G36" s="62" t="s">
        <v>43</v>
      </c>
      <c r="H36" s="64" t="s">
        <v>173</v>
      </c>
      <c r="I36" s="66" t="s">
        <v>179</v>
      </c>
      <c r="J36" s="65">
        <v>20</v>
      </c>
      <c r="K36" s="67">
        <v>133.08106640294923</v>
      </c>
      <c r="L36" s="67">
        <v>133.14841707852389</v>
      </c>
      <c r="M36" s="96">
        <v>12.241900749971405</v>
      </c>
      <c r="N36" s="97">
        <v>12.24802016003059</v>
      </c>
    </row>
    <row r="37" spans="2:14" ht="14.1" customHeight="1" x14ac:dyDescent="0.25">
      <c r="B37" s="22" t="s">
        <v>216</v>
      </c>
      <c r="C37" s="6" t="s">
        <v>189</v>
      </c>
      <c r="D37" s="6" t="s">
        <v>188</v>
      </c>
      <c r="E37" s="61" t="s">
        <v>50</v>
      </c>
      <c r="F37" s="62" t="s">
        <v>15</v>
      </c>
      <c r="G37" s="62" t="s">
        <v>46</v>
      </c>
      <c r="H37" s="64" t="s">
        <v>173</v>
      </c>
      <c r="I37" s="66" t="s">
        <v>180</v>
      </c>
      <c r="J37" s="65">
        <v>20</v>
      </c>
      <c r="K37" s="67">
        <v>48.75507238576273</v>
      </c>
      <c r="L37" s="67">
        <v>48.963398399299713</v>
      </c>
      <c r="M37" s="68">
        <v>2.8794442389014412</v>
      </c>
      <c r="N37" s="69">
        <v>2.8914752238684516</v>
      </c>
    </row>
    <row r="38" spans="2:14" ht="14.1" customHeight="1" x14ac:dyDescent="0.25">
      <c r="B38" s="183" t="s">
        <v>216</v>
      </c>
      <c r="C38" s="184" t="s">
        <v>189</v>
      </c>
      <c r="D38" s="184" t="s">
        <v>188</v>
      </c>
      <c r="E38" s="186" t="s">
        <v>50</v>
      </c>
      <c r="F38" s="187" t="s">
        <v>29</v>
      </c>
      <c r="G38" s="187" t="s">
        <v>43</v>
      </c>
      <c r="H38" s="190" t="s">
        <v>173</v>
      </c>
      <c r="I38" s="192" t="s">
        <v>179</v>
      </c>
      <c r="J38" s="191">
        <v>1</v>
      </c>
      <c r="K38" s="193">
        <v>24.045294663585295</v>
      </c>
      <c r="L38" s="193">
        <v>24.049788006317034</v>
      </c>
      <c r="M38" s="194">
        <v>4.6012602842577985</v>
      </c>
      <c r="N38" s="195">
        <v>4.6022364215765439</v>
      </c>
    </row>
    <row r="39" spans="2:14" ht="14.1" customHeight="1" x14ac:dyDescent="0.25">
      <c r="B39" s="183" t="s">
        <v>216</v>
      </c>
      <c r="C39" s="184" t="s">
        <v>189</v>
      </c>
      <c r="D39" s="184" t="s">
        <v>188</v>
      </c>
      <c r="E39" s="186" t="s">
        <v>50</v>
      </c>
      <c r="F39" s="187" t="s">
        <v>29</v>
      </c>
      <c r="G39" s="187" t="s">
        <v>46</v>
      </c>
      <c r="H39" s="190" t="s">
        <v>173</v>
      </c>
      <c r="I39" s="192" t="s">
        <v>180</v>
      </c>
      <c r="J39" s="191">
        <v>1</v>
      </c>
      <c r="K39" s="196">
        <v>4.1901920343704955</v>
      </c>
      <c r="L39" s="196">
        <v>4.1936830213583409</v>
      </c>
      <c r="M39" s="194">
        <v>0.35705931907664268</v>
      </c>
      <c r="N39" s="195">
        <v>0.35743828228065849</v>
      </c>
    </row>
    <row r="40" spans="2:14" ht="14.1" customHeight="1" x14ac:dyDescent="0.25">
      <c r="B40" s="183" t="s">
        <v>216</v>
      </c>
      <c r="C40" s="184" t="s">
        <v>189</v>
      </c>
      <c r="D40" s="184" t="s">
        <v>188</v>
      </c>
      <c r="E40" s="186" t="s">
        <v>50</v>
      </c>
      <c r="F40" s="187" t="s">
        <v>28</v>
      </c>
      <c r="G40" s="187" t="s">
        <v>43</v>
      </c>
      <c r="H40" s="190" t="s">
        <v>173</v>
      </c>
      <c r="I40" s="192" t="s">
        <v>179</v>
      </c>
      <c r="J40" s="191">
        <v>5</v>
      </c>
      <c r="K40" s="193">
        <v>122.6766677950138</v>
      </c>
      <c r="L40" s="193">
        <v>122.7890314842856</v>
      </c>
      <c r="M40" s="193">
        <v>24.705766502847517</v>
      </c>
      <c r="N40" s="197">
        <v>24.730278206484144</v>
      </c>
    </row>
    <row r="41" spans="2:14" ht="14.1" customHeight="1" x14ac:dyDescent="0.25">
      <c r="B41" s="183" t="s">
        <v>216</v>
      </c>
      <c r="C41" s="184" t="s">
        <v>189</v>
      </c>
      <c r="D41" s="184" t="s">
        <v>188</v>
      </c>
      <c r="E41" s="186" t="s">
        <v>50</v>
      </c>
      <c r="F41" s="187" t="s">
        <v>28</v>
      </c>
      <c r="G41" s="187" t="s">
        <v>46</v>
      </c>
      <c r="H41" s="190" t="s">
        <v>173</v>
      </c>
      <c r="I41" s="192" t="s">
        <v>180</v>
      </c>
      <c r="J41" s="191">
        <v>5</v>
      </c>
      <c r="K41" s="193">
        <v>23.492826281297926</v>
      </c>
      <c r="L41" s="193">
        <v>23.585908929062672</v>
      </c>
      <c r="M41" s="194">
        <v>2.6716937694446146</v>
      </c>
      <c r="N41" s="195">
        <v>2.6829334842496078</v>
      </c>
    </row>
    <row r="42" spans="2:14" ht="14.1" customHeight="1" x14ac:dyDescent="0.25">
      <c r="B42" s="183" t="s">
        <v>216</v>
      </c>
      <c r="C42" s="184" t="s">
        <v>189</v>
      </c>
      <c r="D42" s="184" t="s">
        <v>188</v>
      </c>
      <c r="E42" s="186" t="s">
        <v>50</v>
      </c>
      <c r="F42" s="187" t="s">
        <v>27</v>
      </c>
      <c r="G42" s="187" t="s">
        <v>43</v>
      </c>
      <c r="H42" s="190" t="s">
        <v>173</v>
      </c>
      <c r="I42" s="192" t="s">
        <v>179</v>
      </c>
      <c r="J42" s="191">
        <v>10</v>
      </c>
      <c r="K42" s="193">
        <v>245.74688076085772</v>
      </c>
      <c r="L42" s="193">
        <v>246.19541104004898</v>
      </c>
      <c r="M42" s="193">
        <v>49.825294288374003</v>
      </c>
      <c r="N42" s="197">
        <v>49.923198796586156</v>
      </c>
    </row>
    <row r="43" spans="2:14" ht="14.1" customHeight="1" x14ac:dyDescent="0.25">
      <c r="B43" s="183" t="s">
        <v>216</v>
      </c>
      <c r="C43" s="184" t="s">
        <v>189</v>
      </c>
      <c r="D43" s="184" t="s">
        <v>188</v>
      </c>
      <c r="E43" s="186" t="s">
        <v>50</v>
      </c>
      <c r="F43" s="187" t="s">
        <v>27</v>
      </c>
      <c r="G43" s="187" t="s">
        <v>46</v>
      </c>
      <c r="H43" s="190" t="s">
        <v>173</v>
      </c>
      <c r="I43" s="192" t="s">
        <v>180</v>
      </c>
      <c r="J43" s="191">
        <v>10</v>
      </c>
      <c r="K43" s="193">
        <v>47.979528735038322</v>
      </c>
      <c r="L43" s="193">
        <v>48.351137469896251</v>
      </c>
      <c r="M43" s="194">
        <v>5.6653272509237418</v>
      </c>
      <c r="N43" s="195">
        <v>5.7104299419963018</v>
      </c>
    </row>
    <row r="44" spans="2:14" ht="14.1" customHeight="1" x14ac:dyDescent="0.25">
      <c r="B44" s="183" t="s">
        <v>216</v>
      </c>
      <c r="C44" s="184" t="s">
        <v>189</v>
      </c>
      <c r="D44" s="184" t="s">
        <v>188</v>
      </c>
      <c r="E44" s="186" t="s">
        <v>50</v>
      </c>
      <c r="F44" s="187" t="s">
        <v>25</v>
      </c>
      <c r="G44" s="187" t="s">
        <v>43</v>
      </c>
      <c r="H44" s="190" t="s">
        <v>173</v>
      </c>
      <c r="I44" s="192" t="s">
        <v>179</v>
      </c>
      <c r="J44" s="191">
        <v>20</v>
      </c>
      <c r="K44" s="193">
        <v>491.00417779485417</v>
      </c>
      <c r="L44" s="193">
        <v>492.79220533214749</v>
      </c>
      <c r="M44" s="193">
        <v>99.879420065926553</v>
      </c>
      <c r="N44" s="197">
        <v>100.26979789951341</v>
      </c>
    </row>
    <row r="45" spans="2:14" ht="14.1" customHeight="1" x14ac:dyDescent="0.25">
      <c r="B45" s="183" t="s">
        <v>216</v>
      </c>
      <c r="C45" s="184" t="s">
        <v>189</v>
      </c>
      <c r="D45" s="184" t="s">
        <v>188</v>
      </c>
      <c r="E45" s="186" t="s">
        <v>50</v>
      </c>
      <c r="F45" s="187" t="s">
        <v>25</v>
      </c>
      <c r="G45" s="187" t="s">
        <v>46</v>
      </c>
      <c r="H45" s="190" t="s">
        <v>173</v>
      </c>
      <c r="I45" s="192" t="s">
        <v>180</v>
      </c>
      <c r="J45" s="191">
        <v>20</v>
      </c>
      <c r="K45" s="193">
        <v>96.404313562187738</v>
      </c>
      <c r="L45" s="193">
        <v>97.87313010699603</v>
      </c>
      <c r="M45" s="193">
        <v>11.594979285377663</v>
      </c>
      <c r="N45" s="197">
        <v>11.773656439063499</v>
      </c>
    </row>
    <row r="46" spans="2:14" ht="14.1" customHeight="1" x14ac:dyDescent="0.25">
      <c r="B46" s="22" t="s">
        <v>216</v>
      </c>
      <c r="C46" s="6" t="s">
        <v>189</v>
      </c>
      <c r="D46" s="6" t="s">
        <v>188</v>
      </c>
      <c r="E46" s="7" t="s">
        <v>50</v>
      </c>
      <c r="F46" s="90" t="s">
        <v>145</v>
      </c>
      <c r="G46" s="90" t="s">
        <v>43</v>
      </c>
      <c r="H46" s="91" t="s">
        <v>174</v>
      </c>
      <c r="I46" s="93" t="s">
        <v>179</v>
      </c>
      <c r="J46" s="92">
        <v>1</v>
      </c>
      <c r="K46" s="88" t="s">
        <v>178</v>
      </c>
      <c r="L46" s="88" t="s">
        <v>178</v>
      </c>
      <c r="M46" s="95">
        <v>2869.6969159147257</v>
      </c>
      <c r="N46" s="98">
        <v>3226.1263313862123</v>
      </c>
    </row>
    <row r="47" spans="2:14" ht="14.1" customHeight="1" x14ac:dyDescent="0.25">
      <c r="B47" s="22" t="s">
        <v>216</v>
      </c>
      <c r="C47" s="6" t="s">
        <v>189</v>
      </c>
      <c r="D47" s="6" t="s">
        <v>188</v>
      </c>
      <c r="E47" s="7" t="s">
        <v>50</v>
      </c>
      <c r="F47" s="90" t="s">
        <v>146</v>
      </c>
      <c r="G47" s="90" t="s">
        <v>46</v>
      </c>
      <c r="H47" s="91" t="s">
        <v>174</v>
      </c>
      <c r="I47" s="93" t="s">
        <v>180</v>
      </c>
      <c r="J47" s="92">
        <v>1</v>
      </c>
      <c r="K47" s="88" t="s">
        <v>178</v>
      </c>
      <c r="L47" s="88" t="s">
        <v>178</v>
      </c>
      <c r="M47" s="95">
        <v>442.50143421644799</v>
      </c>
      <c r="N47" s="98">
        <v>963.37510931024087</v>
      </c>
    </row>
    <row r="48" spans="2:14" ht="14.1" customHeight="1" x14ac:dyDescent="0.25">
      <c r="B48" s="183" t="s">
        <v>216</v>
      </c>
      <c r="C48" s="184" t="s">
        <v>189</v>
      </c>
      <c r="D48" s="184" t="s">
        <v>188</v>
      </c>
      <c r="E48" s="186" t="s">
        <v>50</v>
      </c>
      <c r="F48" s="188" t="s">
        <v>147</v>
      </c>
      <c r="G48" s="188" t="s">
        <v>43</v>
      </c>
      <c r="H48" s="190" t="s">
        <v>174</v>
      </c>
      <c r="I48" s="192" t="s">
        <v>179</v>
      </c>
      <c r="J48" s="191">
        <v>1</v>
      </c>
      <c r="K48" s="185" t="s">
        <v>178</v>
      </c>
      <c r="L48" s="185" t="s">
        <v>178</v>
      </c>
      <c r="M48" s="193">
        <v>11170.280101310203</v>
      </c>
      <c r="N48" s="197">
        <v>19598.48809866692</v>
      </c>
    </row>
    <row r="49" spans="2:14" ht="14.1" customHeight="1" thickBot="1" x14ac:dyDescent="0.3">
      <c r="B49" s="198" t="s">
        <v>216</v>
      </c>
      <c r="C49" s="199" t="s">
        <v>189</v>
      </c>
      <c r="D49" s="199" t="s">
        <v>188</v>
      </c>
      <c r="E49" s="201" t="s">
        <v>50</v>
      </c>
      <c r="F49" s="202" t="s">
        <v>147</v>
      </c>
      <c r="G49" s="202" t="s">
        <v>46</v>
      </c>
      <c r="H49" s="204" t="s">
        <v>174</v>
      </c>
      <c r="I49" s="205" t="s">
        <v>180</v>
      </c>
      <c r="J49" s="206">
        <v>1</v>
      </c>
      <c r="K49" s="200" t="s">
        <v>178</v>
      </c>
      <c r="L49" s="200" t="s">
        <v>178</v>
      </c>
      <c r="M49" s="207">
        <v>549.35973059904279</v>
      </c>
      <c r="N49" s="208">
        <v>1670.7897365114054</v>
      </c>
    </row>
    <row r="50" spans="2:14" ht="14.1" customHeight="1" x14ac:dyDescent="0.25">
      <c r="B50" s="18" t="s">
        <v>217</v>
      </c>
      <c r="C50" s="19" t="s">
        <v>286</v>
      </c>
      <c r="D50" s="19" t="s">
        <v>190</v>
      </c>
      <c r="E50" s="53" t="s">
        <v>51</v>
      </c>
      <c r="F50" s="54" t="s">
        <v>22</v>
      </c>
      <c r="G50" s="54" t="s">
        <v>46</v>
      </c>
      <c r="H50" s="55" t="s">
        <v>173</v>
      </c>
      <c r="I50" s="57" t="s">
        <v>179</v>
      </c>
      <c r="J50" s="56">
        <v>1</v>
      </c>
      <c r="K50" s="85">
        <v>5.3098683861099003</v>
      </c>
      <c r="L50" s="85">
        <v>5.3101094413307859</v>
      </c>
      <c r="M50" s="86">
        <v>0.38728083991263823</v>
      </c>
      <c r="N50" s="87">
        <v>0.38730164481401363</v>
      </c>
    </row>
    <row r="51" spans="2:14" ht="14.1" customHeight="1" x14ac:dyDescent="0.25">
      <c r="B51" s="22" t="s">
        <v>217</v>
      </c>
      <c r="C51" s="6" t="s">
        <v>286</v>
      </c>
      <c r="D51" s="6" t="s">
        <v>190</v>
      </c>
      <c r="E51" s="61" t="s">
        <v>51</v>
      </c>
      <c r="F51" s="62" t="s">
        <v>24</v>
      </c>
      <c r="G51" s="62" t="s">
        <v>46</v>
      </c>
      <c r="H51" s="64" t="s">
        <v>173</v>
      </c>
      <c r="I51" s="66" t="s">
        <v>180</v>
      </c>
      <c r="J51" s="65">
        <v>1</v>
      </c>
      <c r="K51" s="94">
        <v>1.0918649549467145</v>
      </c>
      <c r="L51" s="94">
        <v>1.0919287148893848</v>
      </c>
      <c r="M51" s="275">
        <v>4.0998565096108164E-2</v>
      </c>
      <c r="N51" s="276">
        <v>4.1001205950405059E-2</v>
      </c>
    </row>
    <row r="52" spans="2:14" ht="14.1" customHeight="1" x14ac:dyDescent="0.25">
      <c r="B52" s="22" t="s">
        <v>217</v>
      </c>
      <c r="C52" s="6" t="s">
        <v>286</v>
      </c>
      <c r="D52" s="6" t="s">
        <v>190</v>
      </c>
      <c r="E52" s="61" t="s">
        <v>51</v>
      </c>
      <c r="F52" s="62" t="s">
        <v>20</v>
      </c>
      <c r="G52" s="62" t="s">
        <v>46</v>
      </c>
      <c r="H52" s="64" t="s">
        <v>173</v>
      </c>
      <c r="I52" s="66" t="s">
        <v>179</v>
      </c>
      <c r="J52" s="65">
        <v>5</v>
      </c>
      <c r="K52" s="67">
        <v>31.622244250475493</v>
      </c>
      <c r="L52" s="67">
        <v>31.628834471236193</v>
      </c>
      <c r="M52" s="68">
        <v>2.8188974139064782</v>
      </c>
      <c r="N52" s="69">
        <v>2.8194944465587661</v>
      </c>
    </row>
    <row r="53" spans="2:14" ht="13.15" customHeight="1" x14ac:dyDescent="0.25">
      <c r="B53" s="22" t="s">
        <v>217</v>
      </c>
      <c r="C53" s="6" t="s">
        <v>286</v>
      </c>
      <c r="D53" s="6" t="s">
        <v>190</v>
      </c>
      <c r="E53" s="61" t="s">
        <v>51</v>
      </c>
      <c r="F53" s="62" t="s">
        <v>21</v>
      </c>
      <c r="G53" s="62" t="s">
        <v>46</v>
      </c>
      <c r="H53" s="64" t="s">
        <v>173</v>
      </c>
      <c r="I53" s="66" t="s">
        <v>180</v>
      </c>
      <c r="J53" s="65">
        <v>5</v>
      </c>
      <c r="K53" s="96">
        <v>10.060820473233397</v>
      </c>
      <c r="L53" s="96">
        <v>10.062991496247493</v>
      </c>
      <c r="M53" s="68">
        <v>0.56448601231100082</v>
      </c>
      <c r="N53" s="69">
        <v>0.56461218175263495</v>
      </c>
    </row>
    <row r="54" spans="2:14" ht="14.1" customHeight="1" x14ac:dyDescent="0.25">
      <c r="B54" s="22" t="s">
        <v>217</v>
      </c>
      <c r="C54" s="6" t="s">
        <v>286</v>
      </c>
      <c r="D54" s="6" t="s">
        <v>190</v>
      </c>
      <c r="E54" s="61" t="s">
        <v>51</v>
      </c>
      <c r="F54" s="62" t="s">
        <v>18</v>
      </c>
      <c r="G54" s="62" t="s">
        <v>46</v>
      </c>
      <c r="H54" s="64" t="s">
        <v>173</v>
      </c>
      <c r="I54" s="66" t="s">
        <v>179</v>
      </c>
      <c r="J54" s="65">
        <v>10</v>
      </c>
      <c r="K54" s="67">
        <v>65.369603355067142</v>
      </c>
      <c r="L54" s="67">
        <v>65.39606313011123</v>
      </c>
      <c r="M54" s="68">
        <v>5.9536054968835703</v>
      </c>
      <c r="N54" s="69">
        <v>5.9560070608412925</v>
      </c>
    </row>
    <row r="55" spans="2:14" ht="14.1" customHeight="1" x14ac:dyDescent="0.25">
      <c r="B55" s="22" t="s">
        <v>217</v>
      </c>
      <c r="C55" s="6" t="s">
        <v>286</v>
      </c>
      <c r="D55" s="6" t="s">
        <v>190</v>
      </c>
      <c r="E55" s="61" t="s">
        <v>51</v>
      </c>
      <c r="F55" s="62" t="s">
        <v>19</v>
      </c>
      <c r="G55" s="62" t="s">
        <v>46</v>
      </c>
      <c r="H55" s="64" t="s">
        <v>173</v>
      </c>
      <c r="I55" s="66" t="s">
        <v>180</v>
      </c>
      <c r="J55" s="65">
        <v>10</v>
      </c>
      <c r="K55" s="96">
        <v>22.801820018247856</v>
      </c>
      <c r="L55" s="96">
        <v>22.810920719712851</v>
      </c>
      <c r="M55" s="68">
        <v>1.3299709187645434</v>
      </c>
      <c r="N55" s="69">
        <v>1.3304970844600894</v>
      </c>
    </row>
    <row r="56" spans="2:14" ht="14.1" customHeight="1" x14ac:dyDescent="0.25">
      <c r="B56" s="22" t="s">
        <v>217</v>
      </c>
      <c r="C56" s="6" t="s">
        <v>286</v>
      </c>
      <c r="D56" s="6" t="s">
        <v>190</v>
      </c>
      <c r="E56" s="61" t="s">
        <v>51</v>
      </c>
      <c r="F56" s="62" t="s">
        <v>8</v>
      </c>
      <c r="G56" s="62" t="s">
        <v>46</v>
      </c>
      <c r="H56" s="64" t="s">
        <v>173</v>
      </c>
      <c r="I56" s="66" t="s">
        <v>179</v>
      </c>
      <c r="J56" s="65">
        <v>20</v>
      </c>
      <c r="K56" s="67">
        <v>133.02987373159922</v>
      </c>
      <c r="L56" s="67">
        <v>133.1356884639037</v>
      </c>
      <c r="M56" s="96">
        <v>12.237299919838112</v>
      </c>
      <c r="N56" s="97">
        <v>12.246914303220843</v>
      </c>
    </row>
    <row r="57" spans="2:14" ht="14.1" customHeight="1" x14ac:dyDescent="0.25">
      <c r="B57" s="22" t="s">
        <v>217</v>
      </c>
      <c r="C57" s="6" t="s">
        <v>286</v>
      </c>
      <c r="D57" s="6" t="s">
        <v>190</v>
      </c>
      <c r="E57" s="61" t="s">
        <v>51</v>
      </c>
      <c r="F57" s="62" t="s">
        <v>15</v>
      </c>
      <c r="G57" s="62" t="s">
        <v>46</v>
      </c>
      <c r="H57" s="64" t="s">
        <v>173</v>
      </c>
      <c r="I57" s="66" t="s">
        <v>180</v>
      </c>
      <c r="J57" s="65">
        <v>20</v>
      </c>
      <c r="K57" s="67">
        <v>48.983240189759684</v>
      </c>
      <c r="L57" s="67">
        <v>49.020048231390341</v>
      </c>
      <c r="M57" s="68">
        <v>2.8924979585548183</v>
      </c>
      <c r="N57" s="69">
        <v>2.8946231421172963</v>
      </c>
    </row>
    <row r="58" spans="2:14" ht="14.1" customHeight="1" x14ac:dyDescent="0.25">
      <c r="B58" s="183" t="s">
        <v>217</v>
      </c>
      <c r="C58" s="184" t="s">
        <v>286</v>
      </c>
      <c r="D58" s="184" t="s">
        <v>190</v>
      </c>
      <c r="E58" s="186" t="s">
        <v>51</v>
      </c>
      <c r="F58" s="187" t="s">
        <v>29</v>
      </c>
      <c r="G58" s="187" t="s">
        <v>46</v>
      </c>
      <c r="H58" s="190" t="s">
        <v>173</v>
      </c>
      <c r="I58" s="192" t="s">
        <v>179</v>
      </c>
      <c r="J58" s="191">
        <v>1</v>
      </c>
      <c r="K58" s="193">
        <v>28.917917674338181</v>
      </c>
      <c r="L58" s="193">
        <v>28.929300936355684</v>
      </c>
      <c r="M58" s="194">
        <v>6.5038408741811011</v>
      </c>
      <c r="N58" s="195">
        <v>6.5067787456137935</v>
      </c>
    </row>
    <row r="59" spans="2:14" ht="14.1" customHeight="1" x14ac:dyDescent="0.25">
      <c r="B59" s="183" t="s">
        <v>217</v>
      </c>
      <c r="C59" s="184" t="s">
        <v>286</v>
      </c>
      <c r="D59" s="184" t="s">
        <v>190</v>
      </c>
      <c r="E59" s="186" t="s">
        <v>51</v>
      </c>
      <c r="F59" s="187" t="s">
        <v>29</v>
      </c>
      <c r="G59" s="187" t="s">
        <v>46</v>
      </c>
      <c r="H59" s="190" t="s">
        <v>173</v>
      </c>
      <c r="I59" s="192" t="s">
        <v>180</v>
      </c>
      <c r="J59" s="191">
        <v>1</v>
      </c>
      <c r="K59" s="193">
        <v>14.273746398672873</v>
      </c>
      <c r="L59" s="193">
        <v>14.283814520846338</v>
      </c>
      <c r="M59" s="194">
        <v>3.0433138967589675</v>
      </c>
      <c r="N59" s="195">
        <v>3.0458828100525537</v>
      </c>
    </row>
    <row r="60" spans="2:14" ht="14.1" customHeight="1" x14ac:dyDescent="0.25">
      <c r="B60" s="183" t="s">
        <v>217</v>
      </c>
      <c r="C60" s="184" t="s">
        <v>286</v>
      </c>
      <c r="D60" s="184" t="s">
        <v>190</v>
      </c>
      <c r="E60" s="186" t="s">
        <v>51</v>
      </c>
      <c r="F60" s="187" t="s">
        <v>28</v>
      </c>
      <c r="G60" s="187" t="s">
        <v>46</v>
      </c>
      <c r="H60" s="190" t="s">
        <v>173</v>
      </c>
      <c r="I60" s="192" t="s">
        <v>179</v>
      </c>
      <c r="J60" s="191">
        <v>5</v>
      </c>
      <c r="K60" s="193">
        <v>146.69204457947893</v>
      </c>
      <c r="L60" s="193">
        <v>146.97611435683032</v>
      </c>
      <c r="M60" s="193">
        <v>34.252666393112243</v>
      </c>
      <c r="N60" s="197">
        <v>34.326102215471494</v>
      </c>
    </row>
    <row r="61" spans="2:14" ht="14.1" customHeight="1" x14ac:dyDescent="0.25">
      <c r="B61" s="183" t="s">
        <v>217</v>
      </c>
      <c r="C61" s="184" t="s">
        <v>286</v>
      </c>
      <c r="D61" s="184" t="s">
        <v>190</v>
      </c>
      <c r="E61" s="186" t="s">
        <v>51</v>
      </c>
      <c r="F61" s="187" t="s">
        <v>28</v>
      </c>
      <c r="G61" s="187" t="s">
        <v>46</v>
      </c>
      <c r="H61" s="190" t="s">
        <v>173</v>
      </c>
      <c r="I61" s="192" t="s">
        <v>180</v>
      </c>
      <c r="J61" s="191">
        <v>5</v>
      </c>
      <c r="K61" s="193">
        <v>72.908708513699551</v>
      </c>
      <c r="L61" s="193">
        <v>73.160016503694592</v>
      </c>
      <c r="M61" s="193">
        <v>16.847109977313977</v>
      </c>
      <c r="N61" s="197">
        <v>16.912004357744753</v>
      </c>
    </row>
    <row r="62" spans="2:14" ht="14.1" customHeight="1" x14ac:dyDescent="0.25">
      <c r="B62" s="183" t="s">
        <v>217</v>
      </c>
      <c r="C62" s="184" t="s">
        <v>286</v>
      </c>
      <c r="D62" s="184" t="s">
        <v>190</v>
      </c>
      <c r="E62" s="186" t="s">
        <v>51</v>
      </c>
      <c r="F62" s="187" t="s">
        <v>27</v>
      </c>
      <c r="G62" s="187" t="s">
        <v>46</v>
      </c>
      <c r="H62" s="190" t="s">
        <v>173</v>
      </c>
      <c r="I62" s="192" t="s">
        <v>179</v>
      </c>
      <c r="J62" s="191">
        <v>10</v>
      </c>
      <c r="K62" s="193">
        <v>293.22225396443031</v>
      </c>
      <c r="L62" s="193">
        <v>294.35428378311207</v>
      </c>
      <c r="M62" s="193">
        <v>68.808935523063965</v>
      </c>
      <c r="N62" s="197">
        <v>69.10167612066671</v>
      </c>
    </row>
    <row r="63" spans="2:14" ht="14.1" customHeight="1" x14ac:dyDescent="0.25">
      <c r="B63" s="183" t="s">
        <v>217</v>
      </c>
      <c r="C63" s="184" t="s">
        <v>286</v>
      </c>
      <c r="D63" s="184" t="s">
        <v>190</v>
      </c>
      <c r="E63" s="186" t="s">
        <v>51</v>
      </c>
      <c r="F63" s="187" t="s">
        <v>27</v>
      </c>
      <c r="G63" s="187" t="s">
        <v>46</v>
      </c>
      <c r="H63" s="190" t="s">
        <v>173</v>
      </c>
      <c r="I63" s="192" t="s">
        <v>180</v>
      </c>
      <c r="J63" s="191">
        <v>10</v>
      </c>
      <c r="K63" s="193">
        <v>145.71961432294052</v>
      </c>
      <c r="L63" s="193">
        <v>146.71838039219762</v>
      </c>
      <c r="M63" s="193">
        <v>34.008930256642351</v>
      </c>
      <c r="N63" s="197">
        <v>34.267028723229856</v>
      </c>
    </row>
    <row r="64" spans="2:14" ht="14.1" customHeight="1" x14ac:dyDescent="0.25">
      <c r="B64" s="183" t="s">
        <v>217</v>
      </c>
      <c r="C64" s="184" t="s">
        <v>286</v>
      </c>
      <c r="D64" s="184" t="s">
        <v>190</v>
      </c>
      <c r="E64" s="186" t="s">
        <v>51</v>
      </c>
      <c r="F64" s="187" t="s">
        <v>25</v>
      </c>
      <c r="G64" s="187" t="s">
        <v>46</v>
      </c>
      <c r="H64" s="190" t="s">
        <v>173</v>
      </c>
      <c r="I64" s="192" t="s">
        <v>179</v>
      </c>
      <c r="J64" s="191">
        <v>20</v>
      </c>
      <c r="K64" s="193">
        <v>584.02099668480457</v>
      </c>
      <c r="L64" s="193">
        <v>588.518303194076</v>
      </c>
      <c r="M64" s="193">
        <v>137.35693460497308</v>
      </c>
      <c r="N64" s="197">
        <v>138.519861011091</v>
      </c>
    </row>
    <row r="65" spans="2:14" ht="14.1" customHeight="1" x14ac:dyDescent="0.25">
      <c r="B65" s="183" t="s">
        <v>217</v>
      </c>
      <c r="C65" s="184" t="s">
        <v>286</v>
      </c>
      <c r="D65" s="184" t="s">
        <v>190</v>
      </c>
      <c r="E65" s="186" t="s">
        <v>51</v>
      </c>
      <c r="F65" s="187" t="s">
        <v>25</v>
      </c>
      <c r="G65" s="187" t="s">
        <v>46</v>
      </c>
      <c r="H65" s="190" t="s">
        <v>173</v>
      </c>
      <c r="I65" s="192" t="s">
        <v>180</v>
      </c>
      <c r="J65" s="191">
        <v>20</v>
      </c>
      <c r="K65" s="193">
        <v>289.37919245625943</v>
      </c>
      <c r="L65" s="193">
        <v>293.32648763769595</v>
      </c>
      <c r="M65" s="193">
        <v>67.846075221450405</v>
      </c>
      <c r="N65" s="197">
        <v>68.866091768762459</v>
      </c>
    </row>
    <row r="66" spans="2:14" ht="14.1" customHeight="1" x14ac:dyDescent="0.25">
      <c r="B66" s="22" t="s">
        <v>217</v>
      </c>
      <c r="C66" s="6" t="s">
        <v>286</v>
      </c>
      <c r="D66" s="6" t="s">
        <v>190</v>
      </c>
      <c r="E66" s="61" t="s">
        <v>51</v>
      </c>
      <c r="F66" s="63" t="s">
        <v>145</v>
      </c>
      <c r="G66" s="63" t="s">
        <v>46</v>
      </c>
      <c r="H66" s="64" t="s">
        <v>174</v>
      </c>
      <c r="I66" s="66" t="s">
        <v>179</v>
      </c>
      <c r="J66" s="65">
        <v>1</v>
      </c>
      <c r="K66" s="60" t="s">
        <v>178</v>
      </c>
      <c r="L66" s="60" t="s">
        <v>178</v>
      </c>
      <c r="M66" s="67">
        <v>2641.8108463448052</v>
      </c>
      <c r="N66" s="70">
        <v>3144.5146538992958</v>
      </c>
    </row>
    <row r="67" spans="2:14" ht="14.1" customHeight="1" x14ac:dyDescent="0.25">
      <c r="B67" s="22" t="s">
        <v>217</v>
      </c>
      <c r="C67" s="6" t="s">
        <v>286</v>
      </c>
      <c r="D67" s="6" t="s">
        <v>190</v>
      </c>
      <c r="E67" s="61" t="s">
        <v>51</v>
      </c>
      <c r="F67" s="63" t="s">
        <v>146</v>
      </c>
      <c r="G67" s="63" t="s">
        <v>46</v>
      </c>
      <c r="H67" s="64" t="s">
        <v>174</v>
      </c>
      <c r="I67" s="66" t="s">
        <v>180</v>
      </c>
      <c r="J67" s="65">
        <v>1</v>
      </c>
      <c r="K67" s="60" t="s">
        <v>178</v>
      </c>
      <c r="L67" s="60" t="s">
        <v>178</v>
      </c>
      <c r="M67" s="67">
        <v>1130.1834451113325</v>
      </c>
      <c r="N67" s="70">
        <v>1492.0260428925594</v>
      </c>
    </row>
    <row r="68" spans="2:14" ht="14.1" customHeight="1" x14ac:dyDescent="0.25">
      <c r="B68" s="183" t="s">
        <v>217</v>
      </c>
      <c r="C68" s="184" t="s">
        <v>286</v>
      </c>
      <c r="D68" s="184" t="s">
        <v>190</v>
      </c>
      <c r="E68" s="186" t="s">
        <v>51</v>
      </c>
      <c r="F68" s="188" t="s">
        <v>147</v>
      </c>
      <c r="G68" s="188" t="s">
        <v>46</v>
      </c>
      <c r="H68" s="190" t="s">
        <v>174</v>
      </c>
      <c r="I68" s="192" t="s">
        <v>179</v>
      </c>
      <c r="J68" s="191">
        <v>1</v>
      </c>
      <c r="K68" s="185" t="s">
        <v>178</v>
      </c>
      <c r="L68" s="185" t="s">
        <v>178</v>
      </c>
      <c r="M68" s="193">
        <v>9149.9824399675363</v>
      </c>
      <c r="N68" s="197">
        <v>20466.359975611107</v>
      </c>
    </row>
    <row r="69" spans="2:14" ht="14.1" customHeight="1" thickBot="1" x14ac:dyDescent="0.3">
      <c r="B69" s="198" t="s">
        <v>217</v>
      </c>
      <c r="C69" s="199" t="s">
        <v>286</v>
      </c>
      <c r="D69" s="199" t="s">
        <v>190</v>
      </c>
      <c r="E69" s="201" t="s">
        <v>51</v>
      </c>
      <c r="F69" s="202" t="s">
        <v>147</v>
      </c>
      <c r="G69" s="202" t="s">
        <v>46</v>
      </c>
      <c r="H69" s="204" t="s">
        <v>174</v>
      </c>
      <c r="I69" s="205" t="s">
        <v>180</v>
      </c>
      <c r="J69" s="206">
        <v>1</v>
      </c>
      <c r="K69" s="200" t="s">
        <v>178</v>
      </c>
      <c r="L69" s="200" t="s">
        <v>178</v>
      </c>
      <c r="M69" s="207">
        <v>3128.3379457679162</v>
      </c>
      <c r="N69" s="208">
        <v>9510.31405897068</v>
      </c>
    </row>
    <row r="70" spans="2:14" ht="14.1" customHeight="1" x14ac:dyDescent="0.25">
      <c r="B70" s="18" t="s">
        <v>218</v>
      </c>
      <c r="C70" s="126" t="s">
        <v>256</v>
      </c>
      <c r="D70" s="116" t="s">
        <v>234</v>
      </c>
      <c r="E70" s="44" t="s">
        <v>52</v>
      </c>
      <c r="F70" s="81" t="s">
        <v>22</v>
      </c>
      <c r="G70" s="81" t="s">
        <v>53</v>
      </c>
      <c r="H70" s="82" t="s">
        <v>173</v>
      </c>
      <c r="I70" s="84" t="s">
        <v>179</v>
      </c>
      <c r="J70" s="83">
        <v>1</v>
      </c>
      <c r="K70" s="85">
        <v>5.3098683861099003</v>
      </c>
      <c r="L70" s="85">
        <v>5.3101094413307859</v>
      </c>
      <c r="M70" s="86">
        <v>0.38728083991263823</v>
      </c>
      <c r="N70" s="87">
        <v>0.38730164481401363</v>
      </c>
    </row>
    <row r="71" spans="2:14" ht="14.1" customHeight="1" x14ac:dyDescent="0.25">
      <c r="B71" s="31" t="s">
        <v>218</v>
      </c>
      <c r="C71" s="7" t="s">
        <v>256</v>
      </c>
      <c r="D71" s="6" t="s">
        <v>234</v>
      </c>
      <c r="E71" s="7" t="s">
        <v>52</v>
      </c>
      <c r="F71" s="89" t="s">
        <v>24</v>
      </c>
      <c r="G71" s="89" t="s">
        <v>53</v>
      </c>
      <c r="H71" s="91" t="s">
        <v>173</v>
      </c>
      <c r="I71" s="93" t="s">
        <v>180</v>
      </c>
      <c r="J71" s="92">
        <v>1</v>
      </c>
      <c r="K71" s="94">
        <v>1.0918649549467145</v>
      </c>
      <c r="L71" s="94">
        <v>1.0919287148893848</v>
      </c>
      <c r="M71" s="275">
        <v>4.0998565096108164E-2</v>
      </c>
      <c r="N71" s="276">
        <v>4.1001205950405059E-2</v>
      </c>
    </row>
    <row r="72" spans="2:14" ht="14.1" customHeight="1" x14ac:dyDescent="0.25">
      <c r="B72" s="31" t="s">
        <v>218</v>
      </c>
      <c r="C72" s="7" t="s">
        <v>256</v>
      </c>
      <c r="D72" s="6" t="s">
        <v>234</v>
      </c>
      <c r="E72" s="7" t="s">
        <v>52</v>
      </c>
      <c r="F72" s="89" t="s">
        <v>20</v>
      </c>
      <c r="G72" s="89" t="s">
        <v>53</v>
      </c>
      <c r="H72" s="91" t="s">
        <v>173</v>
      </c>
      <c r="I72" s="93" t="s">
        <v>179</v>
      </c>
      <c r="J72" s="92">
        <v>5</v>
      </c>
      <c r="K72" s="95">
        <v>31.622244250475493</v>
      </c>
      <c r="L72" s="95">
        <v>31.628834471236193</v>
      </c>
      <c r="M72" s="68">
        <v>2.8188974139064782</v>
      </c>
      <c r="N72" s="69">
        <v>2.8194944465587661</v>
      </c>
    </row>
    <row r="73" spans="2:14" ht="14.1" customHeight="1" x14ac:dyDescent="0.25">
      <c r="B73" s="31" t="s">
        <v>218</v>
      </c>
      <c r="C73" s="7" t="s">
        <v>256</v>
      </c>
      <c r="D73" s="6" t="s">
        <v>234</v>
      </c>
      <c r="E73" s="7" t="s">
        <v>52</v>
      </c>
      <c r="F73" s="89" t="s">
        <v>21</v>
      </c>
      <c r="G73" s="89" t="s">
        <v>53</v>
      </c>
      <c r="H73" s="91" t="s">
        <v>173</v>
      </c>
      <c r="I73" s="93" t="s">
        <v>180</v>
      </c>
      <c r="J73" s="92">
        <v>5</v>
      </c>
      <c r="K73" s="96">
        <v>10.060820473233397</v>
      </c>
      <c r="L73" s="96">
        <v>10.062991496247493</v>
      </c>
      <c r="M73" s="68">
        <v>0.56448601231100082</v>
      </c>
      <c r="N73" s="69">
        <v>0.56461218175263495</v>
      </c>
    </row>
    <row r="74" spans="2:14" ht="13.15" customHeight="1" x14ac:dyDescent="0.25">
      <c r="B74" s="31" t="s">
        <v>218</v>
      </c>
      <c r="C74" s="7" t="s">
        <v>256</v>
      </c>
      <c r="D74" s="6" t="s">
        <v>234</v>
      </c>
      <c r="E74" s="7" t="s">
        <v>52</v>
      </c>
      <c r="F74" s="89" t="s">
        <v>18</v>
      </c>
      <c r="G74" s="89" t="s">
        <v>53</v>
      </c>
      <c r="H74" s="91" t="s">
        <v>173</v>
      </c>
      <c r="I74" s="93" t="s">
        <v>179</v>
      </c>
      <c r="J74" s="92">
        <v>10</v>
      </c>
      <c r="K74" s="95">
        <v>65.369603355067142</v>
      </c>
      <c r="L74" s="95">
        <v>65.39606313011123</v>
      </c>
      <c r="M74" s="68">
        <v>5.9536054968835703</v>
      </c>
      <c r="N74" s="69">
        <v>5.9560070608412925</v>
      </c>
    </row>
    <row r="75" spans="2:14" ht="14.1" customHeight="1" x14ac:dyDescent="0.25">
      <c r="B75" s="31" t="s">
        <v>218</v>
      </c>
      <c r="C75" s="7" t="s">
        <v>256</v>
      </c>
      <c r="D75" s="6" t="s">
        <v>234</v>
      </c>
      <c r="E75" s="7" t="s">
        <v>52</v>
      </c>
      <c r="F75" s="89" t="s">
        <v>19</v>
      </c>
      <c r="G75" s="89" t="s">
        <v>53</v>
      </c>
      <c r="H75" s="91" t="s">
        <v>173</v>
      </c>
      <c r="I75" s="93" t="s">
        <v>180</v>
      </c>
      <c r="J75" s="92">
        <v>10</v>
      </c>
      <c r="K75" s="96">
        <v>22.801820018247856</v>
      </c>
      <c r="L75" s="96">
        <v>22.810920719712851</v>
      </c>
      <c r="M75" s="68">
        <v>1.3299709187645434</v>
      </c>
      <c r="N75" s="69">
        <v>1.3304970844600894</v>
      </c>
    </row>
    <row r="76" spans="2:14" ht="14.1" customHeight="1" x14ac:dyDescent="0.25">
      <c r="B76" s="31" t="s">
        <v>218</v>
      </c>
      <c r="C76" s="7" t="s">
        <v>256</v>
      </c>
      <c r="D76" s="6" t="s">
        <v>234</v>
      </c>
      <c r="E76" s="7" t="s">
        <v>52</v>
      </c>
      <c r="F76" s="89" t="s">
        <v>8</v>
      </c>
      <c r="G76" s="89" t="s">
        <v>53</v>
      </c>
      <c r="H76" s="91" t="s">
        <v>173</v>
      </c>
      <c r="I76" s="93" t="s">
        <v>179</v>
      </c>
      <c r="J76" s="92">
        <v>20</v>
      </c>
      <c r="K76" s="95">
        <v>133.02987373159922</v>
      </c>
      <c r="L76" s="95">
        <v>133.1356884639037</v>
      </c>
      <c r="M76" s="96">
        <v>12.237299919838112</v>
      </c>
      <c r="N76" s="97">
        <v>12.246914303220843</v>
      </c>
    </row>
    <row r="77" spans="2:14" ht="14.1" customHeight="1" x14ac:dyDescent="0.25">
      <c r="B77" s="31" t="s">
        <v>218</v>
      </c>
      <c r="C77" s="7" t="s">
        <v>256</v>
      </c>
      <c r="D77" s="6" t="s">
        <v>234</v>
      </c>
      <c r="E77" s="7" t="s">
        <v>52</v>
      </c>
      <c r="F77" s="89" t="s">
        <v>54</v>
      </c>
      <c r="G77" s="89" t="s">
        <v>53</v>
      </c>
      <c r="H77" s="91" t="s">
        <v>173</v>
      </c>
      <c r="I77" s="93" t="s">
        <v>180</v>
      </c>
      <c r="J77" s="92">
        <v>20</v>
      </c>
      <c r="K77" s="95">
        <v>48.983240189759684</v>
      </c>
      <c r="L77" s="95">
        <v>49.020048231390341</v>
      </c>
      <c r="M77" s="68">
        <v>2.8924979585548183</v>
      </c>
      <c r="N77" s="69">
        <v>2.8946231421172963</v>
      </c>
    </row>
    <row r="78" spans="2:14" ht="14.1" customHeight="1" x14ac:dyDescent="0.25">
      <c r="B78" s="209" t="s">
        <v>218</v>
      </c>
      <c r="C78" s="186" t="s">
        <v>256</v>
      </c>
      <c r="D78" s="184" t="s">
        <v>234</v>
      </c>
      <c r="E78" s="186" t="s">
        <v>52</v>
      </c>
      <c r="F78" s="187" t="s">
        <v>29</v>
      </c>
      <c r="G78" s="187" t="s">
        <v>53</v>
      </c>
      <c r="H78" s="190" t="s">
        <v>173</v>
      </c>
      <c r="I78" s="192" t="s">
        <v>179</v>
      </c>
      <c r="J78" s="191">
        <v>1</v>
      </c>
      <c r="K78" s="193">
        <v>28.917917674338181</v>
      </c>
      <c r="L78" s="193">
        <v>28.929300936355684</v>
      </c>
      <c r="M78" s="194">
        <v>6.5038408741811011</v>
      </c>
      <c r="N78" s="195">
        <v>6.5067787456137935</v>
      </c>
    </row>
    <row r="79" spans="2:14" ht="14.1" customHeight="1" x14ac:dyDescent="0.25">
      <c r="B79" s="209" t="s">
        <v>218</v>
      </c>
      <c r="C79" s="186" t="s">
        <v>256</v>
      </c>
      <c r="D79" s="184" t="s">
        <v>234</v>
      </c>
      <c r="E79" s="186" t="s">
        <v>52</v>
      </c>
      <c r="F79" s="187" t="s">
        <v>29</v>
      </c>
      <c r="G79" s="187" t="s">
        <v>53</v>
      </c>
      <c r="H79" s="190" t="s">
        <v>173</v>
      </c>
      <c r="I79" s="192" t="s">
        <v>180</v>
      </c>
      <c r="J79" s="191">
        <v>1</v>
      </c>
      <c r="K79" s="193">
        <v>14.273746398672873</v>
      </c>
      <c r="L79" s="193">
        <v>14.283814520846338</v>
      </c>
      <c r="M79" s="194">
        <v>3.0433138967589675</v>
      </c>
      <c r="N79" s="195">
        <v>3.0458828100525537</v>
      </c>
    </row>
    <row r="80" spans="2:14" ht="14.1" customHeight="1" x14ac:dyDescent="0.25">
      <c r="B80" s="209" t="s">
        <v>218</v>
      </c>
      <c r="C80" s="186" t="s">
        <v>256</v>
      </c>
      <c r="D80" s="184" t="s">
        <v>234</v>
      </c>
      <c r="E80" s="186" t="s">
        <v>52</v>
      </c>
      <c r="F80" s="187" t="s">
        <v>28</v>
      </c>
      <c r="G80" s="187" t="s">
        <v>53</v>
      </c>
      <c r="H80" s="190" t="s">
        <v>173</v>
      </c>
      <c r="I80" s="192" t="s">
        <v>179</v>
      </c>
      <c r="J80" s="191">
        <v>5</v>
      </c>
      <c r="K80" s="193">
        <v>146.69204457947893</v>
      </c>
      <c r="L80" s="193">
        <v>146.97611435683032</v>
      </c>
      <c r="M80" s="193">
        <v>34.252666393112243</v>
      </c>
      <c r="N80" s="197">
        <v>34.326102215471494</v>
      </c>
    </row>
    <row r="81" spans="2:14" ht="14.1" customHeight="1" x14ac:dyDescent="0.25">
      <c r="B81" s="209" t="s">
        <v>218</v>
      </c>
      <c r="C81" s="186" t="s">
        <v>256</v>
      </c>
      <c r="D81" s="184" t="s">
        <v>234</v>
      </c>
      <c r="E81" s="186" t="s">
        <v>52</v>
      </c>
      <c r="F81" s="187" t="s">
        <v>28</v>
      </c>
      <c r="G81" s="187" t="s">
        <v>53</v>
      </c>
      <c r="H81" s="190" t="s">
        <v>173</v>
      </c>
      <c r="I81" s="192" t="s">
        <v>180</v>
      </c>
      <c r="J81" s="191">
        <v>5</v>
      </c>
      <c r="K81" s="193">
        <v>72.908708513699551</v>
      </c>
      <c r="L81" s="193">
        <v>73.160016503694592</v>
      </c>
      <c r="M81" s="193">
        <v>16.847109977313977</v>
      </c>
      <c r="N81" s="197">
        <v>16.912004357744753</v>
      </c>
    </row>
    <row r="82" spans="2:14" ht="14.1" customHeight="1" x14ac:dyDescent="0.25">
      <c r="B82" s="209" t="s">
        <v>218</v>
      </c>
      <c r="C82" s="186" t="s">
        <v>256</v>
      </c>
      <c r="D82" s="184" t="s">
        <v>234</v>
      </c>
      <c r="E82" s="186" t="s">
        <v>52</v>
      </c>
      <c r="F82" s="187" t="s">
        <v>27</v>
      </c>
      <c r="G82" s="187" t="s">
        <v>53</v>
      </c>
      <c r="H82" s="190" t="s">
        <v>173</v>
      </c>
      <c r="I82" s="192" t="s">
        <v>179</v>
      </c>
      <c r="J82" s="191">
        <v>10</v>
      </c>
      <c r="K82" s="193">
        <v>293.22225396443031</v>
      </c>
      <c r="L82" s="193">
        <v>294.35428378311207</v>
      </c>
      <c r="M82" s="193">
        <v>68.808935523063965</v>
      </c>
      <c r="N82" s="197">
        <v>69.10167612066671</v>
      </c>
    </row>
    <row r="83" spans="2:14" ht="14.1" customHeight="1" x14ac:dyDescent="0.25">
      <c r="B83" s="209" t="s">
        <v>218</v>
      </c>
      <c r="C83" s="186" t="s">
        <v>256</v>
      </c>
      <c r="D83" s="184" t="s">
        <v>234</v>
      </c>
      <c r="E83" s="186" t="s">
        <v>52</v>
      </c>
      <c r="F83" s="187" t="s">
        <v>27</v>
      </c>
      <c r="G83" s="187" t="s">
        <v>53</v>
      </c>
      <c r="H83" s="190" t="s">
        <v>173</v>
      </c>
      <c r="I83" s="192" t="s">
        <v>180</v>
      </c>
      <c r="J83" s="191">
        <v>10</v>
      </c>
      <c r="K83" s="193">
        <v>145.71961432294052</v>
      </c>
      <c r="L83" s="193">
        <v>146.71838039219762</v>
      </c>
      <c r="M83" s="193">
        <v>34.008930256642351</v>
      </c>
      <c r="N83" s="197">
        <v>34.267028723229856</v>
      </c>
    </row>
    <row r="84" spans="2:14" ht="14.1" customHeight="1" x14ac:dyDescent="0.25">
      <c r="B84" s="209" t="s">
        <v>218</v>
      </c>
      <c r="C84" s="186" t="s">
        <v>256</v>
      </c>
      <c r="D84" s="184" t="s">
        <v>234</v>
      </c>
      <c r="E84" s="186" t="s">
        <v>52</v>
      </c>
      <c r="F84" s="187" t="s">
        <v>25</v>
      </c>
      <c r="G84" s="187" t="s">
        <v>53</v>
      </c>
      <c r="H84" s="190" t="s">
        <v>173</v>
      </c>
      <c r="I84" s="192" t="s">
        <v>179</v>
      </c>
      <c r="J84" s="191">
        <v>20</v>
      </c>
      <c r="K84" s="193">
        <v>584.02099668480457</v>
      </c>
      <c r="L84" s="193">
        <v>588.518303194076</v>
      </c>
      <c r="M84" s="193">
        <v>137.35693460497308</v>
      </c>
      <c r="N84" s="197">
        <v>138.519861011091</v>
      </c>
    </row>
    <row r="85" spans="2:14" ht="14.1" customHeight="1" x14ac:dyDescent="0.25">
      <c r="B85" s="209" t="s">
        <v>218</v>
      </c>
      <c r="C85" s="186" t="s">
        <v>256</v>
      </c>
      <c r="D85" s="184" t="s">
        <v>234</v>
      </c>
      <c r="E85" s="186" t="s">
        <v>52</v>
      </c>
      <c r="F85" s="187" t="s">
        <v>25</v>
      </c>
      <c r="G85" s="187" t="s">
        <v>53</v>
      </c>
      <c r="H85" s="190" t="s">
        <v>173</v>
      </c>
      <c r="I85" s="192" t="s">
        <v>180</v>
      </c>
      <c r="J85" s="191">
        <v>20</v>
      </c>
      <c r="K85" s="193">
        <v>289.37919245625943</v>
      </c>
      <c r="L85" s="193">
        <v>293.32648763769595</v>
      </c>
      <c r="M85" s="193">
        <v>67.846075221450405</v>
      </c>
      <c r="N85" s="197">
        <v>68.866091768762459</v>
      </c>
    </row>
    <row r="86" spans="2:14" ht="14.1" customHeight="1" x14ac:dyDescent="0.25">
      <c r="B86" s="31" t="s">
        <v>218</v>
      </c>
      <c r="C86" s="7" t="s">
        <v>256</v>
      </c>
      <c r="D86" s="6" t="s">
        <v>234</v>
      </c>
      <c r="E86" s="7" t="s">
        <v>52</v>
      </c>
      <c r="F86" s="90" t="s">
        <v>145</v>
      </c>
      <c r="G86" s="90" t="s">
        <v>53</v>
      </c>
      <c r="H86" s="91" t="s">
        <v>174</v>
      </c>
      <c r="I86" s="93" t="s">
        <v>179</v>
      </c>
      <c r="J86" s="92">
        <v>1</v>
      </c>
      <c r="K86" s="88" t="s">
        <v>178</v>
      </c>
      <c r="L86" s="88" t="s">
        <v>178</v>
      </c>
      <c r="M86" s="95">
        <v>2641.8108463448052</v>
      </c>
      <c r="N86" s="98">
        <v>3144.5146538992958</v>
      </c>
    </row>
    <row r="87" spans="2:14" ht="14.1" customHeight="1" x14ac:dyDescent="0.25">
      <c r="B87" s="31" t="s">
        <v>218</v>
      </c>
      <c r="C87" s="7" t="s">
        <v>256</v>
      </c>
      <c r="D87" s="6" t="s">
        <v>234</v>
      </c>
      <c r="E87" s="7" t="s">
        <v>52</v>
      </c>
      <c r="F87" s="90" t="s">
        <v>146</v>
      </c>
      <c r="G87" s="90" t="s">
        <v>53</v>
      </c>
      <c r="H87" s="91" t="s">
        <v>174</v>
      </c>
      <c r="I87" s="93" t="s">
        <v>180</v>
      </c>
      <c r="J87" s="92">
        <v>1</v>
      </c>
      <c r="K87" s="88" t="s">
        <v>178</v>
      </c>
      <c r="L87" s="88" t="s">
        <v>178</v>
      </c>
      <c r="M87" s="95">
        <v>1130.1834451113325</v>
      </c>
      <c r="N87" s="98">
        <v>1492.0260428925594</v>
      </c>
    </row>
    <row r="88" spans="2:14" ht="14.1" customHeight="1" x14ac:dyDescent="0.25">
      <c r="B88" s="209" t="s">
        <v>218</v>
      </c>
      <c r="C88" s="186" t="s">
        <v>256</v>
      </c>
      <c r="D88" s="210" t="s">
        <v>234</v>
      </c>
      <c r="E88" s="186" t="s">
        <v>52</v>
      </c>
      <c r="F88" s="188" t="s">
        <v>147</v>
      </c>
      <c r="G88" s="188" t="s">
        <v>53</v>
      </c>
      <c r="H88" s="190" t="s">
        <v>174</v>
      </c>
      <c r="I88" s="192" t="s">
        <v>179</v>
      </c>
      <c r="J88" s="191">
        <v>1</v>
      </c>
      <c r="K88" s="185" t="s">
        <v>178</v>
      </c>
      <c r="L88" s="185" t="s">
        <v>178</v>
      </c>
      <c r="M88" s="193">
        <v>9149.9824399675363</v>
      </c>
      <c r="N88" s="197">
        <v>20466.359975611107</v>
      </c>
    </row>
    <row r="89" spans="2:14" ht="13.5" customHeight="1" thickBot="1" x14ac:dyDescent="0.3">
      <c r="B89" s="211" t="s">
        <v>218</v>
      </c>
      <c r="C89" s="201" t="s">
        <v>256</v>
      </c>
      <c r="D89" s="212" t="s">
        <v>234</v>
      </c>
      <c r="E89" s="214" t="s">
        <v>52</v>
      </c>
      <c r="F89" s="215" t="s">
        <v>147</v>
      </c>
      <c r="G89" s="215" t="s">
        <v>53</v>
      </c>
      <c r="H89" s="216" t="s">
        <v>174</v>
      </c>
      <c r="I89" s="217" t="s">
        <v>180</v>
      </c>
      <c r="J89" s="218">
        <v>1</v>
      </c>
      <c r="K89" s="213" t="s">
        <v>178</v>
      </c>
      <c r="L89" s="213" t="s">
        <v>178</v>
      </c>
      <c r="M89" s="219">
        <v>3128.3379457679162</v>
      </c>
      <c r="N89" s="220">
        <v>9510.31405897068</v>
      </c>
    </row>
    <row r="90" spans="2:14" ht="13.5" customHeight="1" x14ac:dyDescent="0.25">
      <c r="B90" s="18" t="s">
        <v>218</v>
      </c>
      <c r="C90" s="48" t="s">
        <v>256</v>
      </c>
      <c r="D90" s="19" t="s">
        <v>235</v>
      </c>
      <c r="E90" s="44" t="s">
        <v>52</v>
      </c>
      <c r="F90" s="81" t="s">
        <v>22</v>
      </c>
      <c r="G90" s="81" t="s">
        <v>56</v>
      </c>
      <c r="H90" s="82" t="s">
        <v>173</v>
      </c>
      <c r="I90" s="84" t="s">
        <v>179</v>
      </c>
      <c r="J90" s="83">
        <v>1</v>
      </c>
      <c r="K90" s="99">
        <v>91.022068012414152</v>
      </c>
      <c r="L90" s="99">
        <v>91.25448027786922</v>
      </c>
      <c r="M90" s="86">
        <v>8.3560651930250902</v>
      </c>
      <c r="N90" s="87">
        <v>8.3772212645951889</v>
      </c>
    </row>
    <row r="91" spans="2:14" ht="14.1" customHeight="1" x14ac:dyDescent="0.25">
      <c r="B91" s="31" t="s">
        <v>218</v>
      </c>
      <c r="C91" s="7" t="s">
        <v>256</v>
      </c>
      <c r="D91" s="17" t="s">
        <v>235</v>
      </c>
      <c r="E91" s="7" t="s">
        <v>52</v>
      </c>
      <c r="F91" s="89" t="s">
        <v>24</v>
      </c>
      <c r="G91" s="89" t="s">
        <v>56</v>
      </c>
      <c r="H91" s="91" t="s">
        <v>173</v>
      </c>
      <c r="I91" s="93" t="s">
        <v>180</v>
      </c>
      <c r="J91" s="92">
        <v>1</v>
      </c>
      <c r="K91" s="94">
        <v>1.136441557850018</v>
      </c>
      <c r="L91" s="94">
        <v>1.1380551864187116</v>
      </c>
      <c r="M91" s="275">
        <v>4.2954618710604742E-2</v>
      </c>
      <c r="N91" s="276">
        <v>4.3022209031505672E-2</v>
      </c>
    </row>
    <row r="92" spans="2:14" ht="14.1" customHeight="1" x14ac:dyDescent="0.25">
      <c r="B92" s="31" t="s">
        <v>218</v>
      </c>
      <c r="C92" s="7" t="s">
        <v>256</v>
      </c>
      <c r="D92" s="17" t="s">
        <v>235</v>
      </c>
      <c r="E92" s="7" t="s">
        <v>52</v>
      </c>
      <c r="F92" s="89" t="s">
        <v>20</v>
      </c>
      <c r="G92" s="89" t="s">
        <v>56</v>
      </c>
      <c r="H92" s="91" t="s">
        <v>173</v>
      </c>
      <c r="I92" s="93" t="s">
        <v>179</v>
      </c>
      <c r="J92" s="92">
        <v>5</v>
      </c>
      <c r="K92" s="95">
        <v>458.8942027615559</v>
      </c>
      <c r="L92" s="95">
        <v>464.60838883088587</v>
      </c>
      <c r="M92" s="95">
        <v>42.529815141148212</v>
      </c>
      <c r="N92" s="98">
        <v>43.050001141377862</v>
      </c>
    </row>
    <row r="93" spans="2:14" ht="14.1" customHeight="1" x14ac:dyDescent="0.25">
      <c r="B93" s="31" t="s">
        <v>218</v>
      </c>
      <c r="C93" s="7" t="s">
        <v>256</v>
      </c>
      <c r="D93" s="17" t="s">
        <v>235</v>
      </c>
      <c r="E93" s="7" t="s">
        <v>52</v>
      </c>
      <c r="F93" s="89" t="s">
        <v>21</v>
      </c>
      <c r="G93" s="89" t="s">
        <v>56</v>
      </c>
      <c r="H93" s="91" t="s">
        <v>173</v>
      </c>
      <c r="I93" s="93" t="s">
        <v>180</v>
      </c>
      <c r="J93" s="92">
        <v>5</v>
      </c>
      <c r="K93" s="96">
        <v>10.310966618331696</v>
      </c>
      <c r="L93" s="96">
        <v>10.36493488431061</v>
      </c>
      <c r="M93" s="68">
        <v>0.57978847681914947</v>
      </c>
      <c r="N93" s="69">
        <v>0.58292554234113547</v>
      </c>
    </row>
    <row r="94" spans="2:14" ht="14.1" customHeight="1" x14ac:dyDescent="0.25">
      <c r="B94" s="31" t="s">
        <v>218</v>
      </c>
      <c r="C94" s="7" t="s">
        <v>256</v>
      </c>
      <c r="D94" s="17" t="s">
        <v>235</v>
      </c>
      <c r="E94" s="7" t="s">
        <v>52</v>
      </c>
      <c r="F94" s="89" t="s">
        <v>18</v>
      </c>
      <c r="G94" s="89" t="s">
        <v>56</v>
      </c>
      <c r="H94" s="91" t="s">
        <v>173</v>
      </c>
      <c r="I94" s="93" t="s">
        <v>179</v>
      </c>
      <c r="J94" s="92">
        <v>10</v>
      </c>
      <c r="K94" s="95">
        <v>905.61129461095618</v>
      </c>
      <c r="L94" s="95">
        <v>928.00741852656608</v>
      </c>
      <c r="M94" s="95">
        <v>84.072685997059679</v>
      </c>
      <c r="N94" s="98">
        <v>86.113159198941503</v>
      </c>
    </row>
    <row r="95" spans="2:14" ht="14.1" customHeight="1" x14ac:dyDescent="0.25">
      <c r="B95" s="31" t="s">
        <v>218</v>
      </c>
      <c r="C95" s="7" t="s">
        <v>256</v>
      </c>
      <c r="D95" s="17" t="s">
        <v>235</v>
      </c>
      <c r="E95" s="7" t="s">
        <v>52</v>
      </c>
      <c r="F95" s="89" t="s">
        <v>19</v>
      </c>
      <c r="G95" s="89" t="s">
        <v>56</v>
      </c>
      <c r="H95" s="91" t="s">
        <v>173</v>
      </c>
      <c r="I95" s="93" t="s">
        <v>180</v>
      </c>
      <c r="J95" s="92">
        <v>10</v>
      </c>
      <c r="K95" s="96">
        <v>23.186105670526505</v>
      </c>
      <c r="L95" s="96">
        <v>23.410406518438538</v>
      </c>
      <c r="M95" s="68">
        <v>1.353695848990752</v>
      </c>
      <c r="N95" s="69">
        <v>1.3666709333570668</v>
      </c>
    </row>
    <row r="96" spans="2:14" ht="14.1" customHeight="1" x14ac:dyDescent="0.25">
      <c r="B96" s="31" t="s">
        <v>218</v>
      </c>
      <c r="C96" s="7" t="s">
        <v>256</v>
      </c>
      <c r="D96" s="17" t="s">
        <v>235</v>
      </c>
      <c r="E96" s="7" t="s">
        <v>52</v>
      </c>
      <c r="F96" s="89" t="s">
        <v>8</v>
      </c>
      <c r="G96" s="89" t="s">
        <v>56</v>
      </c>
      <c r="H96" s="91" t="s">
        <v>173</v>
      </c>
      <c r="I96" s="93" t="s">
        <v>179</v>
      </c>
      <c r="J96" s="92">
        <v>20</v>
      </c>
      <c r="K96" s="95">
        <v>1757.4835733752429</v>
      </c>
      <c r="L96" s="95">
        <v>1843.580028459457</v>
      </c>
      <c r="M96" s="95">
        <v>163.40621318922314</v>
      </c>
      <c r="N96" s="98">
        <v>171.26197093002517</v>
      </c>
    </row>
    <row r="97" spans="2:14" ht="14.1" customHeight="1" x14ac:dyDescent="0.25">
      <c r="B97" s="31" t="s">
        <v>218</v>
      </c>
      <c r="C97" s="7" t="s">
        <v>256</v>
      </c>
      <c r="D97" s="17" t="s">
        <v>235</v>
      </c>
      <c r="E97" s="7" t="s">
        <v>52</v>
      </c>
      <c r="F97" s="89" t="s">
        <v>54</v>
      </c>
      <c r="G97" s="89" t="s">
        <v>56</v>
      </c>
      <c r="H97" s="91" t="s">
        <v>173</v>
      </c>
      <c r="I97" s="93" t="s">
        <v>180</v>
      </c>
      <c r="J97" s="92">
        <v>20</v>
      </c>
      <c r="K97" s="95">
        <v>49.198198331719659</v>
      </c>
      <c r="L97" s="95">
        <v>50.092946698393455</v>
      </c>
      <c r="M97" s="68">
        <v>2.9079881334037219</v>
      </c>
      <c r="N97" s="69">
        <v>2.9597092111581493</v>
      </c>
    </row>
    <row r="98" spans="2:14" ht="14.1" customHeight="1" x14ac:dyDescent="0.25">
      <c r="B98" s="31" t="s">
        <v>218</v>
      </c>
      <c r="C98" s="7" t="s">
        <v>256</v>
      </c>
      <c r="D98" s="17" t="s">
        <v>235</v>
      </c>
      <c r="E98" s="7" t="s">
        <v>52</v>
      </c>
      <c r="F98" s="90" t="s">
        <v>145</v>
      </c>
      <c r="G98" s="90" t="s">
        <v>56</v>
      </c>
      <c r="H98" s="91" t="s">
        <v>174</v>
      </c>
      <c r="I98" s="93" t="s">
        <v>179</v>
      </c>
      <c r="J98" s="92">
        <v>1</v>
      </c>
      <c r="K98" s="88" t="s">
        <v>178</v>
      </c>
      <c r="L98" s="88" t="s">
        <v>178</v>
      </c>
      <c r="M98" s="95">
        <v>2487.2884528925138</v>
      </c>
      <c r="N98" s="98">
        <v>8113.7331374516734</v>
      </c>
    </row>
    <row r="99" spans="2:14" ht="14.1" customHeight="1" thickBot="1" x14ac:dyDescent="0.3">
      <c r="B99" s="280" t="s">
        <v>218</v>
      </c>
      <c r="C99" s="282" t="s">
        <v>256</v>
      </c>
      <c r="D99" s="281" t="s">
        <v>235</v>
      </c>
      <c r="E99" s="282" t="s">
        <v>52</v>
      </c>
      <c r="F99" s="284" t="s">
        <v>146</v>
      </c>
      <c r="G99" s="284" t="s">
        <v>56</v>
      </c>
      <c r="H99" s="285" t="s">
        <v>174</v>
      </c>
      <c r="I99" s="286" t="s">
        <v>180</v>
      </c>
      <c r="J99" s="287">
        <v>1</v>
      </c>
      <c r="K99" s="283" t="s">
        <v>178</v>
      </c>
      <c r="L99" s="283" t="s">
        <v>178</v>
      </c>
      <c r="M99" s="288">
        <v>132.63190243905893</v>
      </c>
      <c r="N99" s="289">
        <v>410.19085096469917</v>
      </c>
    </row>
    <row r="100" spans="2:14" ht="14.1" customHeight="1" x14ac:dyDescent="0.25">
      <c r="B100" s="18" t="s">
        <v>219</v>
      </c>
      <c r="C100" s="19" t="s">
        <v>191</v>
      </c>
      <c r="D100" s="19" t="s">
        <v>192</v>
      </c>
      <c r="E100" s="53" t="s">
        <v>81</v>
      </c>
      <c r="F100" s="54" t="s">
        <v>22</v>
      </c>
      <c r="G100" s="54" t="s">
        <v>61</v>
      </c>
      <c r="H100" s="55" t="s">
        <v>173</v>
      </c>
      <c r="I100" s="57" t="s">
        <v>179</v>
      </c>
      <c r="J100" s="56">
        <v>1</v>
      </c>
      <c r="K100" s="107">
        <v>26.973531932026066</v>
      </c>
      <c r="L100" s="107">
        <v>26.990869605035119</v>
      </c>
      <c r="M100" s="86">
        <v>2.3926424921209217</v>
      </c>
      <c r="N100" s="87">
        <v>2.3942153345850308</v>
      </c>
    </row>
    <row r="101" spans="2:14" ht="14.1" customHeight="1" x14ac:dyDescent="0.25">
      <c r="B101" s="22" t="s">
        <v>219</v>
      </c>
      <c r="C101" s="6" t="s">
        <v>191</v>
      </c>
      <c r="D101" s="6" t="s">
        <v>192</v>
      </c>
      <c r="E101" s="61" t="s">
        <v>81</v>
      </c>
      <c r="F101" s="62" t="s">
        <v>24</v>
      </c>
      <c r="G101" s="62" t="s">
        <v>61</v>
      </c>
      <c r="H101" s="64" t="s">
        <v>173</v>
      </c>
      <c r="I101" s="66" t="s">
        <v>180</v>
      </c>
      <c r="J101" s="65">
        <v>1</v>
      </c>
      <c r="K101" s="94">
        <v>1.6875901589064048</v>
      </c>
      <c r="L101" s="94">
        <v>1.6896683437886373</v>
      </c>
      <c r="M101" s="68">
        <v>6.8855449256507814E-2</v>
      </c>
      <c r="N101" s="69">
        <v>6.8954383825542476E-2</v>
      </c>
    </row>
    <row r="102" spans="2:14" ht="14.1" customHeight="1" x14ac:dyDescent="0.25">
      <c r="B102" s="22" t="s">
        <v>219</v>
      </c>
      <c r="C102" s="6" t="s">
        <v>191</v>
      </c>
      <c r="D102" s="6" t="s">
        <v>192</v>
      </c>
      <c r="E102" s="61" t="s">
        <v>81</v>
      </c>
      <c r="F102" s="62" t="s">
        <v>20</v>
      </c>
      <c r="G102" s="62" t="s">
        <v>61</v>
      </c>
      <c r="H102" s="64" t="s">
        <v>173</v>
      </c>
      <c r="I102" s="66" t="s">
        <v>179</v>
      </c>
      <c r="J102" s="65">
        <v>5</v>
      </c>
      <c r="K102" s="67">
        <v>143.11529792274993</v>
      </c>
      <c r="L102" s="67">
        <v>143.54984816388401</v>
      </c>
      <c r="M102" s="96">
        <v>13.178394774516793</v>
      </c>
      <c r="N102" s="97">
        <v>13.217896913422839</v>
      </c>
    </row>
    <row r="103" spans="2:14" ht="14.1" customHeight="1" x14ac:dyDescent="0.25">
      <c r="B103" s="22" t="s">
        <v>219</v>
      </c>
      <c r="C103" s="6" t="s">
        <v>191</v>
      </c>
      <c r="D103" s="6" t="s">
        <v>192</v>
      </c>
      <c r="E103" s="61" t="s">
        <v>81</v>
      </c>
      <c r="F103" s="62" t="s">
        <v>21</v>
      </c>
      <c r="G103" s="62" t="s">
        <v>61</v>
      </c>
      <c r="H103" s="64" t="s">
        <v>173</v>
      </c>
      <c r="I103" s="66" t="s">
        <v>180</v>
      </c>
      <c r="J103" s="65">
        <v>5</v>
      </c>
      <c r="K103" s="96">
        <v>13.887028927767513</v>
      </c>
      <c r="L103" s="96">
        <v>13.951947008027737</v>
      </c>
      <c r="M103" s="68">
        <v>0.79546896830431191</v>
      </c>
      <c r="N103" s="69">
        <v>0.79923520580871188</v>
      </c>
    </row>
    <row r="104" spans="2:14" ht="14.1" customHeight="1" x14ac:dyDescent="0.25">
      <c r="B104" s="22" t="s">
        <v>219</v>
      </c>
      <c r="C104" s="6" t="s">
        <v>191</v>
      </c>
      <c r="D104" s="6" t="s">
        <v>192</v>
      </c>
      <c r="E104" s="61" t="s">
        <v>81</v>
      </c>
      <c r="F104" s="62" t="s">
        <v>18</v>
      </c>
      <c r="G104" s="62" t="s">
        <v>61</v>
      </c>
      <c r="H104" s="64" t="s">
        <v>173</v>
      </c>
      <c r="I104" s="66" t="s">
        <v>179</v>
      </c>
      <c r="J104" s="65">
        <v>10</v>
      </c>
      <c r="K104" s="67">
        <v>287.5782382391231</v>
      </c>
      <c r="L104" s="67">
        <v>289.30748149267271</v>
      </c>
      <c r="M104" s="96">
        <v>26.598020337396342</v>
      </c>
      <c r="N104" s="97">
        <v>26.755315788122939</v>
      </c>
    </row>
    <row r="105" spans="2:14" ht="14.1" customHeight="1" x14ac:dyDescent="0.25">
      <c r="B105" s="22" t="s">
        <v>219</v>
      </c>
      <c r="C105" s="6" t="s">
        <v>191</v>
      </c>
      <c r="D105" s="6" t="s">
        <v>192</v>
      </c>
      <c r="E105" s="61" t="s">
        <v>81</v>
      </c>
      <c r="F105" s="62" t="s">
        <v>19</v>
      </c>
      <c r="G105" s="62" t="s">
        <v>61</v>
      </c>
      <c r="H105" s="64" t="s">
        <v>173</v>
      </c>
      <c r="I105" s="66" t="s">
        <v>180</v>
      </c>
      <c r="J105" s="65">
        <v>10</v>
      </c>
      <c r="K105" s="67">
        <v>30.605751739021322</v>
      </c>
      <c r="L105" s="67">
        <v>30.871278524446684</v>
      </c>
      <c r="M105" s="68">
        <v>1.7973813408300543</v>
      </c>
      <c r="N105" s="69">
        <v>1.812727332766829</v>
      </c>
    </row>
    <row r="106" spans="2:14" ht="14.25" customHeight="1" x14ac:dyDescent="0.25">
      <c r="B106" s="22" t="s">
        <v>219</v>
      </c>
      <c r="C106" s="6" t="s">
        <v>191</v>
      </c>
      <c r="D106" s="6" t="s">
        <v>192</v>
      </c>
      <c r="E106" s="61" t="s">
        <v>81</v>
      </c>
      <c r="F106" s="62" t="s">
        <v>8</v>
      </c>
      <c r="G106" s="62" t="s">
        <v>61</v>
      </c>
      <c r="H106" s="64" t="s">
        <v>173</v>
      </c>
      <c r="I106" s="66" t="s">
        <v>179</v>
      </c>
      <c r="J106" s="65">
        <v>20</v>
      </c>
      <c r="K106" s="67">
        <v>573.16992530163975</v>
      </c>
      <c r="L106" s="67">
        <v>580.01780701449411</v>
      </c>
      <c r="M106" s="67">
        <v>53.136521791278042</v>
      </c>
      <c r="N106" s="70">
        <v>53.759805191154307</v>
      </c>
    </row>
    <row r="107" spans="2:14" ht="14.1" customHeight="1" x14ac:dyDescent="0.25">
      <c r="B107" s="22" t="s">
        <v>219</v>
      </c>
      <c r="C107" s="6" t="s">
        <v>191</v>
      </c>
      <c r="D107" s="6" t="s">
        <v>192</v>
      </c>
      <c r="E107" s="61" t="s">
        <v>81</v>
      </c>
      <c r="F107" s="62" t="s">
        <v>15</v>
      </c>
      <c r="G107" s="62" t="s">
        <v>61</v>
      </c>
      <c r="H107" s="64" t="s">
        <v>173</v>
      </c>
      <c r="I107" s="66" t="s">
        <v>180</v>
      </c>
      <c r="J107" s="65">
        <v>20</v>
      </c>
      <c r="K107" s="67">
        <v>64.099989969172015</v>
      </c>
      <c r="L107" s="67">
        <v>65.155081101534492</v>
      </c>
      <c r="M107" s="68">
        <v>3.7960885867869547</v>
      </c>
      <c r="N107" s="69">
        <v>3.8570810415418841</v>
      </c>
    </row>
    <row r="108" spans="2:14" ht="14.1" customHeight="1" x14ac:dyDescent="0.25">
      <c r="B108" s="22" t="s">
        <v>219</v>
      </c>
      <c r="C108" s="6" t="s">
        <v>191</v>
      </c>
      <c r="D108" s="6" t="s">
        <v>192</v>
      </c>
      <c r="E108" s="61" t="s">
        <v>81</v>
      </c>
      <c r="F108" s="63" t="s">
        <v>145</v>
      </c>
      <c r="G108" s="63" t="s">
        <v>61</v>
      </c>
      <c r="H108" s="64" t="s">
        <v>174</v>
      </c>
      <c r="I108" s="66" t="s">
        <v>179</v>
      </c>
      <c r="J108" s="65">
        <v>1</v>
      </c>
      <c r="K108" s="60" t="s">
        <v>178</v>
      </c>
      <c r="L108" s="60" t="s">
        <v>178</v>
      </c>
      <c r="M108" s="67">
        <v>2763.4052163903343</v>
      </c>
      <c r="N108" s="70">
        <v>6797.9164572713571</v>
      </c>
    </row>
    <row r="109" spans="2:14" ht="14.1" customHeight="1" x14ac:dyDescent="0.25">
      <c r="B109" s="22" t="s">
        <v>219</v>
      </c>
      <c r="C109" s="6" t="s">
        <v>191</v>
      </c>
      <c r="D109" s="6" t="s">
        <v>192</v>
      </c>
      <c r="E109" s="61" t="s">
        <v>81</v>
      </c>
      <c r="F109" s="63" t="s">
        <v>146</v>
      </c>
      <c r="G109" s="63" t="s">
        <v>61</v>
      </c>
      <c r="H109" s="64" t="s">
        <v>174</v>
      </c>
      <c r="I109" s="66" t="s">
        <v>180</v>
      </c>
      <c r="J109" s="65">
        <v>1</v>
      </c>
      <c r="K109" s="60" t="s">
        <v>178</v>
      </c>
      <c r="L109" s="60" t="s">
        <v>178</v>
      </c>
      <c r="M109" s="67">
        <v>183.54142039513903</v>
      </c>
      <c r="N109" s="70">
        <v>559.58425887096826</v>
      </c>
    </row>
    <row r="110" spans="2:14" ht="14.1" customHeight="1" x14ac:dyDescent="0.25">
      <c r="B110" s="22" t="s">
        <v>219</v>
      </c>
      <c r="C110" s="6" t="s">
        <v>191</v>
      </c>
      <c r="D110" s="6" t="s">
        <v>209</v>
      </c>
      <c r="E110" s="61" t="s">
        <v>81</v>
      </c>
      <c r="F110" s="62" t="s">
        <v>22</v>
      </c>
      <c r="G110" s="62" t="s">
        <v>69</v>
      </c>
      <c r="H110" s="64" t="s">
        <v>173</v>
      </c>
      <c r="I110" s="66" t="s">
        <v>179</v>
      </c>
      <c r="J110" s="65">
        <v>1</v>
      </c>
      <c r="K110" s="96">
        <v>26.909280856093105</v>
      </c>
      <c r="L110" s="96">
        <v>26.973868566978368</v>
      </c>
      <c r="M110" s="68">
        <v>2.3869109264291564</v>
      </c>
      <c r="N110" s="69">
        <v>2.3927709974512559</v>
      </c>
    </row>
    <row r="111" spans="2:14" ht="14.1" customHeight="1" x14ac:dyDescent="0.25">
      <c r="B111" s="22" t="s">
        <v>219</v>
      </c>
      <c r="C111" s="6" t="s">
        <v>191</v>
      </c>
      <c r="D111" s="6" t="s">
        <v>209</v>
      </c>
      <c r="E111" s="61" t="s">
        <v>81</v>
      </c>
      <c r="F111" s="62" t="s">
        <v>24</v>
      </c>
      <c r="G111" s="62" t="s">
        <v>69</v>
      </c>
      <c r="H111" s="64" t="s">
        <v>173</v>
      </c>
      <c r="I111" s="66" t="s">
        <v>180</v>
      </c>
      <c r="J111" s="65">
        <v>1</v>
      </c>
      <c r="K111" s="94">
        <v>1.6886640883209967</v>
      </c>
      <c r="L111" s="94">
        <v>1.6899319788421217</v>
      </c>
      <c r="M111" s="68">
        <v>6.8905842069681741E-2</v>
      </c>
      <c r="N111" s="69">
        <v>6.8966206985246775E-2</v>
      </c>
    </row>
    <row r="112" spans="2:14" ht="14.1" customHeight="1" x14ac:dyDescent="0.25">
      <c r="B112" s="22" t="s">
        <v>219</v>
      </c>
      <c r="C112" s="6" t="s">
        <v>191</v>
      </c>
      <c r="D112" s="6" t="s">
        <v>209</v>
      </c>
      <c r="E112" s="61" t="s">
        <v>81</v>
      </c>
      <c r="F112" s="62" t="s">
        <v>20</v>
      </c>
      <c r="G112" s="62" t="s">
        <v>69</v>
      </c>
      <c r="H112" s="64" t="s">
        <v>173</v>
      </c>
      <c r="I112" s="66" t="s">
        <v>179</v>
      </c>
      <c r="J112" s="65">
        <v>5</v>
      </c>
      <c r="K112" s="67">
        <v>141.55525164237616</v>
      </c>
      <c r="L112" s="67">
        <v>143.15695832881698</v>
      </c>
      <c r="M112" s="96">
        <v>13.038070198108302</v>
      </c>
      <c r="N112" s="97">
        <v>13.183744253062988</v>
      </c>
    </row>
    <row r="113" spans="2:14" ht="14.1" customHeight="1" x14ac:dyDescent="0.25">
      <c r="B113" s="22" t="s">
        <v>219</v>
      </c>
      <c r="C113" s="6" t="s">
        <v>191</v>
      </c>
      <c r="D113" s="6" t="s">
        <v>209</v>
      </c>
      <c r="E113" s="61" t="s">
        <v>81</v>
      </c>
      <c r="F113" s="62" t="s">
        <v>21</v>
      </c>
      <c r="G113" s="62" t="s">
        <v>69</v>
      </c>
      <c r="H113" s="64" t="s">
        <v>173</v>
      </c>
      <c r="I113" s="66" t="s">
        <v>180</v>
      </c>
      <c r="J113" s="65">
        <v>5</v>
      </c>
      <c r="K113" s="96">
        <v>13.920581872012621</v>
      </c>
      <c r="L113" s="96">
        <v>13.960269787702842</v>
      </c>
      <c r="M113" s="68">
        <v>0.79739933324984191</v>
      </c>
      <c r="N113" s="69">
        <v>0.79970152849890841</v>
      </c>
    </row>
    <row r="114" spans="2:14" ht="14.1" customHeight="1" x14ac:dyDescent="0.25">
      <c r="B114" s="22" t="s">
        <v>219</v>
      </c>
      <c r="C114" s="6" t="s">
        <v>191</v>
      </c>
      <c r="D114" s="6" t="s">
        <v>209</v>
      </c>
      <c r="E114" s="61" t="s">
        <v>81</v>
      </c>
      <c r="F114" s="62" t="s">
        <v>18</v>
      </c>
      <c r="G114" s="62" t="s">
        <v>69</v>
      </c>
      <c r="H114" s="64" t="s">
        <v>173</v>
      </c>
      <c r="I114" s="66" t="s">
        <v>179</v>
      </c>
      <c r="J114" s="65">
        <v>10</v>
      </c>
      <c r="K114" s="67">
        <v>281.45294205355611</v>
      </c>
      <c r="L114" s="67">
        <v>287.74290382108478</v>
      </c>
      <c r="M114" s="96">
        <v>26.046552202995667</v>
      </c>
      <c r="N114" s="97">
        <v>26.619268244778802</v>
      </c>
    </row>
    <row r="115" spans="2:14" ht="14.1" customHeight="1" x14ac:dyDescent="0.25">
      <c r="B115" s="22" t="s">
        <v>219</v>
      </c>
      <c r="C115" s="6" t="s">
        <v>191</v>
      </c>
      <c r="D115" s="6" t="s">
        <v>209</v>
      </c>
      <c r="E115" s="61" t="s">
        <v>81</v>
      </c>
      <c r="F115" s="62" t="s">
        <v>19</v>
      </c>
      <c r="G115" s="62" t="s">
        <v>69</v>
      </c>
      <c r="H115" s="64" t="s">
        <v>173</v>
      </c>
      <c r="I115" s="66" t="s">
        <v>180</v>
      </c>
      <c r="J115" s="65">
        <v>10</v>
      </c>
      <c r="K115" s="67">
        <v>30.742824490738954</v>
      </c>
      <c r="L115" s="67">
        <v>30.905552704339442</v>
      </c>
      <c r="M115" s="68">
        <v>1.8052327061211841</v>
      </c>
      <c r="N115" s="69">
        <v>1.8146353161071926</v>
      </c>
    </row>
    <row r="116" spans="2:14" ht="14.1" customHeight="1" x14ac:dyDescent="0.25">
      <c r="B116" s="22" t="s">
        <v>219</v>
      </c>
      <c r="C116" s="6" t="s">
        <v>191</v>
      </c>
      <c r="D116" s="6" t="s">
        <v>209</v>
      </c>
      <c r="E116" s="61" t="s">
        <v>81</v>
      </c>
      <c r="F116" s="62" t="s">
        <v>8</v>
      </c>
      <c r="G116" s="62" t="s">
        <v>69</v>
      </c>
      <c r="H116" s="64" t="s">
        <v>173</v>
      </c>
      <c r="I116" s="66" t="s">
        <v>179</v>
      </c>
      <c r="J116" s="65">
        <v>20</v>
      </c>
      <c r="K116" s="67">
        <v>549.5450577974791</v>
      </c>
      <c r="L116" s="67">
        <v>573.81716601449682</v>
      </c>
      <c r="M116" s="67">
        <v>51.006808884293257</v>
      </c>
      <c r="N116" s="70">
        <v>53.220297655246995</v>
      </c>
    </row>
    <row r="117" spans="2:14" ht="14.1" customHeight="1" x14ac:dyDescent="0.25">
      <c r="B117" s="22" t="s">
        <v>219</v>
      </c>
      <c r="C117" s="6" t="s">
        <v>191</v>
      </c>
      <c r="D117" s="6" t="s">
        <v>209</v>
      </c>
      <c r="E117" s="61" t="s">
        <v>81</v>
      </c>
      <c r="F117" s="62" t="s">
        <v>15</v>
      </c>
      <c r="G117" s="62" t="s">
        <v>69</v>
      </c>
      <c r="H117" s="64" t="s">
        <v>173</v>
      </c>
      <c r="I117" s="66" t="s">
        <v>180</v>
      </c>
      <c r="J117" s="65">
        <v>20</v>
      </c>
      <c r="K117" s="67">
        <v>64.642896472849756</v>
      </c>
      <c r="L117" s="67">
        <v>65.292686491347624</v>
      </c>
      <c r="M117" s="68">
        <v>3.8271809040901967</v>
      </c>
      <c r="N117" s="69">
        <v>3.8647277157396722</v>
      </c>
    </row>
    <row r="118" spans="2:14" ht="14.1" customHeight="1" x14ac:dyDescent="0.25">
      <c r="B118" s="22" t="s">
        <v>219</v>
      </c>
      <c r="C118" s="6" t="s">
        <v>191</v>
      </c>
      <c r="D118" s="6" t="s">
        <v>209</v>
      </c>
      <c r="E118" s="61" t="s">
        <v>81</v>
      </c>
      <c r="F118" s="63" t="s">
        <v>145</v>
      </c>
      <c r="G118" s="63" t="s">
        <v>69</v>
      </c>
      <c r="H118" s="64" t="s">
        <v>174</v>
      </c>
      <c r="I118" s="66" t="s">
        <v>179</v>
      </c>
      <c r="J118" s="65">
        <v>1</v>
      </c>
      <c r="K118" s="60" t="s">
        <v>178</v>
      </c>
      <c r="L118" s="60" t="s">
        <v>178</v>
      </c>
      <c r="M118" s="67">
        <v>858.80973203144481</v>
      </c>
      <c r="N118" s="70">
        <v>2763.9793089147684</v>
      </c>
    </row>
    <row r="119" spans="2:14" ht="14.1" customHeight="1" x14ac:dyDescent="0.25">
      <c r="B119" s="22" t="s">
        <v>219</v>
      </c>
      <c r="C119" s="6" t="s">
        <v>191</v>
      </c>
      <c r="D119" s="6" t="s">
        <v>209</v>
      </c>
      <c r="E119" s="61" t="s">
        <v>81</v>
      </c>
      <c r="F119" s="63" t="s">
        <v>146</v>
      </c>
      <c r="G119" s="63" t="s">
        <v>69</v>
      </c>
      <c r="H119" s="64" t="s">
        <v>174</v>
      </c>
      <c r="I119" s="66" t="s">
        <v>180</v>
      </c>
      <c r="J119" s="65">
        <v>1</v>
      </c>
      <c r="K119" s="60" t="s">
        <v>178</v>
      </c>
      <c r="L119" s="60" t="s">
        <v>178</v>
      </c>
      <c r="M119" s="67">
        <v>285.99280195111862</v>
      </c>
      <c r="N119" s="70">
        <v>790.18002326373801</v>
      </c>
    </row>
    <row r="120" spans="2:14" ht="14.1" customHeight="1" x14ac:dyDescent="0.25">
      <c r="B120" s="22" t="s">
        <v>219</v>
      </c>
      <c r="C120" s="6" t="s">
        <v>191</v>
      </c>
      <c r="D120" s="6" t="s">
        <v>210</v>
      </c>
      <c r="E120" s="61" t="s">
        <v>81</v>
      </c>
      <c r="F120" s="62" t="s">
        <v>22</v>
      </c>
      <c r="G120" s="62" t="s">
        <v>71</v>
      </c>
      <c r="H120" s="64" t="s">
        <v>173</v>
      </c>
      <c r="I120" s="66" t="s">
        <v>179</v>
      </c>
      <c r="J120" s="65">
        <v>1</v>
      </c>
      <c r="K120" s="96">
        <v>26.634296582553439</v>
      </c>
      <c r="L120" s="96">
        <v>26.900468757393387</v>
      </c>
      <c r="M120" s="68">
        <v>2.3623696554215159</v>
      </c>
      <c r="N120" s="69">
        <v>2.3865335646693051</v>
      </c>
    </row>
    <row r="121" spans="2:14" ht="14.1" customHeight="1" x14ac:dyDescent="0.25">
      <c r="B121" s="22" t="s">
        <v>219</v>
      </c>
      <c r="C121" s="6" t="s">
        <v>191</v>
      </c>
      <c r="D121" s="6" t="s">
        <v>210</v>
      </c>
      <c r="E121" s="61" t="s">
        <v>81</v>
      </c>
      <c r="F121" s="62" t="s">
        <v>24</v>
      </c>
      <c r="G121" s="62" t="s">
        <v>71</v>
      </c>
      <c r="H121" s="64" t="s">
        <v>173</v>
      </c>
      <c r="I121" s="66" t="s">
        <v>180</v>
      </c>
      <c r="J121" s="65">
        <v>1</v>
      </c>
      <c r="K121" s="94">
        <v>1.6878219488742807</v>
      </c>
      <c r="L121" s="94">
        <v>1.6897252600756572</v>
      </c>
      <c r="M121" s="68">
        <v>6.8866325060821909E-2</v>
      </c>
      <c r="N121" s="69">
        <v>6.8956936307777023E-2</v>
      </c>
    </row>
    <row r="122" spans="2:14" ht="14.1" customHeight="1" x14ac:dyDescent="0.25">
      <c r="B122" s="22" t="s">
        <v>219</v>
      </c>
      <c r="C122" s="6" t="s">
        <v>191</v>
      </c>
      <c r="D122" s="6" t="s">
        <v>210</v>
      </c>
      <c r="E122" s="61" t="s">
        <v>81</v>
      </c>
      <c r="F122" s="62" t="s">
        <v>20</v>
      </c>
      <c r="G122" s="62" t="s">
        <v>71</v>
      </c>
      <c r="H122" s="64" t="s">
        <v>173</v>
      </c>
      <c r="I122" s="66" t="s">
        <v>179</v>
      </c>
      <c r="J122" s="65">
        <v>5</v>
      </c>
      <c r="K122" s="67">
        <v>135.16736195222197</v>
      </c>
      <c r="L122" s="67">
        <v>141.4794714577103</v>
      </c>
      <c r="M122" s="96">
        <v>12.462508698605468</v>
      </c>
      <c r="N122" s="97">
        <v>13.037793072764861</v>
      </c>
    </row>
    <row r="123" spans="2:14" ht="14.1" customHeight="1" x14ac:dyDescent="0.25">
      <c r="B123" s="22" t="s">
        <v>219</v>
      </c>
      <c r="C123" s="6" t="s">
        <v>191</v>
      </c>
      <c r="D123" s="6" t="s">
        <v>210</v>
      </c>
      <c r="E123" s="61" t="s">
        <v>81</v>
      </c>
      <c r="F123" s="62" t="s">
        <v>21</v>
      </c>
      <c r="G123" s="62" t="s">
        <v>71</v>
      </c>
      <c r="H123" s="64" t="s">
        <v>173</v>
      </c>
      <c r="I123" s="66" t="s">
        <v>180</v>
      </c>
      <c r="J123" s="65">
        <v>5</v>
      </c>
      <c r="K123" s="96">
        <v>13.894261398680506</v>
      </c>
      <c r="L123" s="96">
        <v>13.953743238875486</v>
      </c>
      <c r="M123" s="68">
        <v>0.79588509801140261</v>
      </c>
      <c r="N123" s="69">
        <v>0.79933585108724914</v>
      </c>
    </row>
    <row r="124" spans="2:14" ht="14.1" customHeight="1" x14ac:dyDescent="0.25">
      <c r="B124" s="22" t="s">
        <v>219</v>
      </c>
      <c r="C124" s="6" t="s">
        <v>191</v>
      </c>
      <c r="D124" s="6" t="s">
        <v>210</v>
      </c>
      <c r="E124" s="61" t="s">
        <v>81</v>
      </c>
      <c r="F124" s="62" t="s">
        <v>18</v>
      </c>
      <c r="G124" s="62" t="s">
        <v>71</v>
      </c>
      <c r="H124" s="64" t="s">
        <v>173</v>
      </c>
      <c r="I124" s="66" t="s">
        <v>179</v>
      </c>
      <c r="J124" s="65">
        <v>10</v>
      </c>
      <c r="K124" s="67">
        <v>257.65897722812218</v>
      </c>
      <c r="L124" s="67">
        <v>281.15592565763779</v>
      </c>
      <c r="M124" s="96">
        <v>23.897501998368973</v>
      </c>
      <c r="N124" s="97">
        <v>26.045474070108366</v>
      </c>
    </row>
    <row r="125" spans="2:14" ht="14.1" customHeight="1" x14ac:dyDescent="0.25">
      <c r="B125" s="22" t="s">
        <v>219</v>
      </c>
      <c r="C125" s="6" t="s">
        <v>191</v>
      </c>
      <c r="D125" s="6" t="s">
        <v>210</v>
      </c>
      <c r="E125" s="61" t="s">
        <v>81</v>
      </c>
      <c r="F125" s="62" t="s">
        <v>19</v>
      </c>
      <c r="G125" s="62" t="s">
        <v>71</v>
      </c>
      <c r="H125" s="64" t="s">
        <v>173</v>
      </c>
      <c r="I125" s="66" t="s">
        <v>180</v>
      </c>
      <c r="J125" s="65">
        <v>10</v>
      </c>
      <c r="K125" s="67">
        <v>30.635252989708764</v>
      </c>
      <c r="L125" s="67">
        <v>30.878672773676655</v>
      </c>
      <c r="M125" s="68">
        <v>1.7990713571934296</v>
      </c>
      <c r="N125" s="69">
        <v>1.8131389803600007</v>
      </c>
    </row>
    <row r="126" spans="2:14" ht="14.1" customHeight="1" x14ac:dyDescent="0.25">
      <c r="B126" s="22" t="s">
        <v>219</v>
      </c>
      <c r="C126" s="6" t="s">
        <v>191</v>
      </c>
      <c r="D126" s="6" t="s">
        <v>210</v>
      </c>
      <c r="E126" s="61" t="s">
        <v>81</v>
      </c>
      <c r="F126" s="62" t="s">
        <v>8</v>
      </c>
      <c r="G126" s="62" t="s">
        <v>71</v>
      </c>
      <c r="H126" s="64" t="s">
        <v>173</v>
      </c>
      <c r="I126" s="66" t="s">
        <v>179</v>
      </c>
      <c r="J126" s="65">
        <v>20</v>
      </c>
      <c r="K126" s="67">
        <v>466.22651419590335</v>
      </c>
      <c r="L126" s="67">
        <v>548.41850408733376</v>
      </c>
      <c r="M126" s="67">
        <v>43.452873845937724</v>
      </c>
      <c r="N126" s="70">
        <v>51.002727347464955</v>
      </c>
    </row>
    <row r="127" spans="2:14" ht="14.1" customHeight="1" x14ac:dyDescent="0.25">
      <c r="B127" s="22" t="s">
        <v>219</v>
      </c>
      <c r="C127" s="6" t="s">
        <v>191</v>
      </c>
      <c r="D127" s="6" t="s">
        <v>210</v>
      </c>
      <c r="E127" s="61" t="s">
        <v>81</v>
      </c>
      <c r="F127" s="62" t="s">
        <v>15</v>
      </c>
      <c r="G127" s="62" t="s">
        <v>71</v>
      </c>
      <c r="H127" s="64" t="s">
        <v>173</v>
      </c>
      <c r="I127" s="66" t="s">
        <v>180</v>
      </c>
      <c r="J127" s="65">
        <v>20</v>
      </c>
      <c r="K127" s="67">
        <v>64.216477590856002</v>
      </c>
      <c r="L127" s="67">
        <v>65.184744843968133</v>
      </c>
      <c r="M127" s="68">
        <v>3.8027614111579706</v>
      </c>
      <c r="N127" s="69">
        <v>3.8587296166205411</v>
      </c>
    </row>
    <row r="128" spans="2:14" ht="14.1" customHeight="1" x14ac:dyDescent="0.25">
      <c r="B128" s="22" t="s">
        <v>219</v>
      </c>
      <c r="C128" s="6" t="s">
        <v>191</v>
      </c>
      <c r="D128" s="6" t="s">
        <v>210</v>
      </c>
      <c r="E128" s="61" t="s">
        <v>81</v>
      </c>
      <c r="F128" s="63" t="s">
        <v>145</v>
      </c>
      <c r="G128" s="63" t="s">
        <v>71</v>
      </c>
      <c r="H128" s="64" t="s">
        <v>174</v>
      </c>
      <c r="I128" s="66" t="s">
        <v>179</v>
      </c>
      <c r="J128" s="65">
        <v>1</v>
      </c>
      <c r="K128" s="60" t="s">
        <v>178</v>
      </c>
      <c r="L128" s="60" t="s">
        <v>178</v>
      </c>
      <c r="M128" s="67">
        <v>215.26114303263529</v>
      </c>
      <c r="N128" s="70">
        <v>773.95930026648568</v>
      </c>
    </row>
    <row r="129" spans="2:14" ht="14.1" customHeight="1" thickBot="1" x14ac:dyDescent="0.3">
      <c r="B129" s="33" t="s">
        <v>219</v>
      </c>
      <c r="C129" s="34" t="s">
        <v>191</v>
      </c>
      <c r="D129" s="34" t="s">
        <v>210</v>
      </c>
      <c r="E129" s="72" t="s">
        <v>81</v>
      </c>
      <c r="F129" s="73" t="s">
        <v>146</v>
      </c>
      <c r="G129" s="73" t="s">
        <v>71</v>
      </c>
      <c r="H129" s="74" t="s">
        <v>174</v>
      </c>
      <c r="I129" s="75" t="s">
        <v>180</v>
      </c>
      <c r="J129" s="76">
        <v>1</v>
      </c>
      <c r="K129" s="71" t="s">
        <v>178</v>
      </c>
      <c r="L129" s="71" t="s">
        <v>178</v>
      </c>
      <c r="M129" s="77">
        <v>198.93423575219265</v>
      </c>
      <c r="N129" s="78">
        <v>597.21774594046485</v>
      </c>
    </row>
    <row r="130" spans="2:14" ht="14.1" customHeight="1" x14ac:dyDescent="0.25">
      <c r="B130" s="31" t="s">
        <v>219</v>
      </c>
      <c r="C130" s="17" t="s">
        <v>193</v>
      </c>
      <c r="D130" s="17" t="s">
        <v>227</v>
      </c>
      <c r="E130" s="118" t="s">
        <v>60</v>
      </c>
      <c r="F130" s="119" t="s">
        <v>22</v>
      </c>
      <c r="G130" s="119" t="s">
        <v>61</v>
      </c>
      <c r="H130" s="120" t="s">
        <v>173</v>
      </c>
      <c r="I130" s="122" t="s">
        <v>179</v>
      </c>
      <c r="J130" s="121">
        <v>1</v>
      </c>
      <c r="K130" s="123">
        <v>1395.2747650036649</v>
      </c>
      <c r="L130" s="123">
        <v>1436.3337725185158</v>
      </c>
      <c r="M130" s="123">
        <v>129.92619837465998</v>
      </c>
      <c r="N130" s="124">
        <v>133.67836583448459</v>
      </c>
    </row>
    <row r="131" spans="2:14" ht="14.25" customHeight="1" x14ac:dyDescent="0.25">
      <c r="B131" s="22" t="s">
        <v>219</v>
      </c>
      <c r="C131" s="6" t="s">
        <v>193</v>
      </c>
      <c r="D131" s="6" t="s">
        <v>227</v>
      </c>
      <c r="E131" s="61" t="s">
        <v>60</v>
      </c>
      <c r="F131" s="62" t="s">
        <v>24</v>
      </c>
      <c r="G131" s="62" t="s">
        <v>61</v>
      </c>
      <c r="H131" s="64" t="s">
        <v>173</v>
      </c>
      <c r="I131" s="66" t="s">
        <v>180</v>
      </c>
      <c r="J131" s="65">
        <v>1</v>
      </c>
      <c r="K131" s="96">
        <v>13.880889519031593</v>
      </c>
      <c r="L131" s="96">
        <v>13.945787792548874</v>
      </c>
      <c r="M131" s="68">
        <v>0.79616643075620774</v>
      </c>
      <c r="N131" s="69">
        <v>0.79993512330209515</v>
      </c>
    </row>
    <row r="132" spans="2:14" ht="14.1" customHeight="1" x14ac:dyDescent="0.25">
      <c r="B132" s="22" t="s">
        <v>219</v>
      </c>
      <c r="C132" s="6" t="s">
        <v>193</v>
      </c>
      <c r="D132" s="6" t="s">
        <v>227</v>
      </c>
      <c r="E132" s="61" t="s">
        <v>60</v>
      </c>
      <c r="F132" s="62" t="s">
        <v>20</v>
      </c>
      <c r="G132" s="62" t="s">
        <v>61</v>
      </c>
      <c r="H132" s="64" t="s">
        <v>173</v>
      </c>
      <c r="I132" s="66" t="s">
        <v>179</v>
      </c>
      <c r="J132" s="65">
        <v>5</v>
      </c>
      <c r="K132" s="67">
        <v>6069.5711483142668</v>
      </c>
      <c r="L132" s="67">
        <v>6928.6214290052822</v>
      </c>
      <c r="M132" s="67">
        <v>566.55632994577252</v>
      </c>
      <c r="N132" s="70">
        <v>645.36958133290784</v>
      </c>
    </row>
    <row r="133" spans="2:14" ht="14.1" customHeight="1" x14ac:dyDescent="0.25">
      <c r="B133" s="22" t="s">
        <v>219</v>
      </c>
      <c r="C133" s="6" t="s">
        <v>193</v>
      </c>
      <c r="D133" s="6" t="s">
        <v>227</v>
      </c>
      <c r="E133" s="61" t="s">
        <v>60</v>
      </c>
      <c r="F133" s="62" t="s">
        <v>21</v>
      </c>
      <c r="G133" s="62" t="s">
        <v>61</v>
      </c>
      <c r="H133" s="64" t="s">
        <v>173</v>
      </c>
      <c r="I133" s="66" t="s">
        <v>180</v>
      </c>
      <c r="J133" s="65">
        <v>5</v>
      </c>
      <c r="K133" s="67">
        <v>80.64783017682052</v>
      </c>
      <c r="L133" s="67">
        <v>82.286681604761327</v>
      </c>
      <c r="M133" s="68">
        <v>4.7844292105563895</v>
      </c>
      <c r="N133" s="69">
        <v>4.8792412201340669</v>
      </c>
    </row>
    <row r="134" spans="2:14" ht="14.1" customHeight="1" x14ac:dyDescent="0.25">
      <c r="B134" s="22" t="s">
        <v>219</v>
      </c>
      <c r="C134" s="6" t="s">
        <v>193</v>
      </c>
      <c r="D134" s="6" t="s">
        <v>227</v>
      </c>
      <c r="E134" s="61" t="s">
        <v>60</v>
      </c>
      <c r="F134" s="62" t="s">
        <v>18</v>
      </c>
      <c r="G134" s="62" t="s">
        <v>61</v>
      </c>
      <c r="H134" s="64" t="s">
        <v>173</v>
      </c>
      <c r="I134" s="66" t="s">
        <v>179</v>
      </c>
      <c r="J134" s="65">
        <v>10</v>
      </c>
      <c r="K134" s="67">
        <v>10423.56678286746</v>
      </c>
      <c r="L134" s="67">
        <v>13241.743706350444</v>
      </c>
      <c r="M134" s="67">
        <v>976.33783686238701</v>
      </c>
      <c r="N134" s="70">
        <v>1236.6386439927633</v>
      </c>
    </row>
    <row r="135" spans="2:14" ht="14.1" customHeight="1" x14ac:dyDescent="0.25">
      <c r="B135" s="22" t="s">
        <v>219</v>
      </c>
      <c r="C135" s="6" t="s">
        <v>193</v>
      </c>
      <c r="D135" s="6" t="s">
        <v>227</v>
      </c>
      <c r="E135" s="61" t="s">
        <v>60</v>
      </c>
      <c r="F135" s="62" t="s">
        <v>19</v>
      </c>
      <c r="G135" s="62" t="s">
        <v>61</v>
      </c>
      <c r="H135" s="64" t="s">
        <v>173</v>
      </c>
      <c r="I135" s="66" t="s">
        <v>180</v>
      </c>
      <c r="J135" s="65">
        <v>10</v>
      </c>
      <c r="K135" s="67">
        <v>161.08063590107298</v>
      </c>
      <c r="L135" s="67">
        <v>167.43529361143825</v>
      </c>
      <c r="M135" s="68">
        <v>9.5835199537430071</v>
      </c>
      <c r="N135" s="69">
        <v>9.9518449434891263</v>
      </c>
    </row>
    <row r="136" spans="2:14" ht="14.1" customHeight="1" x14ac:dyDescent="0.25">
      <c r="B136" s="22" t="s">
        <v>219</v>
      </c>
      <c r="C136" s="6" t="s">
        <v>193</v>
      </c>
      <c r="D136" s="6" t="s">
        <v>227</v>
      </c>
      <c r="E136" s="61" t="s">
        <v>60</v>
      </c>
      <c r="F136" s="62" t="s">
        <v>8</v>
      </c>
      <c r="G136" s="62" t="s">
        <v>61</v>
      </c>
      <c r="H136" s="64" t="s">
        <v>173</v>
      </c>
      <c r="I136" s="66" t="s">
        <v>179</v>
      </c>
      <c r="J136" s="65">
        <v>20</v>
      </c>
      <c r="K136" s="67">
        <v>16248.717570258559</v>
      </c>
      <c r="L136" s="67">
        <v>24313.306316930164</v>
      </c>
      <c r="M136" s="67">
        <v>1529.6752663573286</v>
      </c>
      <c r="N136" s="70">
        <v>2281.4565667147558</v>
      </c>
    </row>
    <row r="137" spans="2:14" ht="14.1" customHeight="1" x14ac:dyDescent="0.25">
      <c r="B137" s="22" t="s">
        <v>219</v>
      </c>
      <c r="C137" s="6" t="s">
        <v>193</v>
      </c>
      <c r="D137" s="6" t="s">
        <v>227</v>
      </c>
      <c r="E137" s="61" t="s">
        <v>60</v>
      </c>
      <c r="F137" s="62" t="s">
        <v>15</v>
      </c>
      <c r="G137" s="62" t="s">
        <v>61</v>
      </c>
      <c r="H137" s="64" t="s">
        <v>173</v>
      </c>
      <c r="I137" s="66" t="s">
        <v>180</v>
      </c>
      <c r="J137" s="65">
        <v>20</v>
      </c>
      <c r="K137" s="67">
        <v>310.739803354434</v>
      </c>
      <c r="L137" s="67">
        <v>334.65646402176259</v>
      </c>
      <c r="M137" s="96">
        <v>18.533188506792161</v>
      </c>
      <c r="N137" s="97">
        <v>19.923481527203805</v>
      </c>
    </row>
    <row r="138" spans="2:14" ht="14.1" customHeight="1" x14ac:dyDescent="0.25">
      <c r="B138" s="22" t="s">
        <v>219</v>
      </c>
      <c r="C138" s="6" t="s">
        <v>193</v>
      </c>
      <c r="D138" s="6" t="s">
        <v>227</v>
      </c>
      <c r="E138" s="61" t="s">
        <v>60</v>
      </c>
      <c r="F138" s="63" t="s">
        <v>145</v>
      </c>
      <c r="G138" s="63" t="s">
        <v>61</v>
      </c>
      <c r="H138" s="64" t="s">
        <v>174</v>
      </c>
      <c r="I138" s="66" t="s">
        <v>179</v>
      </c>
      <c r="J138" s="65">
        <v>1</v>
      </c>
      <c r="K138" s="60" t="s">
        <v>178</v>
      </c>
      <c r="L138" s="60" t="s">
        <v>178</v>
      </c>
      <c r="M138" s="67">
        <v>3394.4339056689478</v>
      </c>
      <c r="N138" s="70">
        <v>12524.722517864922</v>
      </c>
    </row>
    <row r="139" spans="2:14" ht="14.1" customHeight="1" thickBot="1" x14ac:dyDescent="0.3">
      <c r="B139" s="33" t="s">
        <v>219</v>
      </c>
      <c r="C139" s="34" t="s">
        <v>193</v>
      </c>
      <c r="D139" s="34" t="s">
        <v>227</v>
      </c>
      <c r="E139" s="72" t="s">
        <v>60</v>
      </c>
      <c r="F139" s="73" t="s">
        <v>146</v>
      </c>
      <c r="G139" s="73" t="s">
        <v>61</v>
      </c>
      <c r="H139" s="74" t="s">
        <v>174</v>
      </c>
      <c r="I139" s="75" t="s">
        <v>180</v>
      </c>
      <c r="J139" s="76">
        <v>1</v>
      </c>
      <c r="K139" s="71" t="s">
        <v>178</v>
      </c>
      <c r="L139" s="71" t="s">
        <v>178</v>
      </c>
      <c r="M139" s="77">
        <v>196.59378645924255</v>
      </c>
      <c r="N139" s="78">
        <v>701.26131435003538</v>
      </c>
    </row>
    <row r="140" spans="2:14" x14ac:dyDescent="0.25">
      <c r="B140" s="18" t="s">
        <v>219</v>
      </c>
      <c r="C140" s="19" t="s">
        <v>193</v>
      </c>
      <c r="D140" s="19" t="s">
        <v>228</v>
      </c>
      <c r="E140" s="53" t="s">
        <v>60</v>
      </c>
      <c r="F140" s="54" t="s">
        <v>22</v>
      </c>
      <c r="G140" s="54" t="s">
        <v>67</v>
      </c>
      <c r="H140" s="55" t="s">
        <v>173</v>
      </c>
      <c r="I140" s="57" t="s">
        <v>179</v>
      </c>
      <c r="J140" s="56">
        <v>1</v>
      </c>
      <c r="K140" s="58">
        <v>1445.0852464361703</v>
      </c>
      <c r="L140" s="58">
        <v>1449.9445755319171</v>
      </c>
      <c r="M140" s="58">
        <v>134.3941224727092</v>
      </c>
      <c r="N140" s="59">
        <v>134.8372623026564</v>
      </c>
    </row>
    <row r="141" spans="2:14" ht="14.1" customHeight="1" x14ac:dyDescent="0.25">
      <c r="B141" s="22" t="s">
        <v>219</v>
      </c>
      <c r="C141" s="6" t="s">
        <v>193</v>
      </c>
      <c r="D141" s="6" t="s">
        <v>228</v>
      </c>
      <c r="E141" s="61" t="s">
        <v>60</v>
      </c>
      <c r="F141" s="62" t="s">
        <v>24</v>
      </c>
      <c r="G141" s="62" t="s">
        <v>67</v>
      </c>
      <c r="H141" s="64" t="s">
        <v>173</v>
      </c>
      <c r="I141" s="66" t="s">
        <v>180</v>
      </c>
      <c r="J141" s="65">
        <v>1</v>
      </c>
      <c r="K141" s="96">
        <v>13.963473813762464</v>
      </c>
      <c r="L141" s="96">
        <v>13.966225528215659</v>
      </c>
      <c r="M141" s="68">
        <v>0.80088518266448017</v>
      </c>
      <c r="N141" s="69">
        <v>0.80104491221509277</v>
      </c>
    </row>
    <row r="142" spans="2:14" ht="14.1" customHeight="1" x14ac:dyDescent="0.25">
      <c r="B142" s="22" t="s">
        <v>219</v>
      </c>
      <c r="C142" s="6" t="s">
        <v>193</v>
      </c>
      <c r="D142" s="6" t="s">
        <v>228</v>
      </c>
      <c r="E142" s="61" t="s">
        <v>60</v>
      </c>
      <c r="F142" s="62" t="s">
        <v>20</v>
      </c>
      <c r="G142" s="62" t="s">
        <v>67</v>
      </c>
      <c r="H142" s="64" t="s">
        <v>173</v>
      </c>
      <c r="I142" s="66" t="s">
        <v>179</v>
      </c>
      <c r="J142" s="65">
        <v>5</v>
      </c>
      <c r="K142" s="67">
        <v>7109.7655007006333</v>
      </c>
      <c r="L142" s="67">
        <v>7228.6055242929378</v>
      </c>
      <c r="M142" s="67">
        <v>660.71034804015198</v>
      </c>
      <c r="N142" s="70">
        <v>671.53603115284443</v>
      </c>
    </row>
    <row r="143" spans="2:14" ht="14.1" customHeight="1" x14ac:dyDescent="0.25">
      <c r="B143" s="22" t="s">
        <v>219</v>
      </c>
      <c r="C143" s="6" t="s">
        <v>193</v>
      </c>
      <c r="D143" s="6" t="s">
        <v>228</v>
      </c>
      <c r="E143" s="61" t="s">
        <v>60</v>
      </c>
      <c r="F143" s="62" t="s">
        <v>21</v>
      </c>
      <c r="G143" s="62" t="s">
        <v>67</v>
      </c>
      <c r="H143" s="64" t="s">
        <v>173</v>
      </c>
      <c r="I143" s="66" t="s">
        <v>180</v>
      </c>
      <c r="J143" s="65">
        <v>5</v>
      </c>
      <c r="K143" s="67">
        <v>82.744498627521864</v>
      </c>
      <c r="L143" s="67">
        <v>82.815687757106701</v>
      </c>
      <c r="M143" s="68">
        <v>4.9045250699247323</v>
      </c>
      <c r="N143" s="69">
        <v>4.9086381714282359</v>
      </c>
    </row>
    <row r="144" spans="2:14" ht="14.1" customHeight="1" x14ac:dyDescent="0.25">
      <c r="B144" s="22" t="s">
        <v>219</v>
      </c>
      <c r="C144" s="6" t="s">
        <v>193</v>
      </c>
      <c r="D144" s="6" t="s">
        <v>228</v>
      </c>
      <c r="E144" s="61" t="s">
        <v>60</v>
      </c>
      <c r="F144" s="62" t="s">
        <v>18</v>
      </c>
      <c r="G144" s="62" t="s">
        <v>67</v>
      </c>
      <c r="H144" s="64" t="s">
        <v>173</v>
      </c>
      <c r="I144" s="66" t="s">
        <v>179</v>
      </c>
      <c r="J144" s="65">
        <v>10</v>
      </c>
      <c r="K144" s="67">
        <v>13919.199417345408</v>
      </c>
      <c r="L144" s="67">
        <v>14381.872008574424</v>
      </c>
      <c r="M144" s="67">
        <v>1294.193946065448</v>
      </c>
      <c r="N144" s="70">
        <v>1336.3750639402115</v>
      </c>
    </row>
    <row r="145" spans="2:14" ht="14.1" customHeight="1" x14ac:dyDescent="0.25">
      <c r="B145" s="22" t="s">
        <v>219</v>
      </c>
      <c r="C145" s="6" t="s">
        <v>193</v>
      </c>
      <c r="D145" s="6" t="s">
        <v>228</v>
      </c>
      <c r="E145" s="61" t="s">
        <v>60</v>
      </c>
      <c r="F145" s="62" t="s">
        <v>19</v>
      </c>
      <c r="G145" s="62" t="s">
        <v>67</v>
      </c>
      <c r="H145" s="64" t="s">
        <v>173</v>
      </c>
      <c r="I145" s="66" t="s">
        <v>180</v>
      </c>
      <c r="J145" s="65">
        <v>10</v>
      </c>
      <c r="K145" s="67">
        <v>169.25500817554919</v>
      </c>
      <c r="L145" s="67">
        <v>169.5394107870203</v>
      </c>
      <c r="M145" s="96">
        <v>10.052348624395611</v>
      </c>
      <c r="N145" s="97">
        <v>10.06879127338787</v>
      </c>
    </row>
    <row r="146" spans="2:14" ht="14.1" customHeight="1" x14ac:dyDescent="0.25">
      <c r="B146" s="22" t="s">
        <v>219</v>
      </c>
      <c r="C146" s="6" t="s">
        <v>193</v>
      </c>
      <c r="D146" s="6" t="s">
        <v>228</v>
      </c>
      <c r="E146" s="61" t="s">
        <v>60</v>
      </c>
      <c r="F146" s="62" t="s">
        <v>8</v>
      </c>
      <c r="G146" s="62" t="s">
        <v>67</v>
      </c>
      <c r="H146" s="64" t="s">
        <v>173</v>
      </c>
      <c r="I146" s="66" t="s">
        <v>179</v>
      </c>
      <c r="J146" s="65">
        <v>20</v>
      </c>
      <c r="K146" s="67">
        <v>26698.764768545392</v>
      </c>
      <c r="L146" s="67">
        <v>28454.253769792584</v>
      </c>
      <c r="M146" s="67">
        <v>2485.3385368799486</v>
      </c>
      <c r="N146" s="70">
        <v>2645.6634043971603</v>
      </c>
    </row>
    <row r="147" spans="2:14" ht="14.1" customHeight="1" x14ac:dyDescent="0.25">
      <c r="B147" s="22" t="s">
        <v>219</v>
      </c>
      <c r="C147" s="6" t="s">
        <v>193</v>
      </c>
      <c r="D147" s="6" t="s">
        <v>228</v>
      </c>
      <c r="E147" s="61" t="s">
        <v>60</v>
      </c>
      <c r="F147" s="62" t="s">
        <v>15</v>
      </c>
      <c r="G147" s="62" t="s">
        <v>67</v>
      </c>
      <c r="H147" s="64" t="s">
        <v>173</v>
      </c>
      <c r="I147" s="66" t="s">
        <v>180</v>
      </c>
      <c r="J147" s="65">
        <v>20</v>
      </c>
      <c r="K147" s="67">
        <v>341.8301878628173</v>
      </c>
      <c r="L147" s="67">
        <v>342.96434060361833</v>
      </c>
      <c r="M147" s="96">
        <v>20.320021342575899</v>
      </c>
      <c r="N147" s="97">
        <v>20.385630008582183</v>
      </c>
    </row>
    <row r="148" spans="2:14" ht="14.1" customHeight="1" x14ac:dyDescent="0.25">
      <c r="B148" s="22" t="s">
        <v>219</v>
      </c>
      <c r="C148" s="6" t="s">
        <v>193</v>
      </c>
      <c r="D148" s="6" t="s">
        <v>228</v>
      </c>
      <c r="E148" s="61" t="s">
        <v>60</v>
      </c>
      <c r="F148" s="63" t="s">
        <v>145</v>
      </c>
      <c r="G148" s="63" t="s">
        <v>67</v>
      </c>
      <c r="H148" s="64" t="s">
        <v>174</v>
      </c>
      <c r="I148" s="66" t="s">
        <v>179</v>
      </c>
      <c r="J148" s="65">
        <v>1</v>
      </c>
      <c r="K148" s="60" t="s">
        <v>178</v>
      </c>
      <c r="L148" s="60" t="s">
        <v>178</v>
      </c>
      <c r="M148" s="67">
        <v>28924.949822281418</v>
      </c>
      <c r="N148" s="70">
        <v>97446.044555453453</v>
      </c>
    </row>
    <row r="149" spans="2:14" ht="14.1" customHeight="1" thickBot="1" x14ac:dyDescent="0.3">
      <c r="B149" s="33" t="s">
        <v>219</v>
      </c>
      <c r="C149" s="34" t="s">
        <v>193</v>
      </c>
      <c r="D149" s="34" t="s">
        <v>228</v>
      </c>
      <c r="E149" s="72" t="s">
        <v>60</v>
      </c>
      <c r="F149" s="73" t="s">
        <v>146</v>
      </c>
      <c r="G149" s="73" t="s">
        <v>67</v>
      </c>
      <c r="H149" s="74" t="s">
        <v>174</v>
      </c>
      <c r="I149" s="75" t="s">
        <v>180</v>
      </c>
      <c r="J149" s="76">
        <v>1</v>
      </c>
      <c r="K149" s="71" t="s">
        <v>178</v>
      </c>
      <c r="L149" s="71" t="s">
        <v>178</v>
      </c>
      <c r="M149" s="77">
        <v>3328.7601847259602</v>
      </c>
      <c r="N149" s="78">
        <v>6828.6776114101876</v>
      </c>
    </row>
    <row r="150" spans="2:14" ht="13.5" customHeight="1" x14ac:dyDescent="0.25">
      <c r="B150" s="18" t="s">
        <v>219</v>
      </c>
      <c r="C150" s="19" t="s">
        <v>193</v>
      </c>
      <c r="D150" s="19" t="s">
        <v>229</v>
      </c>
      <c r="E150" s="53" t="s">
        <v>60</v>
      </c>
      <c r="F150" s="54" t="s">
        <v>22</v>
      </c>
      <c r="G150" s="54" t="s">
        <v>69</v>
      </c>
      <c r="H150" s="55" t="s">
        <v>173</v>
      </c>
      <c r="I150" s="57" t="s">
        <v>179</v>
      </c>
      <c r="J150" s="56">
        <v>1</v>
      </c>
      <c r="K150" s="58">
        <v>1261.1290057966949</v>
      </c>
      <c r="L150" s="58">
        <v>1395.9051504934719</v>
      </c>
      <c r="M150" s="58">
        <v>117.83598327642095</v>
      </c>
      <c r="N150" s="59">
        <v>130.22502357577278</v>
      </c>
    </row>
    <row r="151" spans="2:14" ht="14.1" customHeight="1" x14ac:dyDescent="0.25">
      <c r="B151" s="22" t="s">
        <v>219</v>
      </c>
      <c r="C151" s="6" t="s">
        <v>193</v>
      </c>
      <c r="D151" s="6" t="s">
        <v>229</v>
      </c>
      <c r="E151" s="61" t="s">
        <v>60</v>
      </c>
      <c r="F151" s="62" t="s">
        <v>24</v>
      </c>
      <c r="G151" s="62" t="s">
        <v>69</v>
      </c>
      <c r="H151" s="64" t="s">
        <v>173</v>
      </c>
      <c r="I151" s="66" t="s">
        <v>180</v>
      </c>
      <c r="J151" s="65">
        <v>1</v>
      </c>
      <c r="K151" s="96">
        <v>13.914432156141922</v>
      </c>
      <c r="L151" s="96">
        <v>13.954107974210519</v>
      </c>
      <c r="M151" s="68">
        <v>0.79808332630701428</v>
      </c>
      <c r="N151" s="69">
        <v>0.80038695262237913</v>
      </c>
    </row>
    <row r="152" spans="2:14" ht="14.1" customHeight="1" x14ac:dyDescent="0.25">
      <c r="B152" s="22" t="s">
        <v>219</v>
      </c>
      <c r="C152" s="6" t="s">
        <v>193</v>
      </c>
      <c r="D152" s="6" t="s">
        <v>229</v>
      </c>
      <c r="E152" s="61" t="s">
        <v>60</v>
      </c>
      <c r="F152" s="62" t="s">
        <v>20</v>
      </c>
      <c r="G152" s="62" t="s">
        <v>69</v>
      </c>
      <c r="H152" s="64" t="s">
        <v>173</v>
      </c>
      <c r="I152" s="66" t="s">
        <v>179</v>
      </c>
      <c r="J152" s="65">
        <v>5</v>
      </c>
      <c r="K152" s="67">
        <v>4181.6048416899957</v>
      </c>
      <c r="L152" s="67">
        <v>6142.1828098914875</v>
      </c>
      <c r="M152" s="67">
        <v>393.50654038767493</v>
      </c>
      <c r="N152" s="70">
        <v>576.10868048546956</v>
      </c>
    </row>
    <row r="153" spans="2:14" ht="14.1" customHeight="1" x14ac:dyDescent="0.25">
      <c r="B153" s="22" t="s">
        <v>219</v>
      </c>
      <c r="C153" s="6" t="s">
        <v>193</v>
      </c>
      <c r="D153" s="6" t="s">
        <v>229</v>
      </c>
      <c r="E153" s="61" t="s">
        <v>60</v>
      </c>
      <c r="F153" s="62" t="s">
        <v>21</v>
      </c>
      <c r="G153" s="62" t="s">
        <v>69</v>
      </c>
      <c r="H153" s="64" t="s">
        <v>173</v>
      </c>
      <c r="I153" s="66" t="s">
        <v>180</v>
      </c>
      <c r="J153" s="65">
        <v>5</v>
      </c>
      <c r="K153" s="67">
        <v>81.489655070090265</v>
      </c>
      <c r="L153" s="67">
        <v>82.501420488891654</v>
      </c>
      <c r="M153" s="68">
        <v>4.8326746618213257</v>
      </c>
      <c r="N153" s="69">
        <v>4.8911771911444077</v>
      </c>
    </row>
    <row r="154" spans="2:14" ht="14.1" customHeight="1" x14ac:dyDescent="0.25">
      <c r="B154" s="22" t="s">
        <v>219</v>
      </c>
      <c r="C154" s="6" t="s">
        <v>193</v>
      </c>
      <c r="D154" s="6" t="s">
        <v>229</v>
      </c>
      <c r="E154" s="61" t="s">
        <v>60</v>
      </c>
      <c r="F154" s="62" t="s">
        <v>18</v>
      </c>
      <c r="G154" s="62" t="s">
        <v>69</v>
      </c>
      <c r="H154" s="64" t="s">
        <v>173</v>
      </c>
      <c r="I154" s="66" t="s">
        <v>179</v>
      </c>
      <c r="J154" s="65">
        <v>10</v>
      </c>
      <c r="K154" s="67">
        <v>5872.044456965943</v>
      </c>
      <c r="L154" s="67">
        <v>10639.451832215102</v>
      </c>
      <c r="M154" s="67">
        <v>555.59234953417115</v>
      </c>
      <c r="N154" s="70">
        <v>1005.278091264013</v>
      </c>
    </row>
    <row r="155" spans="2:14" ht="14.1" customHeight="1" x14ac:dyDescent="0.25">
      <c r="B155" s="22" t="s">
        <v>219</v>
      </c>
      <c r="C155" s="6" t="s">
        <v>193</v>
      </c>
      <c r="D155" s="6" t="s">
        <v>229</v>
      </c>
      <c r="E155" s="61" t="s">
        <v>60</v>
      </c>
      <c r="F155" s="62" t="s">
        <v>19</v>
      </c>
      <c r="G155" s="62" t="s">
        <v>69</v>
      </c>
      <c r="H155" s="64" t="s">
        <v>173</v>
      </c>
      <c r="I155" s="66" t="s">
        <v>180</v>
      </c>
      <c r="J155" s="65">
        <v>10</v>
      </c>
      <c r="K155" s="67">
        <v>164.31607624826339</v>
      </c>
      <c r="L155" s="67">
        <v>168.28633770211468</v>
      </c>
      <c r="M155" s="68">
        <v>9.7692789294056652</v>
      </c>
      <c r="N155" s="69">
        <v>9.9991684517811947</v>
      </c>
    </row>
    <row r="156" spans="2:14" ht="14.1" customHeight="1" x14ac:dyDescent="0.25">
      <c r="B156" s="22" t="s">
        <v>219</v>
      </c>
      <c r="C156" s="6" t="s">
        <v>193</v>
      </c>
      <c r="D156" s="6" t="s">
        <v>229</v>
      </c>
      <c r="E156" s="61" t="s">
        <v>60</v>
      </c>
      <c r="F156" s="62" t="s">
        <v>8</v>
      </c>
      <c r="G156" s="62" t="s">
        <v>69</v>
      </c>
      <c r="H156" s="64" t="s">
        <v>173</v>
      </c>
      <c r="I156" s="66" t="s">
        <v>179</v>
      </c>
      <c r="J156" s="65">
        <v>20</v>
      </c>
      <c r="K156" s="67">
        <v>7359.4952056572602</v>
      </c>
      <c r="L156" s="67">
        <v>16779.36037259029</v>
      </c>
      <c r="M156" s="67">
        <v>699.54805477226353</v>
      </c>
      <c r="N156" s="70">
        <v>1601.3172192613235</v>
      </c>
    </row>
    <row r="157" spans="2:14" ht="14.1" customHeight="1" x14ac:dyDescent="0.25">
      <c r="B157" s="22" t="s">
        <v>219</v>
      </c>
      <c r="C157" s="6" t="s">
        <v>193</v>
      </c>
      <c r="D157" s="6" t="s">
        <v>229</v>
      </c>
      <c r="E157" s="61" t="s">
        <v>60</v>
      </c>
      <c r="F157" s="62" t="s">
        <v>15</v>
      </c>
      <c r="G157" s="62" t="s">
        <v>69</v>
      </c>
      <c r="H157" s="64" t="s">
        <v>173</v>
      </c>
      <c r="I157" s="66" t="s">
        <v>180</v>
      </c>
      <c r="J157" s="65">
        <v>20</v>
      </c>
      <c r="K157" s="67">
        <v>322.70636109619056</v>
      </c>
      <c r="L157" s="67">
        <v>337.99267588705504</v>
      </c>
      <c r="M157" s="96">
        <v>19.222328745752339</v>
      </c>
      <c r="N157" s="97">
        <v>20.109243662986007</v>
      </c>
    </row>
    <row r="158" spans="2:14" ht="14.1" customHeight="1" x14ac:dyDescent="0.25">
      <c r="B158" s="22" t="s">
        <v>219</v>
      </c>
      <c r="C158" s="6" t="s">
        <v>193</v>
      </c>
      <c r="D158" s="6" t="s">
        <v>229</v>
      </c>
      <c r="E158" s="61" t="s">
        <v>60</v>
      </c>
      <c r="F158" s="63" t="s">
        <v>145</v>
      </c>
      <c r="G158" s="63" t="s">
        <v>69</v>
      </c>
      <c r="H158" s="64" t="s">
        <v>174</v>
      </c>
      <c r="I158" s="66" t="s">
        <v>179</v>
      </c>
      <c r="J158" s="65">
        <v>1</v>
      </c>
      <c r="K158" s="60" t="s">
        <v>178</v>
      </c>
      <c r="L158" s="60" t="s">
        <v>178</v>
      </c>
      <c r="M158" s="67">
        <v>911.49893312818426</v>
      </c>
      <c r="N158" s="70">
        <v>3395.2909358605348</v>
      </c>
    </row>
    <row r="159" spans="2:14" ht="14.1" customHeight="1" thickBot="1" x14ac:dyDescent="0.3">
      <c r="B159" s="33" t="s">
        <v>219</v>
      </c>
      <c r="C159" s="34" t="s">
        <v>193</v>
      </c>
      <c r="D159" s="34" t="s">
        <v>229</v>
      </c>
      <c r="E159" s="72" t="s">
        <v>60</v>
      </c>
      <c r="F159" s="73" t="s">
        <v>146</v>
      </c>
      <c r="G159" s="73" t="s">
        <v>69</v>
      </c>
      <c r="H159" s="74" t="s">
        <v>174</v>
      </c>
      <c r="I159" s="75" t="s">
        <v>180</v>
      </c>
      <c r="J159" s="76">
        <v>1</v>
      </c>
      <c r="K159" s="71" t="s">
        <v>178</v>
      </c>
      <c r="L159" s="71" t="s">
        <v>178</v>
      </c>
      <c r="M159" s="77">
        <v>318.95564460837136</v>
      </c>
      <c r="N159" s="78">
        <v>1105.4647224964876</v>
      </c>
    </row>
    <row r="160" spans="2:14" ht="12.75" customHeight="1" x14ac:dyDescent="0.25">
      <c r="B160" s="18" t="s">
        <v>219</v>
      </c>
      <c r="C160" s="19" t="s">
        <v>193</v>
      </c>
      <c r="D160" s="19" t="s">
        <v>230</v>
      </c>
      <c r="E160" s="53" t="s">
        <v>60</v>
      </c>
      <c r="F160" s="54" t="s">
        <v>22</v>
      </c>
      <c r="G160" s="54" t="s">
        <v>71</v>
      </c>
      <c r="H160" s="55" t="s">
        <v>173</v>
      </c>
      <c r="I160" s="57" t="s">
        <v>179</v>
      </c>
      <c r="J160" s="56">
        <v>1</v>
      </c>
      <c r="K160" s="58">
        <v>890.08466551562742</v>
      </c>
      <c r="L160" s="58">
        <v>1244.188173913059</v>
      </c>
      <c r="M160" s="58">
        <v>83.951374992230143</v>
      </c>
      <c r="N160" s="59">
        <v>117.11658795355999</v>
      </c>
    </row>
    <row r="161" spans="2:14" ht="14.1" customHeight="1" x14ac:dyDescent="0.25">
      <c r="B161" s="22" t="s">
        <v>219</v>
      </c>
      <c r="C161" s="6" t="s">
        <v>193</v>
      </c>
      <c r="D161" s="6" t="s">
        <v>230</v>
      </c>
      <c r="E161" s="61" t="s">
        <v>60</v>
      </c>
      <c r="F161" s="62" t="s">
        <v>24</v>
      </c>
      <c r="G161" s="62" t="s">
        <v>71</v>
      </c>
      <c r="H161" s="64" t="s">
        <v>173</v>
      </c>
      <c r="I161" s="66" t="s">
        <v>180</v>
      </c>
      <c r="J161" s="65">
        <v>1</v>
      </c>
      <c r="K161" s="96">
        <v>13.888119766886058</v>
      </c>
      <c r="L161" s="96">
        <v>13.947583462614972</v>
      </c>
      <c r="M161" s="68">
        <v>0.7965796617237545</v>
      </c>
      <c r="N161" s="69">
        <v>0.80003264167601551</v>
      </c>
    </row>
    <row r="162" spans="2:14" ht="14.1" customHeight="1" x14ac:dyDescent="0.25">
      <c r="B162" s="22" t="s">
        <v>219</v>
      </c>
      <c r="C162" s="6" t="s">
        <v>193</v>
      </c>
      <c r="D162" s="6" t="s">
        <v>230</v>
      </c>
      <c r="E162" s="61" t="s">
        <v>60</v>
      </c>
      <c r="F162" s="62" t="s">
        <v>20</v>
      </c>
      <c r="G162" s="62" t="s">
        <v>71</v>
      </c>
      <c r="H162" s="64" t="s">
        <v>173</v>
      </c>
      <c r="I162" s="66" t="s">
        <v>179</v>
      </c>
      <c r="J162" s="65">
        <v>5</v>
      </c>
      <c r="K162" s="67">
        <v>1780.4194060320169</v>
      </c>
      <c r="L162" s="67">
        <v>4117.5002190542446</v>
      </c>
      <c r="M162" s="67">
        <v>169.25271079888807</v>
      </c>
      <c r="N162" s="70">
        <v>393.25638926004467</v>
      </c>
    </row>
    <row r="163" spans="2:14" ht="14.1" customHeight="1" x14ac:dyDescent="0.25">
      <c r="B163" s="22" t="s">
        <v>219</v>
      </c>
      <c r="C163" s="6" t="s">
        <v>193</v>
      </c>
      <c r="D163" s="6" t="s">
        <v>230</v>
      </c>
      <c r="E163" s="61" t="s">
        <v>60</v>
      </c>
      <c r="F163" s="62" t="s">
        <v>21</v>
      </c>
      <c r="G163" s="62" t="s">
        <v>71</v>
      </c>
      <c r="H163" s="64" t="s">
        <v>173</v>
      </c>
      <c r="I163" s="66" t="s">
        <v>180</v>
      </c>
      <c r="J163" s="65">
        <v>5</v>
      </c>
      <c r="K163" s="67">
        <v>80.828179497842129</v>
      </c>
      <c r="L163" s="67">
        <v>82.332955156286971</v>
      </c>
      <c r="M163" s="68">
        <v>4.7947680984325123</v>
      </c>
      <c r="N163" s="69">
        <v>4.8818136080568886</v>
      </c>
    </row>
    <row r="164" spans="2:14" ht="14.1" customHeight="1" x14ac:dyDescent="0.25">
      <c r="B164" s="22" t="s">
        <v>219</v>
      </c>
      <c r="C164" s="6" t="s">
        <v>193</v>
      </c>
      <c r="D164" s="6" t="s">
        <v>230</v>
      </c>
      <c r="E164" s="61" t="s">
        <v>60</v>
      </c>
      <c r="F164" s="62" t="s">
        <v>18</v>
      </c>
      <c r="G164" s="62" t="s">
        <v>71</v>
      </c>
      <c r="H164" s="64" t="s">
        <v>173</v>
      </c>
      <c r="I164" s="66" t="s">
        <v>179</v>
      </c>
      <c r="J164" s="65">
        <v>10</v>
      </c>
      <c r="K164" s="67">
        <v>2029.6806310294794</v>
      </c>
      <c r="L164" s="67">
        <v>5746.8105660565952</v>
      </c>
      <c r="M164" s="67">
        <v>193.58761792023461</v>
      </c>
      <c r="N164" s="70">
        <v>555.06441919884787</v>
      </c>
    </row>
    <row r="165" spans="2:14" ht="14.1" customHeight="1" x14ac:dyDescent="0.25">
      <c r="B165" s="22" t="s">
        <v>219</v>
      </c>
      <c r="C165" s="6" t="s">
        <v>193</v>
      </c>
      <c r="D165" s="6" t="s">
        <v>230</v>
      </c>
      <c r="E165" s="61" t="s">
        <v>60</v>
      </c>
      <c r="F165" s="62" t="s">
        <v>19</v>
      </c>
      <c r="G165" s="62" t="s">
        <v>71</v>
      </c>
      <c r="H165" s="64" t="s">
        <v>173</v>
      </c>
      <c r="I165" s="66" t="s">
        <v>180</v>
      </c>
      <c r="J165" s="65">
        <v>10</v>
      </c>
      <c r="K165" s="67">
        <v>161.76863277091175</v>
      </c>
      <c r="L165" s="67">
        <v>167.61832942719403</v>
      </c>
      <c r="M165" s="68">
        <v>9.6230419311738711</v>
      </c>
      <c r="N165" s="69">
        <v>9.9620255109531222</v>
      </c>
    </row>
    <row r="166" spans="2:14" ht="14.1" customHeight="1" x14ac:dyDescent="0.25">
      <c r="B166" s="22" t="s">
        <v>219</v>
      </c>
      <c r="C166" s="6" t="s">
        <v>193</v>
      </c>
      <c r="D166" s="6" t="s">
        <v>230</v>
      </c>
      <c r="E166" s="61" t="s">
        <v>60</v>
      </c>
      <c r="F166" s="62" t="s">
        <v>8</v>
      </c>
      <c r="G166" s="62" t="s">
        <v>71</v>
      </c>
      <c r="H166" s="64" t="s">
        <v>173</v>
      </c>
      <c r="I166" s="66" t="s">
        <v>179</v>
      </c>
      <c r="J166" s="65">
        <v>20</v>
      </c>
      <c r="K166" s="67">
        <v>2182.3995233315763</v>
      </c>
      <c r="L166" s="67">
        <v>7163.2884231254284</v>
      </c>
      <c r="M166" s="67">
        <v>208.57856905369809</v>
      </c>
      <c r="N166" s="70">
        <v>698.86080355851016</v>
      </c>
    </row>
    <row r="167" spans="2:14" ht="14.1" customHeight="1" x14ac:dyDescent="0.25">
      <c r="B167" s="22" t="s">
        <v>219</v>
      </c>
      <c r="C167" s="6" t="s">
        <v>193</v>
      </c>
      <c r="D167" s="6" t="s">
        <v>230</v>
      </c>
      <c r="E167" s="61" t="s">
        <v>60</v>
      </c>
      <c r="F167" s="62" t="s">
        <v>15</v>
      </c>
      <c r="G167" s="62" t="s">
        <v>71</v>
      </c>
      <c r="H167" s="64" t="s">
        <v>173</v>
      </c>
      <c r="I167" s="66" t="s">
        <v>180</v>
      </c>
      <c r="J167" s="65">
        <v>20</v>
      </c>
      <c r="K167" s="67">
        <v>313.2487584377435</v>
      </c>
      <c r="L167" s="67">
        <v>335.3712635534522</v>
      </c>
      <c r="M167" s="96">
        <v>18.677821528090647</v>
      </c>
      <c r="N167" s="97">
        <v>19.963301895425584</v>
      </c>
    </row>
    <row r="168" spans="2:14" ht="14.1" customHeight="1" x14ac:dyDescent="0.25">
      <c r="B168" s="22" t="s">
        <v>219</v>
      </c>
      <c r="C168" s="6" t="s">
        <v>193</v>
      </c>
      <c r="D168" s="6" t="s">
        <v>230</v>
      </c>
      <c r="E168" s="61" t="s">
        <v>60</v>
      </c>
      <c r="F168" s="63" t="s">
        <v>145</v>
      </c>
      <c r="G168" s="63" t="s">
        <v>71</v>
      </c>
      <c r="H168" s="64" t="s">
        <v>174</v>
      </c>
      <c r="I168" s="66" t="s">
        <v>179</v>
      </c>
      <c r="J168" s="65">
        <v>1</v>
      </c>
      <c r="K168" s="60" t="s">
        <v>178</v>
      </c>
      <c r="L168" s="60" t="s">
        <v>178</v>
      </c>
      <c r="M168" s="67">
        <v>218.43383228035438</v>
      </c>
      <c r="N168" s="70">
        <v>816.52133514968978</v>
      </c>
    </row>
    <row r="169" spans="2:14" ht="14.1" customHeight="1" thickBot="1" x14ac:dyDescent="0.3">
      <c r="B169" s="33" t="s">
        <v>219</v>
      </c>
      <c r="C169" s="34" t="s">
        <v>193</v>
      </c>
      <c r="D169" s="34" t="s">
        <v>230</v>
      </c>
      <c r="E169" s="72" t="s">
        <v>60</v>
      </c>
      <c r="F169" s="73" t="s">
        <v>146</v>
      </c>
      <c r="G169" s="73" t="s">
        <v>71</v>
      </c>
      <c r="H169" s="74" t="s">
        <v>174</v>
      </c>
      <c r="I169" s="75" t="s">
        <v>180</v>
      </c>
      <c r="J169" s="76">
        <v>1</v>
      </c>
      <c r="K169" s="71" t="s">
        <v>178</v>
      </c>
      <c r="L169" s="71" t="s">
        <v>178</v>
      </c>
      <c r="M169" s="77">
        <v>214.35600633144244</v>
      </c>
      <c r="N169" s="78">
        <v>761.37509537194899</v>
      </c>
    </row>
    <row r="170" spans="2:14" ht="14.1" customHeight="1" x14ac:dyDescent="0.25">
      <c r="B170" s="18" t="s">
        <v>219</v>
      </c>
      <c r="C170" s="19" t="s">
        <v>194</v>
      </c>
      <c r="D170" s="19" t="s">
        <v>234</v>
      </c>
      <c r="E170" s="44" t="s">
        <v>52</v>
      </c>
      <c r="F170" s="81" t="s">
        <v>22</v>
      </c>
      <c r="G170" s="81" t="s">
        <v>53</v>
      </c>
      <c r="H170" s="82" t="s">
        <v>173</v>
      </c>
      <c r="I170" s="84" t="s">
        <v>179</v>
      </c>
      <c r="J170" s="83">
        <v>1</v>
      </c>
      <c r="K170" s="85">
        <v>5.3098683861099003</v>
      </c>
      <c r="L170" s="85">
        <v>5.3101094413307859</v>
      </c>
      <c r="M170" s="86">
        <v>0.38728083991263823</v>
      </c>
      <c r="N170" s="87">
        <v>0.38730164481401363</v>
      </c>
    </row>
    <row r="171" spans="2:14" ht="14.1" customHeight="1" x14ac:dyDescent="0.25">
      <c r="B171" s="22" t="s">
        <v>219</v>
      </c>
      <c r="C171" s="6" t="s">
        <v>194</v>
      </c>
      <c r="D171" s="6" t="s">
        <v>234</v>
      </c>
      <c r="E171" s="7" t="s">
        <v>52</v>
      </c>
      <c r="F171" s="89" t="s">
        <v>24</v>
      </c>
      <c r="G171" s="89" t="s">
        <v>53</v>
      </c>
      <c r="H171" s="91" t="s">
        <v>173</v>
      </c>
      <c r="I171" s="93" t="s">
        <v>180</v>
      </c>
      <c r="J171" s="92">
        <v>1</v>
      </c>
      <c r="K171" s="94">
        <v>1.0918649549467145</v>
      </c>
      <c r="L171" s="94">
        <v>1.0919287148893848</v>
      </c>
      <c r="M171" s="275">
        <v>4.0998565096108164E-2</v>
      </c>
      <c r="N171" s="276">
        <v>4.1001205950405059E-2</v>
      </c>
    </row>
    <row r="172" spans="2:14" ht="14.1" customHeight="1" x14ac:dyDescent="0.25">
      <c r="B172" s="22" t="s">
        <v>219</v>
      </c>
      <c r="C172" s="6" t="s">
        <v>194</v>
      </c>
      <c r="D172" s="6" t="s">
        <v>234</v>
      </c>
      <c r="E172" s="7" t="s">
        <v>52</v>
      </c>
      <c r="F172" s="89" t="s">
        <v>20</v>
      </c>
      <c r="G172" s="89" t="s">
        <v>53</v>
      </c>
      <c r="H172" s="91" t="s">
        <v>173</v>
      </c>
      <c r="I172" s="93" t="s">
        <v>179</v>
      </c>
      <c r="J172" s="92">
        <v>5</v>
      </c>
      <c r="K172" s="95">
        <v>31.622244250475493</v>
      </c>
      <c r="L172" s="95">
        <v>31.628834471236193</v>
      </c>
      <c r="M172" s="68">
        <v>2.8188974139064782</v>
      </c>
      <c r="N172" s="69">
        <v>2.8194944465587661</v>
      </c>
    </row>
    <row r="173" spans="2:14" ht="14.1" customHeight="1" x14ac:dyDescent="0.25">
      <c r="B173" s="22" t="s">
        <v>219</v>
      </c>
      <c r="C173" s="6" t="s">
        <v>194</v>
      </c>
      <c r="D173" s="6" t="s">
        <v>234</v>
      </c>
      <c r="E173" s="7" t="s">
        <v>52</v>
      </c>
      <c r="F173" s="89" t="s">
        <v>21</v>
      </c>
      <c r="G173" s="89" t="s">
        <v>53</v>
      </c>
      <c r="H173" s="91" t="s">
        <v>173</v>
      </c>
      <c r="I173" s="93" t="s">
        <v>180</v>
      </c>
      <c r="J173" s="92">
        <v>5</v>
      </c>
      <c r="K173" s="96">
        <v>10.060820473233397</v>
      </c>
      <c r="L173" s="96">
        <v>10.062991496247493</v>
      </c>
      <c r="M173" s="68">
        <v>0.56448601231100082</v>
      </c>
      <c r="N173" s="69">
        <v>0.56461218175263495</v>
      </c>
    </row>
    <row r="174" spans="2:14" ht="14.1" customHeight="1" x14ac:dyDescent="0.25">
      <c r="B174" s="22" t="s">
        <v>219</v>
      </c>
      <c r="C174" s="6" t="s">
        <v>194</v>
      </c>
      <c r="D174" s="6" t="s">
        <v>234</v>
      </c>
      <c r="E174" s="7" t="s">
        <v>52</v>
      </c>
      <c r="F174" s="89" t="s">
        <v>18</v>
      </c>
      <c r="G174" s="89" t="s">
        <v>53</v>
      </c>
      <c r="H174" s="91" t="s">
        <v>173</v>
      </c>
      <c r="I174" s="93" t="s">
        <v>179</v>
      </c>
      <c r="J174" s="92">
        <v>10</v>
      </c>
      <c r="K174" s="95">
        <v>65.369603355067142</v>
      </c>
      <c r="L174" s="95">
        <v>65.39606313011123</v>
      </c>
      <c r="M174" s="68">
        <v>5.9536054968835703</v>
      </c>
      <c r="N174" s="69">
        <v>5.9560070608412925</v>
      </c>
    </row>
    <row r="175" spans="2:14" ht="14.1" customHeight="1" x14ac:dyDescent="0.25">
      <c r="B175" s="22" t="s">
        <v>219</v>
      </c>
      <c r="C175" s="6" t="s">
        <v>194</v>
      </c>
      <c r="D175" s="6" t="s">
        <v>234</v>
      </c>
      <c r="E175" s="7" t="s">
        <v>52</v>
      </c>
      <c r="F175" s="89" t="s">
        <v>19</v>
      </c>
      <c r="G175" s="89" t="s">
        <v>53</v>
      </c>
      <c r="H175" s="91" t="s">
        <v>173</v>
      </c>
      <c r="I175" s="93" t="s">
        <v>180</v>
      </c>
      <c r="J175" s="92">
        <v>10</v>
      </c>
      <c r="K175" s="96">
        <v>22.801820018247856</v>
      </c>
      <c r="L175" s="96">
        <v>22.810920719712851</v>
      </c>
      <c r="M175" s="68">
        <v>1.3299709187645434</v>
      </c>
      <c r="N175" s="69">
        <v>1.3304970844600894</v>
      </c>
    </row>
    <row r="176" spans="2:14" ht="14.1" customHeight="1" x14ac:dyDescent="0.25">
      <c r="B176" s="22" t="s">
        <v>219</v>
      </c>
      <c r="C176" s="6" t="s">
        <v>194</v>
      </c>
      <c r="D176" s="6" t="s">
        <v>234</v>
      </c>
      <c r="E176" s="7" t="s">
        <v>52</v>
      </c>
      <c r="F176" s="89" t="s">
        <v>8</v>
      </c>
      <c r="G176" s="89" t="s">
        <v>53</v>
      </c>
      <c r="H176" s="91" t="s">
        <v>173</v>
      </c>
      <c r="I176" s="93" t="s">
        <v>179</v>
      </c>
      <c r="J176" s="92">
        <v>20</v>
      </c>
      <c r="K176" s="95">
        <v>133.02987373159922</v>
      </c>
      <c r="L176" s="95">
        <v>133.1356884639037</v>
      </c>
      <c r="M176" s="96">
        <v>12.237299919838112</v>
      </c>
      <c r="N176" s="97">
        <v>12.246914303220843</v>
      </c>
    </row>
    <row r="177" spans="2:14" ht="14.1" customHeight="1" x14ac:dyDescent="0.25">
      <c r="B177" s="22" t="s">
        <v>219</v>
      </c>
      <c r="C177" s="6" t="s">
        <v>194</v>
      </c>
      <c r="D177" s="6" t="s">
        <v>234</v>
      </c>
      <c r="E177" s="7" t="s">
        <v>52</v>
      </c>
      <c r="F177" s="89" t="s">
        <v>54</v>
      </c>
      <c r="G177" s="89" t="s">
        <v>53</v>
      </c>
      <c r="H177" s="91" t="s">
        <v>173</v>
      </c>
      <c r="I177" s="93" t="s">
        <v>180</v>
      </c>
      <c r="J177" s="92">
        <v>20</v>
      </c>
      <c r="K177" s="95">
        <v>48.983240189759684</v>
      </c>
      <c r="L177" s="95">
        <v>49.020048231390341</v>
      </c>
      <c r="M177" s="68">
        <v>2.8924979585548183</v>
      </c>
      <c r="N177" s="69">
        <v>2.8946231421172963</v>
      </c>
    </row>
    <row r="178" spans="2:14" ht="14.1" customHeight="1" x14ac:dyDescent="0.25">
      <c r="B178" s="183" t="s">
        <v>219</v>
      </c>
      <c r="C178" s="184" t="s">
        <v>194</v>
      </c>
      <c r="D178" s="184" t="s">
        <v>234</v>
      </c>
      <c r="E178" s="186" t="s">
        <v>52</v>
      </c>
      <c r="F178" s="187" t="s">
        <v>29</v>
      </c>
      <c r="G178" s="187" t="s">
        <v>53</v>
      </c>
      <c r="H178" s="190" t="s">
        <v>173</v>
      </c>
      <c r="I178" s="192" t="s">
        <v>179</v>
      </c>
      <c r="J178" s="191">
        <v>1</v>
      </c>
      <c r="K178" s="193">
        <v>28.917917674338181</v>
      </c>
      <c r="L178" s="193">
        <v>28.929300936355684</v>
      </c>
      <c r="M178" s="194">
        <v>6.5038408741811011</v>
      </c>
      <c r="N178" s="195">
        <v>6.5067787456137935</v>
      </c>
    </row>
    <row r="179" spans="2:14" ht="14.1" customHeight="1" x14ac:dyDescent="0.25">
      <c r="B179" s="183" t="s">
        <v>219</v>
      </c>
      <c r="C179" s="184" t="s">
        <v>194</v>
      </c>
      <c r="D179" s="184" t="s">
        <v>234</v>
      </c>
      <c r="E179" s="186" t="s">
        <v>52</v>
      </c>
      <c r="F179" s="187" t="s">
        <v>29</v>
      </c>
      <c r="G179" s="187" t="s">
        <v>53</v>
      </c>
      <c r="H179" s="190" t="s">
        <v>173</v>
      </c>
      <c r="I179" s="192" t="s">
        <v>180</v>
      </c>
      <c r="J179" s="191">
        <v>1</v>
      </c>
      <c r="K179" s="193">
        <v>14.273746398672873</v>
      </c>
      <c r="L179" s="193">
        <v>14.283814520846338</v>
      </c>
      <c r="M179" s="194">
        <v>3.0433138967589675</v>
      </c>
      <c r="N179" s="195">
        <v>3.0458828100525537</v>
      </c>
    </row>
    <row r="180" spans="2:14" ht="14.1" customHeight="1" x14ac:dyDescent="0.25">
      <c r="B180" s="183" t="s">
        <v>219</v>
      </c>
      <c r="C180" s="184" t="s">
        <v>194</v>
      </c>
      <c r="D180" s="184" t="s">
        <v>234</v>
      </c>
      <c r="E180" s="186" t="s">
        <v>52</v>
      </c>
      <c r="F180" s="187" t="s">
        <v>28</v>
      </c>
      <c r="G180" s="187" t="s">
        <v>53</v>
      </c>
      <c r="H180" s="190" t="s">
        <v>173</v>
      </c>
      <c r="I180" s="192" t="s">
        <v>179</v>
      </c>
      <c r="J180" s="191">
        <v>5</v>
      </c>
      <c r="K180" s="193">
        <v>146.69204457947893</v>
      </c>
      <c r="L180" s="193">
        <v>146.97611435683032</v>
      </c>
      <c r="M180" s="193">
        <v>34.252666393112243</v>
      </c>
      <c r="N180" s="197">
        <v>34.326102215471494</v>
      </c>
    </row>
    <row r="181" spans="2:14" ht="14.1" customHeight="1" x14ac:dyDescent="0.25">
      <c r="B181" s="183" t="s">
        <v>219</v>
      </c>
      <c r="C181" s="184" t="s">
        <v>194</v>
      </c>
      <c r="D181" s="184" t="s">
        <v>234</v>
      </c>
      <c r="E181" s="186" t="s">
        <v>52</v>
      </c>
      <c r="F181" s="187" t="s">
        <v>28</v>
      </c>
      <c r="G181" s="187" t="s">
        <v>53</v>
      </c>
      <c r="H181" s="190" t="s">
        <v>173</v>
      </c>
      <c r="I181" s="192" t="s">
        <v>180</v>
      </c>
      <c r="J181" s="191">
        <v>5</v>
      </c>
      <c r="K181" s="193">
        <v>72.908708513699551</v>
      </c>
      <c r="L181" s="193">
        <v>73.160016503694592</v>
      </c>
      <c r="M181" s="193">
        <v>16.847109977313977</v>
      </c>
      <c r="N181" s="197">
        <v>16.912004357744753</v>
      </c>
    </row>
    <row r="182" spans="2:14" ht="14.1" customHeight="1" x14ac:dyDescent="0.25">
      <c r="B182" s="183" t="s">
        <v>219</v>
      </c>
      <c r="C182" s="184" t="s">
        <v>194</v>
      </c>
      <c r="D182" s="184" t="s">
        <v>234</v>
      </c>
      <c r="E182" s="186" t="s">
        <v>52</v>
      </c>
      <c r="F182" s="187" t="s">
        <v>27</v>
      </c>
      <c r="G182" s="187" t="s">
        <v>53</v>
      </c>
      <c r="H182" s="190" t="s">
        <v>173</v>
      </c>
      <c r="I182" s="192" t="s">
        <v>179</v>
      </c>
      <c r="J182" s="191">
        <v>10</v>
      </c>
      <c r="K182" s="193">
        <v>293.22225396443031</v>
      </c>
      <c r="L182" s="193">
        <v>294.35428378311207</v>
      </c>
      <c r="M182" s="193">
        <v>68.808935523063965</v>
      </c>
      <c r="N182" s="197">
        <v>69.10167612066671</v>
      </c>
    </row>
    <row r="183" spans="2:14" ht="14.1" customHeight="1" x14ac:dyDescent="0.25">
      <c r="B183" s="183" t="s">
        <v>219</v>
      </c>
      <c r="C183" s="184" t="s">
        <v>194</v>
      </c>
      <c r="D183" s="184" t="s">
        <v>234</v>
      </c>
      <c r="E183" s="186" t="s">
        <v>52</v>
      </c>
      <c r="F183" s="187" t="s">
        <v>27</v>
      </c>
      <c r="G183" s="187" t="s">
        <v>53</v>
      </c>
      <c r="H183" s="190" t="s">
        <v>173</v>
      </c>
      <c r="I183" s="192" t="s">
        <v>180</v>
      </c>
      <c r="J183" s="191">
        <v>10</v>
      </c>
      <c r="K183" s="193">
        <v>145.71961432294052</v>
      </c>
      <c r="L183" s="193">
        <v>146.71838039219762</v>
      </c>
      <c r="M183" s="193">
        <v>34.008930256642351</v>
      </c>
      <c r="N183" s="197">
        <v>34.267028723229856</v>
      </c>
    </row>
    <row r="184" spans="2:14" ht="14.1" customHeight="1" x14ac:dyDescent="0.25">
      <c r="B184" s="183" t="s">
        <v>219</v>
      </c>
      <c r="C184" s="184" t="s">
        <v>194</v>
      </c>
      <c r="D184" s="184" t="s">
        <v>234</v>
      </c>
      <c r="E184" s="186" t="s">
        <v>52</v>
      </c>
      <c r="F184" s="187" t="s">
        <v>25</v>
      </c>
      <c r="G184" s="187" t="s">
        <v>53</v>
      </c>
      <c r="H184" s="190" t="s">
        <v>173</v>
      </c>
      <c r="I184" s="192" t="s">
        <v>179</v>
      </c>
      <c r="J184" s="191">
        <v>20</v>
      </c>
      <c r="K184" s="193">
        <v>584.02099668480457</v>
      </c>
      <c r="L184" s="193">
        <v>588.518303194076</v>
      </c>
      <c r="M184" s="193">
        <v>137.35693460497308</v>
      </c>
      <c r="N184" s="197">
        <v>138.519861011091</v>
      </c>
    </row>
    <row r="185" spans="2:14" ht="14.1" customHeight="1" x14ac:dyDescent="0.25">
      <c r="B185" s="183" t="s">
        <v>219</v>
      </c>
      <c r="C185" s="184" t="s">
        <v>194</v>
      </c>
      <c r="D185" s="184" t="s">
        <v>234</v>
      </c>
      <c r="E185" s="186" t="s">
        <v>52</v>
      </c>
      <c r="F185" s="187" t="s">
        <v>25</v>
      </c>
      <c r="G185" s="187" t="s">
        <v>53</v>
      </c>
      <c r="H185" s="190" t="s">
        <v>173</v>
      </c>
      <c r="I185" s="192" t="s">
        <v>180</v>
      </c>
      <c r="J185" s="191">
        <v>20</v>
      </c>
      <c r="K185" s="193">
        <v>289.37919245625943</v>
      </c>
      <c r="L185" s="193">
        <v>293.32648763769595</v>
      </c>
      <c r="M185" s="193">
        <v>67.846075221450405</v>
      </c>
      <c r="N185" s="197">
        <v>68.866091768762459</v>
      </c>
    </row>
    <row r="186" spans="2:14" ht="14.1" customHeight="1" x14ac:dyDescent="0.25">
      <c r="B186" s="22" t="s">
        <v>219</v>
      </c>
      <c r="C186" s="6" t="s">
        <v>194</v>
      </c>
      <c r="D186" s="6" t="s">
        <v>234</v>
      </c>
      <c r="E186" s="7" t="s">
        <v>52</v>
      </c>
      <c r="F186" s="90" t="s">
        <v>145</v>
      </c>
      <c r="G186" s="90" t="s">
        <v>53</v>
      </c>
      <c r="H186" s="91" t="s">
        <v>174</v>
      </c>
      <c r="I186" s="93" t="s">
        <v>179</v>
      </c>
      <c r="J186" s="92">
        <v>1</v>
      </c>
      <c r="K186" s="88" t="s">
        <v>178</v>
      </c>
      <c r="L186" s="88" t="s">
        <v>178</v>
      </c>
      <c r="M186" s="95">
        <v>2641.8108463448052</v>
      </c>
      <c r="N186" s="98">
        <v>3144.5146538992958</v>
      </c>
    </row>
    <row r="187" spans="2:14" ht="14.1" customHeight="1" x14ac:dyDescent="0.25">
      <c r="B187" s="22" t="s">
        <v>219</v>
      </c>
      <c r="C187" s="6" t="s">
        <v>194</v>
      </c>
      <c r="D187" s="6" t="s">
        <v>234</v>
      </c>
      <c r="E187" s="7" t="s">
        <v>52</v>
      </c>
      <c r="F187" s="90" t="s">
        <v>146</v>
      </c>
      <c r="G187" s="90" t="s">
        <v>53</v>
      </c>
      <c r="H187" s="91" t="s">
        <v>174</v>
      </c>
      <c r="I187" s="93" t="s">
        <v>180</v>
      </c>
      <c r="J187" s="92">
        <v>1</v>
      </c>
      <c r="K187" s="88" t="s">
        <v>178</v>
      </c>
      <c r="L187" s="88" t="s">
        <v>178</v>
      </c>
      <c r="M187" s="95">
        <v>1130.1834451113325</v>
      </c>
      <c r="N187" s="98">
        <v>1492.0260428925594</v>
      </c>
    </row>
    <row r="188" spans="2:14" ht="14.1" customHeight="1" x14ac:dyDescent="0.25">
      <c r="B188" s="183" t="s">
        <v>219</v>
      </c>
      <c r="C188" s="184" t="s">
        <v>194</v>
      </c>
      <c r="D188" s="184" t="s">
        <v>234</v>
      </c>
      <c r="E188" s="186" t="s">
        <v>52</v>
      </c>
      <c r="F188" s="188" t="s">
        <v>147</v>
      </c>
      <c r="G188" s="188" t="s">
        <v>53</v>
      </c>
      <c r="H188" s="190" t="s">
        <v>174</v>
      </c>
      <c r="I188" s="192" t="s">
        <v>179</v>
      </c>
      <c r="J188" s="191">
        <v>1</v>
      </c>
      <c r="K188" s="185" t="s">
        <v>178</v>
      </c>
      <c r="L188" s="185" t="s">
        <v>178</v>
      </c>
      <c r="M188" s="193">
        <v>9149.9824399675363</v>
      </c>
      <c r="N188" s="197">
        <v>20466.359975611107</v>
      </c>
    </row>
    <row r="189" spans="2:14" ht="14.1" customHeight="1" thickBot="1" x14ac:dyDescent="0.3">
      <c r="B189" s="198" t="s">
        <v>219</v>
      </c>
      <c r="C189" s="199" t="s">
        <v>194</v>
      </c>
      <c r="D189" s="199" t="s">
        <v>234</v>
      </c>
      <c r="E189" s="201" t="s">
        <v>52</v>
      </c>
      <c r="F189" s="202" t="s">
        <v>147</v>
      </c>
      <c r="G189" s="202" t="s">
        <v>53</v>
      </c>
      <c r="H189" s="204" t="s">
        <v>174</v>
      </c>
      <c r="I189" s="205" t="s">
        <v>180</v>
      </c>
      <c r="J189" s="206">
        <v>1</v>
      </c>
      <c r="K189" s="200" t="s">
        <v>178</v>
      </c>
      <c r="L189" s="200" t="s">
        <v>178</v>
      </c>
      <c r="M189" s="207">
        <v>3128.3379457679162</v>
      </c>
      <c r="N189" s="208">
        <v>9510.31405897068</v>
      </c>
    </row>
    <row r="190" spans="2:14" ht="13.5" customHeight="1" x14ac:dyDescent="0.25">
      <c r="B190" s="18" t="s">
        <v>219</v>
      </c>
      <c r="C190" s="19" t="s">
        <v>194</v>
      </c>
      <c r="D190" s="19" t="s">
        <v>235</v>
      </c>
      <c r="E190" s="44" t="s">
        <v>52</v>
      </c>
      <c r="F190" s="81" t="s">
        <v>22</v>
      </c>
      <c r="G190" s="81" t="s">
        <v>56</v>
      </c>
      <c r="H190" s="82" t="s">
        <v>173</v>
      </c>
      <c r="I190" s="84" t="s">
        <v>179</v>
      </c>
      <c r="J190" s="83">
        <v>1</v>
      </c>
      <c r="K190" s="99">
        <v>91.022068012414152</v>
      </c>
      <c r="L190" s="99">
        <v>91.25448027786922</v>
      </c>
      <c r="M190" s="86">
        <v>8.3560651930250902</v>
      </c>
      <c r="N190" s="87">
        <v>8.3772212645951889</v>
      </c>
    </row>
    <row r="191" spans="2:14" ht="14.1" customHeight="1" x14ac:dyDescent="0.25">
      <c r="B191" s="22" t="s">
        <v>219</v>
      </c>
      <c r="C191" s="6" t="s">
        <v>194</v>
      </c>
      <c r="D191" s="6" t="s">
        <v>235</v>
      </c>
      <c r="E191" s="7" t="s">
        <v>52</v>
      </c>
      <c r="F191" s="89" t="s">
        <v>24</v>
      </c>
      <c r="G191" s="89" t="s">
        <v>56</v>
      </c>
      <c r="H191" s="91" t="s">
        <v>173</v>
      </c>
      <c r="I191" s="93" t="s">
        <v>180</v>
      </c>
      <c r="J191" s="92">
        <v>1</v>
      </c>
      <c r="K191" s="94">
        <v>1.136441557850018</v>
      </c>
      <c r="L191" s="94">
        <v>1.1380551864187116</v>
      </c>
      <c r="M191" s="275">
        <v>4.2954618710604742E-2</v>
      </c>
      <c r="N191" s="276">
        <v>4.3022209031505672E-2</v>
      </c>
    </row>
    <row r="192" spans="2:14" ht="14.1" customHeight="1" x14ac:dyDescent="0.25">
      <c r="B192" s="22" t="s">
        <v>219</v>
      </c>
      <c r="C192" s="6" t="s">
        <v>194</v>
      </c>
      <c r="D192" s="6" t="s">
        <v>235</v>
      </c>
      <c r="E192" s="7" t="s">
        <v>52</v>
      </c>
      <c r="F192" s="89" t="s">
        <v>20</v>
      </c>
      <c r="G192" s="89" t="s">
        <v>56</v>
      </c>
      <c r="H192" s="91" t="s">
        <v>173</v>
      </c>
      <c r="I192" s="93" t="s">
        <v>179</v>
      </c>
      <c r="J192" s="92">
        <v>5</v>
      </c>
      <c r="K192" s="95">
        <v>458.8942027615559</v>
      </c>
      <c r="L192" s="95">
        <v>464.60838883088587</v>
      </c>
      <c r="M192" s="95">
        <v>42.529815141148212</v>
      </c>
      <c r="N192" s="98">
        <v>43.050001141377862</v>
      </c>
    </row>
    <row r="193" spans="2:14" ht="14.1" customHeight="1" x14ac:dyDescent="0.25">
      <c r="B193" s="22" t="s">
        <v>219</v>
      </c>
      <c r="C193" s="6" t="s">
        <v>194</v>
      </c>
      <c r="D193" s="6" t="s">
        <v>235</v>
      </c>
      <c r="E193" s="7" t="s">
        <v>52</v>
      </c>
      <c r="F193" s="89" t="s">
        <v>21</v>
      </c>
      <c r="G193" s="89" t="s">
        <v>56</v>
      </c>
      <c r="H193" s="91" t="s">
        <v>173</v>
      </c>
      <c r="I193" s="93" t="s">
        <v>180</v>
      </c>
      <c r="J193" s="92">
        <v>5</v>
      </c>
      <c r="K193" s="96">
        <v>10.310966618331696</v>
      </c>
      <c r="L193" s="96">
        <v>10.36493488431061</v>
      </c>
      <c r="M193" s="68">
        <v>0.57978847681914947</v>
      </c>
      <c r="N193" s="69">
        <v>0.58292554234113547</v>
      </c>
    </row>
    <row r="194" spans="2:14" ht="14.1" customHeight="1" x14ac:dyDescent="0.25">
      <c r="B194" s="22" t="s">
        <v>219</v>
      </c>
      <c r="C194" s="6" t="s">
        <v>194</v>
      </c>
      <c r="D194" s="6" t="s">
        <v>235</v>
      </c>
      <c r="E194" s="7" t="s">
        <v>52</v>
      </c>
      <c r="F194" s="89" t="s">
        <v>18</v>
      </c>
      <c r="G194" s="89" t="s">
        <v>56</v>
      </c>
      <c r="H194" s="91" t="s">
        <v>173</v>
      </c>
      <c r="I194" s="93" t="s">
        <v>179</v>
      </c>
      <c r="J194" s="92">
        <v>10</v>
      </c>
      <c r="K194" s="95">
        <v>905.61129461095618</v>
      </c>
      <c r="L194" s="95">
        <v>928.00741852656608</v>
      </c>
      <c r="M194" s="95">
        <v>84.072685997059679</v>
      </c>
      <c r="N194" s="98">
        <v>86.113159198941503</v>
      </c>
    </row>
    <row r="195" spans="2:14" ht="14.1" customHeight="1" x14ac:dyDescent="0.25">
      <c r="B195" s="22" t="s">
        <v>219</v>
      </c>
      <c r="C195" s="6" t="s">
        <v>194</v>
      </c>
      <c r="D195" s="6" t="s">
        <v>235</v>
      </c>
      <c r="E195" s="7" t="s">
        <v>52</v>
      </c>
      <c r="F195" s="89" t="s">
        <v>19</v>
      </c>
      <c r="G195" s="89" t="s">
        <v>56</v>
      </c>
      <c r="H195" s="91" t="s">
        <v>173</v>
      </c>
      <c r="I195" s="93" t="s">
        <v>180</v>
      </c>
      <c r="J195" s="92">
        <v>10</v>
      </c>
      <c r="K195" s="96">
        <v>23.186105670526505</v>
      </c>
      <c r="L195" s="96">
        <v>23.410406518438538</v>
      </c>
      <c r="M195" s="68">
        <v>1.353695848990752</v>
      </c>
      <c r="N195" s="69">
        <v>1.3666709333570668</v>
      </c>
    </row>
    <row r="196" spans="2:14" ht="14.1" customHeight="1" x14ac:dyDescent="0.25">
      <c r="B196" s="22" t="s">
        <v>219</v>
      </c>
      <c r="C196" s="6" t="s">
        <v>194</v>
      </c>
      <c r="D196" s="6" t="s">
        <v>235</v>
      </c>
      <c r="E196" s="7" t="s">
        <v>52</v>
      </c>
      <c r="F196" s="89" t="s">
        <v>8</v>
      </c>
      <c r="G196" s="89" t="s">
        <v>56</v>
      </c>
      <c r="H196" s="91" t="s">
        <v>173</v>
      </c>
      <c r="I196" s="93" t="s">
        <v>179</v>
      </c>
      <c r="J196" s="92">
        <v>20</v>
      </c>
      <c r="K196" s="95">
        <v>1757.4835733752429</v>
      </c>
      <c r="L196" s="95">
        <v>1843.580028459457</v>
      </c>
      <c r="M196" s="95">
        <v>163.40621318922314</v>
      </c>
      <c r="N196" s="98">
        <v>171.26197093002517</v>
      </c>
    </row>
    <row r="197" spans="2:14" ht="14.1" customHeight="1" x14ac:dyDescent="0.25">
      <c r="B197" s="22" t="s">
        <v>219</v>
      </c>
      <c r="C197" s="6" t="s">
        <v>194</v>
      </c>
      <c r="D197" s="6" t="s">
        <v>235</v>
      </c>
      <c r="E197" s="7" t="s">
        <v>52</v>
      </c>
      <c r="F197" s="89" t="s">
        <v>54</v>
      </c>
      <c r="G197" s="89" t="s">
        <v>56</v>
      </c>
      <c r="H197" s="91" t="s">
        <v>173</v>
      </c>
      <c r="I197" s="93" t="s">
        <v>180</v>
      </c>
      <c r="J197" s="92">
        <v>20</v>
      </c>
      <c r="K197" s="95">
        <v>49.198198331719659</v>
      </c>
      <c r="L197" s="95">
        <v>50.092946698393455</v>
      </c>
      <c r="M197" s="68">
        <v>2.9079881334037219</v>
      </c>
      <c r="N197" s="69">
        <v>2.9597092111581493</v>
      </c>
    </row>
    <row r="198" spans="2:14" ht="14.1" customHeight="1" x14ac:dyDescent="0.25">
      <c r="B198" s="22" t="s">
        <v>219</v>
      </c>
      <c r="C198" s="6" t="s">
        <v>194</v>
      </c>
      <c r="D198" s="6" t="s">
        <v>235</v>
      </c>
      <c r="E198" s="7" t="s">
        <v>52</v>
      </c>
      <c r="F198" s="90" t="s">
        <v>145</v>
      </c>
      <c r="G198" s="90" t="s">
        <v>56</v>
      </c>
      <c r="H198" s="91" t="s">
        <v>174</v>
      </c>
      <c r="I198" s="93" t="s">
        <v>179</v>
      </c>
      <c r="J198" s="92">
        <v>1</v>
      </c>
      <c r="K198" s="88" t="s">
        <v>178</v>
      </c>
      <c r="L198" s="88" t="s">
        <v>178</v>
      </c>
      <c r="M198" s="95">
        <v>2487.2884528925138</v>
      </c>
      <c r="N198" s="98">
        <v>8113.7331374516734</v>
      </c>
    </row>
    <row r="199" spans="2:14" ht="14.1" customHeight="1" thickBot="1" x14ac:dyDescent="0.3">
      <c r="B199" s="33" t="s">
        <v>219</v>
      </c>
      <c r="C199" s="34" t="s">
        <v>194</v>
      </c>
      <c r="D199" s="34" t="s">
        <v>235</v>
      </c>
      <c r="E199" s="80" t="s">
        <v>52</v>
      </c>
      <c r="F199" s="101" t="s">
        <v>146</v>
      </c>
      <c r="G199" s="101" t="s">
        <v>56</v>
      </c>
      <c r="H199" s="102" t="s">
        <v>174</v>
      </c>
      <c r="I199" s="103" t="s">
        <v>180</v>
      </c>
      <c r="J199" s="104">
        <v>1</v>
      </c>
      <c r="K199" s="100" t="s">
        <v>178</v>
      </c>
      <c r="L199" s="100" t="s">
        <v>178</v>
      </c>
      <c r="M199" s="105">
        <v>132.63190243905893</v>
      </c>
      <c r="N199" s="106">
        <v>410.19085096469917</v>
      </c>
    </row>
    <row r="200" spans="2:14" x14ac:dyDescent="0.25">
      <c r="B200" s="18" t="s">
        <v>219</v>
      </c>
      <c r="C200" s="19" t="s">
        <v>195</v>
      </c>
      <c r="D200" s="19" t="s">
        <v>190</v>
      </c>
      <c r="E200" s="53" t="s">
        <v>51</v>
      </c>
      <c r="F200" s="54" t="s">
        <v>22</v>
      </c>
      <c r="G200" s="54" t="s">
        <v>46</v>
      </c>
      <c r="H200" s="55" t="s">
        <v>173</v>
      </c>
      <c r="I200" s="57" t="s">
        <v>179</v>
      </c>
      <c r="J200" s="56">
        <v>1</v>
      </c>
      <c r="K200" s="85">
        <v>5.3098683861099003</v>
      </c>
      <c r="L200" s="85">
        <v>5.3101094413307859</v>
      </c>
      <c r="M200" s="86">
        <v>0.38728083991263823</v>
      </c>
      <c r="N200" s="87">
        <v>0.38730164481401363</v>
      </c>
    </row>
    <row r="201" spans="2:14" ht="14.1" customHeight="1" x14ac:dyDescent="0.25">
      <c r="B201" s="22" t="s">
        <v>219</v>
      </c>
      <c r="C201" s="6" t="s">
        <v>195</v>
      </c>
      <c r="D201" s="6" t="s">
        <v>190</v>
      </c>
      <c r="E201" s="61" t="s">
        <v>51</v>
      </c>
      <c r="F201" s="62" t="s">
        <v>24</v>
      </c>
      <c r="G201" s="62" t="s">
        <v>46</v>
      </c>
      <c r="H201" s="64" t="s">
        <v>173</v>
      </c>
      <c r="I201" s="66" t="s">
        <v>180</v>
      </c>
      <c r="J201" s="65">
        <v>1</v>
      </c>
      <c r="K201" s="94">
        <v>1.0918649549467145</v>
      </c>
      <c r="L201" s="94">
        <v>1.0919287148893848</v>
      </c>
      <c r="M201" s="275">
        <v>4.0998565096108164E-2</v>
      </c>
      <c r="N201" s="276">
        <v>4.1001205950405059E-2</v>
      </c>
    </row>
    <row r="202" spans="2:14" ht="14.1" customHeight="1" x14ac:dyDescent="0.25">
      <c r="B202" s="22" t="s">
        <v>219</v>
      </c>
      <c r="C202" s="6" t="s">
        <v>195</v>
      </c>
      <c r="D202" s="6" t="s">
        <v>190</v>
      </c>
      <c r="E202" s="61" t="s">
        <v>51</v>
      </c>
      <c r="F202" s="62" t="s">
        <v>20</v>
      </c>
      <c r="G202" s="62" t="s">
        <v>46</v>
      </c>
      <c r="H202" s="64" t="s">
        <v>173</v>
      </c>
      <c r="I202" s="66" t="s">
        <v>179</v>
      </c>
      <c r="J202" s="65">
        <v>5</v>
      </c>
      <c r="K202" s="67">
        <v>31.622244250475493</v>
      </c>
      <c r="L202" s="67">
        <v>31.628834471236193</v>
      </c>
      <c r="M202" s="68">
        <v>2.8188974139064782</v>
      </c>
      <c r="N202" s="69">
        <v>2.8194944465587661</v>
      </c>
    </row>
    <row r="203" spans="2:14" ht="14.1" customHeight="1" x14ac:dyDescent="0.25">
      <c r="B203" s="22" t="s">
        <v>219</v>
      </c>
      <c r="C203" s="6" t="s">
        <v>195</v>
      </c>
      <c r="D203" s="6" t="s">
        <v>190</v>
      </c>
      <c r="E203" s="61" t="s">
        <v>51</v>
      </c>
      <c r="F203" s="62" t="s">
        <v>21</v>
      </c>
      <c r="G203" s="62" t="s">
        <v>46</v>
      </c>
      <c r="H203" s="64" t="s">
        <v>173</v>
      </c>
      <c r="I203" s="66" t="s">
        <v>180</v>
      </c>
      <c r="J203" s="65">
        <v>5</v>
      </c>
      <c r="K203" s="96">
        <v>10.060820473233397</v>
      </c>
      <c r="L203" s="96">
        <v>10.062991496247493</v>
      </c>
      <c r="M203" s="68">
        <v>0.56448601231100082</v>
      </c>
      <c r="N203" s="69">
        <v>0.56461218175263495</v>
      </c>
    </row>
    <row r="204" spans="2:14" ht="14.1" customHeight="1" x14ac:dyDescent="0.25">
      <c r="B204" s="22" t="s">
        <v>219</v>
      </c>
      <c r="C204" s="6" t="s">
        <v>195</v>
      </c>
      <c r="D204" s="6" t="s">
        <v>190</v>
      </c>
      <c r="E204" s="61" t="s">
        <v>51</v>
      </c>
      <c r="F204" s="62" t="s">
        <v>18</v>
      </c>
      <c r="G204" s="62" t="s">
        <v>46</v>
      </c>
      <c r="H204" s="64" t="s">
        <v>173</v>
      </c>
      <c r="I204" s="66" t="s">
        <v>179</v>
      </c>
      <c r="J204" s="65">
        <v>10</v>
      </c>
      <c r="K204" s="67">
        <v>65.369603355067142</v>
      </c>
      <c r="L204" s="67">
        <v>65.39606313011123</v>
      </c>
      <c r="M204" s="68">
        <v>5.9536054968835703</v>
      </c>
      <c r="N204" s="69">
        <v>5.9560070608412925</v>
      </c>
    </row>
    <row r="205" spans="2:14" ht="14.1" customHeight="1" x14ac:dyDescent="0.25">
      <c r="B205" s="22" t="s">
        <v>219</v>
      </c>
      <c r="C205" s="6" t="s">
        <v>195</v>
      </c>
      <c r="D205" s="6" t="s">
        <v>190</v>
      </c>
      <c r="E205" s="61" t="s">
        <v>51</v>
      </c>
      <c r="F205" s="62" t="s">
        <v>19</v>
      </c>
      <c r="G205" s="62" t="s">
        <v>46</v>
      </c>
      <c r="H205" s="64" t="s">
        <v>173</v>
      </c>
      <c r="I205" s="66" t="s">
        <v>180</v>
      </c>
      <c r="J205" s="65">
        <v>10</v>
      </c>
      <c r="K205" s="96">
        <v>22.801820018247856</v>
      </c>
      <c r="L205" s="96">
        <v>22.810920719712851</v>
      </c>
      <c r="M205" s="68">
        <v>1.3299709187645434</v>
      </c>
      <c r="N205" s="69">
        <v>1.3304970844600894</v>
      </c>
    </row>
    <row r="206" spans="2:14" ht="14.1" customHeight="1" x14ac:dyDescent="0.25">
      <c r="B206" s="22" t="s">
        <v>219</v>
      </c>
      <c r="C206" s="6" t="s">
        <v>195</v>
      </c>
      <c r="D206" s="6" t="s">
        <v>190</v>
      </c>
      <c r="E206" s="61" t="s">
        <v>51</v>
      </c>
      <c r="F206" s="62" t="s">
        <v>8</v>
      </c>
      <c r="G206" s="62" t="s">
        <v>46</v>
      </c>
      <c r="H206" s="64" t="s">
        <v>173</v>
      </c>
      <c r="I206" s="66" t="s">
        <v>179</v>
      </c>
      <c r="J206" s="65">
        <v>20</v>
      </c>
      <c r="K206" s="67">
        <v>133.02987373159922</v>
      </c>
      <c r="L206" s="67">
        <v>133.1356884639037</v>
      </c>
      <c r="M206" s="96">
        <v>12.237299919838112</v>
      </c>
      <c r="N206" s="97">
        <v>12.246914303220843</v>
      </c>
    </row>
    <row r="207" spans="2:14" ht="14.1" customHeight="1" x14ac:dyDescent="0.25">
      <c r="B207" s="22" t="s">
        <v>219</v>
      </c>
      <c r="C207" s="6" t="s">
        <v>195</v>
      </c>
      <c r="D207" s="6" t="s">
        <v>190</v>
      </c>
      <c r="E207" s="61" t="s">
        <v>51</v>
      </c>
      <c r="F207" s="62" t="s">
        <v>15</v>
      </c>
      <c r="G207" s="62" t="s">
        <v>46</v>
      </c>
      <c r="H207" s="64" t="s">
        <v>173</v>
      </c>
      <c r="I207" s="66" t="s">
        <v>180</v>
      </c>
      <c r="J207" s="65">
        <v>20</v>
      </c>
      <c r="K207" s="67">
        <v>48.983240189759684</v>
      </c>
      <c r="L207" s="67">
        <v>49.020048231390341</v>
      </c>
      <c r="M207" s="68">
        <v>2.8924979585548183</v>
      </c>
      <c r="N207" s="69">
        <v>2.8946231421172963</v>
      </c>
    </row>
    <row r="208" spans="2:14" ht="14.1" customHeight="1" x14ac:dyDescent="0.25">
      <c r="B208" s="183" t="s">
        <v>219</v>
      </c>
      <c r="C208" s="184" t="s">
        <v>195</v>
      </c>
      <c r="D208" s="184" t="s">
        <v>190</v>
      </c>
      <c r="E208" s="186" t="s">
        <v>51</v>
      </c>
      <c r="F208" s="187" t="s">
        <v>29</v>
      </c>
      <c r="G208" s="187" t="s">
        <v>46</v>
      </c>
      <c r="H208" s="190" t="s">
        <v>173</v>
      </c>
      <c r="I208" s="192" t="s">
        <v>179</v>
      </c>
      <c r="J208" s="191">
        <v>1</v>
      </c>
      <c r="K208" s="193">
        <v>28.917917674338181</v>
      </c>
      <c r="L208" s="193">
        <v>28.929300936355684</v>
      </c>
      <c r="M208" s="194">
        <v>6.5038408741811011</v>
      </c>
      <c r="N208" s="195">
        <v>6.5067787456137935</v>
      </c>
    </row>
    <row r="209" spans="2:14" ht="14.1" customHeight="1" x14ac:dyDescent="0.25">
      <c r="B209" s="183" t="s">
        <v>219</v>
      </c>
      <c r="C209" s="184" t="s">
        <v>195</v>
      </c>
      <c r="D209" s="184" t="s">
        <v>190</v>
      </c>
      <c r="E209" s="186" t="s">
        <v>51</v>
      </c>
      <c r="F209" s="187" t="s">
        <v>29</v>
      </c>
      <c r="G209" s="187" t="s">
        <v>46</v>
      </c>
      <c r="H209" s="190" t="s">
        <v>173</v>
      </c>
      <c r="I209" s="192" t="s">
        <v>180</v>
      </c>
      <c r="J209" s="191">
        <v>1</v>
      </c>
      <c r="K209" s="193">
        <v>14.273746398672873</v>
      </c>
      <c r="L209" s="193">
        <v>14.283814520846338</v>
      </c>
      <c r="M209" s="194">
        <v>3.0433138967589675</v>
      </c>
      <c r="N209" s="195">
        <v>3.0458828100525537</v>
      </c>
    </row>
    <row r="210" spans="2:14" ht="14.1" customHeight="1" x14ac:dyDescent="0.25">
      <c r="B210" s="183" t="s">
        <v>219</v>
      </c>
      <c r="C210" s="184" t="s">
        <v>195</v>
      </c>
      <c r="D210" s="184" t="s">
        <v>190</v>
      </c>
      <c r="E210" s="186" t="s">
        <v>51</v>
      </c>
      <c r="F210" s="187" t="s">
        <v>28</v>
      </c>
      <c r="G210" s="187" t="s">
        <v>46</v>
      </c>
      <c r="H210" s="190" t="s">
        <v>173</v>
      </c>
      <c r="I210" s="192" t="s">
        <v>179</v>
      </c>
      <c r="J210" s="191">
        <v>5</v>
      </c>
      <c r="K210" s="193">
        <v>146.69204457947893</v>
      </c>
      <c r="L210" s="193">
        <v>146.97611435683032</v>
      </c>
      <c r="M210" s="193">
        <v>34.252666393112243</v>
      </c>
      <c r="N210" s="197">
        <v>34.326102215471494</v>
      </c>
    </row>
    <row r="211" spans="2:14" ht="14.1" customHeight="1" x14ac:dyDescent="0.25">
      <c r="B211" s="183" t="s">
        <v>219</v>
      </c>
      <c r="C211" s="184" t="s">
        <v>195</v>
      </c>
      <c r="D211" s="184" t="s">
        <v>190</v>
      </c>
      <c r="E211" s="186" t="s">
        <v>51</v>
      </c>
      <c r="F211" s="187" t="s">
        <v>28</v>
      </c>
      <c r="G211" s="187" t="s">
        <v>46</v>
      </c>
      <c r="H211" s="190" t="s">
        <v>173</v>
      </c>
      <c r="I211" s="192" t="s">
        <v>180</v>
      </c>
      <c r="J211" s="191">
        <v>5</v>
      </c>
      <c r="K211" s="193">
        <v>72.908708513699551</v>
      </c>
      <c r="L211" s="193">
        <v>73.160016503694592</v>
      </c>
      <c r="M211" s="193">
        <v>16.847109977313977</v>
      </c>
      <c r="N211" s="197">
        <v>16.912004357744753</v>
      </c>
    </row>
    <row r="212" spans="2:14" ht="14.1" customHeight="1" x14ac:dyDescent="0.25">
      <c r="B212" s="183" t="s">
        <v>219</v>
      </c>
      <c r="C212" s="184" t="s">
        <v>195</v>
      </c>
      <c r="D212" s="184" t="s">
        <v>190</v>
      </c>
      <c r="E212" s="186" t="s">
        <v>51</v>
      </c>
      <c r="F212" s="187" t="s">
        <v>27</v>
      </c>
      <c r="G212" s="187" t="s">
        <v>46</v>
      </c>
      <c r="H212" s="190" t="s">
        <v>173</v>
      </c>
      <c r="I212" s="192" t="s">
        <v>179</v>
      </c>
      <c r="J212" s="191">
        <v>10</v>
      </c>
      <c r="K212" s="193">
        <v>293.22225396443031</v>
      </c>
      <c r="L212" s="193">
        <v>294.35428378311207</v>
      </c>
      <c r="M212" s="193">
        <v>68.808935523063965</v>
      </c>
      <c r="N212" s="197">
        <v>69.10167612066671</v>
      </c>
    </row>
    <row r="213" spans="2:14" ht="14.1" customHeight="1" x14ac:dyDescent="0.25">
      <c r="B213" s="183" t="s">
        <v>219</v>
      </c>
      <c r="C213" s="184" t="s">
        <v>195</v>
      </c>
      <c r="D213" s="184" t="s">
        <v>190</v>
      </c>
      <c r="E213" s="186" t="s">
        <v>51</v>
      </c>
      <c r="F213" s="187" t="s">
        <v>27</v>
      </c>
      <c r="G213" s="187" t="s">
        <v>46</v>
      </c>
      <c r="H213" s="190" t="s">
        <v>173</v>
      </c>
      <c r="I213" s="192" t="s">
        <v>180</v>
      </c>
      <c r="J213" s="191">
        <v>10</v>
      </c>
      <c r="K213" s="193">
        <v>145.71961432294052</v>
      </c>
      <c r="L213" s="193">
        <v>146.71838039219762</v>
      </c>
      <c r="M213" s="193">
        <v>34.008930256642351</v>
      </c>
      <c r="N213" s="197">
        <v>34.267028723229856</v>
      </c>
    </row>
    <row r="214" spans="2:14" ht="14.1" customHeight="1" x14ac:dyDescent="0.25">
      <c r="B214" s="183" t="s">
        <v>219</v>
      </c>
      <c r="C214" s="184" t="s">
        <v>195</v>
      </c>
      <c r="D214" s="184" t="s">
        <v>190</v>
      </c>
      <c r="E214" s="186" t="s">
        <v>51</v>
      </c>
      <c r="F214" s="187" t="s">
        <v>25</v>
      </c>
      <c r="G214" s="187" t="s">
        <v>46</v>
      </c>
      <c r="H214" s="190" t="s">
        <v>173</v>
      </c>
      <c r="I214" s="192" t="s">
        <v>179</v>
      </c>
      <c r="J214" s="191">
        <v>20</v>
      </c>
      <c r="K214" s="193">
        <v>584.02099668480457</v>
      </c>
      <c r="L214" s="193">
        <v>588.518303194076</v>
      </c>
      <c r="M214" s="193">
        <v>137.35693460497308</v>
      </c>
      <c r="N214" s="197">
        <v>138.519861011091</v>
      </c>
    </row>
    <row r="215" spans="2:14" ht="14.1" customHeight="1" x14ac:dyDescent="0.25">
      <c r="B215" s="183" t="s">
        <v>219</v>
      </c>
      <c r="C215" s="184" t="s">
        <v>195</v>
      </c>
      <c r="D215" s="184" t="s">
        <v>190</v>
      </c>
      <c r="E215" s="186" t="s">
        <v>51</v>
      </c>
      <c r="F215" s="187" t="s">
        <v>25</v>
      </c>
      <c r="G215" s="187" t="s">
        <v>46</v>
      </c>
      <c r="H215" s="190" t="s">
        <v>173</v>
      </c>
      <c r="I215" s="192" t="s">
        <v>180</v>
      </c>
      <c r="J215" s="191">
        <v>20</v>
      </c>
      <c r="K215" s="193">
        <v>289.37919245625943</v>
      </c>
      <c r="L215" s="193">
        <v>293.32648763769595</v>
      </c>
      <c r="M215" s="193">
        <v>67.846075221450405</v>
      </c>
      <c r="N215" s="197">
        <v>68.866091768762459</v>
      </c>
    </row>
    <row r="216" spans="2:14" ht="14.1" customHeight="1" x14ac:dyDescent="0.25">
      <c r="B216" s="22" t="s">
        <v>219</v>
      </c>
      <c r="C216" s="6" t="s">
        <v>195</v>
      </c>
      <c r="D216" s="6" t="s">
        <v>190</v>
      </c>
      <c r="E216" s="61" t="s">
        <v>51</v>
      </c>
      <c r="F216" s="63" t="s">
        <v>145</v>
      </c>
      <c r="G216" s="63" t="s">
        <v>46</v>
      </c>
      <c r="H216" s="64" t="s">
        <v>174</v>
      </c>
      <c r="I216" s="66" t="s">
        <v>179</v>
      </c>
      <c r="J216" s="65">
        <v>1</v>
      </c>
      <c r="K216" s="60" t="s">
        <v>178</v>
      </c>
      <c r="L216" s="60" t="s">
        <v>178</v>
      </c>
      <c r="M216" s="67">
        <v>2641.8108463448052</v>
      </c>
      <c r="N216" s="70">
        <v>3144.5146538992958</v>
      </c>
    </row>
    <row r="217" spans="2:14" ht="14.1" customHeight="1" x14ac:dyDescent="0.25">
      <c r="B217" s="22" t="s">
        <v>219</v>
      </c>
      <c r="C217" s="6" t="s">
        <v>195</v>
      </c>
      <c r="D217" s="6" t="s">
        <v>190</v>
      </c>
      <c r="E217" s="61" t="s">
        <v>51</v>
      </c>
      <c r="F217" s="63" t="s">
        <v>146</v>
      </c>
      <c r="G217" s="63" t="s">
        <v>46</v>
      </c>
      <c r="H217" s="64" t="s">
        <v>174</v>
      </c>
      <c r="I217" s="66" t="s">
        <v>180</v>
      </c>
      <c r="J217" s="65">
        <v>1</v>
      </c>
      <c r="K217" s="60" t="s">
        <v>178</v>
      </c>
      <c r="L217" s="60" t="s">
        <v>178</v>
      </c>
      <c r="M217" s="67">
        <v>1130.1834451113325</v>
      </c>
      <c r="N217" s="70">
        <v>1492.0260428925594</v>
      </c>
    </row>
    <row r="218" spans="2:14" ht="14.1" customHeight="1" x14ac:dyDescent="0.25">
      <c r="B218" s="183" t="s">
        <v>219</v>
      </c>
      <c r="C218" s="184" t="s">
        <v>195</v>
      </c>
      <c r="D218" s="184" t="s">
        <v>190</v>
      </c>
      <c r="E218" s="186" t="s">
        <v>51</v>
      </c>
      <c r="F218" s="188" t="s">
        <v>147</v>
      </c>
      <c r="G218" s="188" t="s">
        <v>46</v>
      </c>
      <c r="H218" s="190" t="s">
        <v>174</v>
      </c>
      <c r="I218" s="192" t="s">
        <v>179</v>
      </c>
      <c r="J218" s="191">
        <v>1</v>
      </c>
      <c r="K218" s="185" t="s">
        <v>178</v>
      </c>
      <c r="L218" s="185" t="s">
        <v>178</v>
      </c>
      <c r="M218" s="193">
        <v>9149.9824399675363</v>
      </c>
      <c r="N218" s="197">
        <v>20466.359975611107</v>
      </c>
    </row>
    <row r="219" spans="2:14" ht="14.1" customHeight="1" thickBot="1" x14ac:dyDescent="0.3">
      <c r="B219" s="198" t="s">
        <v>219</v>
      </c>
      <c r="C219" s="199" t="s">
        <v>195</v>
      </c>
      <c r="D219" s="199" t="s">
        <v>190</v>
      </c>
      <c r="E219" s="201" t="s">
        <v>51</v>
      </c>
      <c r="F219" s="202" t="s">
        <v>147</v>
      </c>
      <c r="G219" s="202" t="s">
        <v>46</v>
      </c>
      <c r="H219" s="204" t="s">
        <v>174</v>
      </c>
      <c r="I219" s="205" t="s">
        <v>180</v>
      </c>
      <c r="J219" s="206">
        <v>1</v>
      </c>
      <c r="K219" s="200" t="s">
        <v>178</v>
      </c>
      <c r="L219" s="200" t="s">
        <v>178</v>
      </c>
      <c r="M219" s="207">
        <v>3128.3379457679162</v>
      </c>
      <c r="N219" s="208">
        <v>9510.31405897068</v>
      </c>
    </row>
    <row r="220" spans="2:14" x14ac:dyDescent="0.25">
      <c r="B220" s="45" t="s">
        <v>220</v>
      </c>
      <c r="C220" s="81" t="s">
        <v>196</v>
      </c>
      <c r="D220" s="81" t="s">
        <v>231</v>
      </c>
      <c r="E220" s="53" t="s">
        <v>143</v>
      </c>
      <c r="F220" s="54" t="s">
        <v>22</v>
      </c>
      <c r="G220" s="54" t="s">
        <v>43</v>
      </c>
      <c r="H220" s="55" t="s">
        <v>173</v>
      </c>
      <c r="I220" s="57" t="s">
        <v>179</v>
      </c>
      <c r="J220" s="56">
        <v>1</v>
      </c>
      <c r="K220" s="85">
        <v>6.7860645657819729</v>
      </c>
      <c r="L220" s="85">
        <v>6.786305403117276</v>
      </c>
      <c r="M220" s="86">
        <v>0.52033687658202432</v>
      </c>
      <c r="N220" s="87">
        <v>0.52035806701082177</v>
      </c>
    </row>
    <row r="221" spans="2:14" ht="14.1" customHeight="1" x14ac:dyDescent="0.25">
      <c r="B221" s="46" t="s">
        <v>220</v>
      </c>
      <c r="C221" s="89" t="s">
        <v>196</v>
      </c>
      <c r="D221" s="89" t="s">
        <v>231</v>
      </c>
      <c r="E221" s="61" t="s">
        <v>143</v>
      </c>
      <c r="F221" s="62" t="s">
        <v>24</v>
      </c>
      <c r="G221" s="62" t="s">
        <v>46</v>
      </c>
      <c r="H221" s="64" t="s">
        <v>173</v>
      </c>
      <c r="I221" s="66" t="s">
        <v>180</v>
      </c>
      <c r="J221" s="65">
        <v>1</v>
      </c>
      <c r="K221" s="94">
        <v>1.0918087417613016</v>
      </c>
      <c r="L221" s="94">
        <v>1.0919149441833302</v>
      </c>
      <c r="M221" s="275">
        <v>4.0996269402704462E-2</v>
      </c>
      <c r="N221" s="276">
        <v>4.1000668149929392E-2</v>
      </c>
    </row>
    <row r="222" spans="2:14" ht="14.1" customHeight="1" x14ac:dyDescent="0.25">
      <c r="B222" s="46" t="s">
        <v>220</v>
      </c>
      <c r="C222" s="89" t="s">
        <v>196</v>
      </c>
      <c r="D222" s="89" t="s">
        <v>231</v>
      </c>
      <c r="E222" s="61" t="s">
        <v>143</v>
      </c>
      <c r="F222" s="62" t="s">
        <v>20</v>
      </c>
      <c r="G222" s="62" t="s">
        <v>43</v>
      </c>
      <c r="H222" s="64" t="s">
        <v>173</v>
      </c>
      <c r="I222" s="66" t="s">
        <v>179</v>
      </c>
      <c r="J222" s="65">
        <v>5</v>
      </c>
      <c r="K222" s="67">
        <v>39.669888416626605</v>
      </c>
      <c r="L222" s="67">
        <v>39.676337122002032</v>
      </c>
      <c r="M222" s="68">
        <v>3.5666940395140396</v>
      </c>
      <c r="N222" s="69">
        <v>3.5672787025883315</v>
      </c>
    </row>
    <row r="223" spans="2:14" ht="14.1" customHeight="1" x14ac:dyDescent="0.25">
      <c r="B223" s="46" t="s">
        <v>220</v>
      </c>
      <c r="C223" s="89" t="s">
        <v>196</v>
      </c>
      <c r="D223" s="89" t="s">
        <v>231</v>
      </c>
      <c r="E223" s="61" t="s">
        <v>143</v>
      </c>
      <c r="F223" s="62" t="s">
        <v>21</v>
      </c>
      <c r="G223" s="62" t="s">
        <v>46</v>
      </c>
      <c r="H223" s="64" t="s">
        <v>173</v>
      </c>
      <c r="I223" s="66" t="s">
        <v>180</v>
      </c>
      <c r="J223" s="65">
        <v>5</v>
      </c>
      <c r="K223" s="96">
        <v>10.058903653258449</v>
      </c>
      <c r="L223" s="96">
        <v>10.062519286833387</v>
      </c>
      <c r="M223" s="68">
        <v>0.56437551857064339</v>
      </c>
      <c r="N223" s="69">
        <v>0.5645856440380943</v>
      </c>
    </row>
    <row r="224" spans="2:14" ht="14.1" customHeight="1" x14ac:dyDescent="0.25">
      <c r="B224" s="46" t="s">
        <v>220</v>
      </c>
      <c r="C224" s="89" t="s">
        <v>196</v>
      </c>
      <c r="D224" s="89" t="s">
        <v>231</v>
      </c>
      <c r="E224" s="61" t="s">
        <v>143</v>
      </c>
      <c r="F224" s="62" t="s">
        <v>18</v>
      </c>
      <c r="G224" s="62" t="s">
        <v>43</v>
      </c>
      <c r="H224" s="64" t="s">
        <v>173</v>
      </c>
      <c r="I224" s="66" t="s">
        <v>179</v>
      </c>
      <c r="J224" s="65">
        <v>10</v>
      </c>
      <c r="K224" s="67">
        <v>81.548138433465212</v>
      </c>
      <c r="L224" s="67">
        <v>81.5739872268895</v>
      </c>
      <c r="M224" s="68">
        <v>7.4563920749055583</v>
      </c>
      <c r="N224" s="69">
        <v>7.4587391557773302</v>
      </c>
    </row>
    <row r="225" spans="2:14" ht="14.1" customHeight="1" x14ac:dyDescent="0.25">
      <c r="B225" s="46" t="s">
        <v>220</v>
      </c>
      <c r="C225" s="89" t="s">
        <v>196</v>
      </c>
      <c r="D225" s="89" t="s">
        <v>231</v>
      </c>
      <c r="E225" s="61" t="s">
        <v>143</v>
      </c>
      <c r="F225" s="62" t="s">
        <v>19</v>
      </c>
      <c r="G225" s="62" t="s">
        <v>46</v>
      </c>
      <c r="H225" s="64" t="s">
        <v>173</v>
      </c>
      <c r="I225" s="66" t="s">
        <v>180</v>
      </c>
      <c r="J225" s="65">
        <v>10</v>
      </c>
      <c r="K225" s="96">
        <v>22.793782063085171</v>
      </c>
      <c r="L225" s="96">
        <v>22.808935579172335</v>
      </c>
      <c r="M225" s="68">
        <v>1.3295102680514532</v>
      </c>
      <c r="N225" s="69">
        <v>1.3303863994924046</v>
      </c>
    </row>
    <row r="226" spans="2:14" ht="14.1" customHeight="1" x14ac:dyDescent="0.25">
      <c r="B226" s="46" t="s">
        <v>220</v>
      </c>
      <c r="C226" s="89" t="s">
        <v>196</v>
      </c>
      <c r="D226" s="89" t="s">
        <v>231</v>
      </c>
      <c r="E226" s="61" t="s">
        <v>143</v>
      </c>
      <c r="F226" s="62" t="s">
        <v>8</v>
      </c>
      <c r="G226" s="62" t="s">
        <v>43</v>
      </c>
      <c r="H226" s="64" t="s">
        <v>173</v>
      </c>
      <c r="I226" s="66" t="s">
        <v>179</v>
      </c>
      <c r="J226" s="65">
        <v>20</v>
      </c>
      <c r="K226" s="67">
        <v>165.43352745681383</v>
      </c>
      <c r="L226" s="67">
        <v>165.53687608503657</v>
      </c>
      <c r="M226" s="96">
        <v>15.246555417475799</v>
      </c>
      <c r="N226" s="97">
        <v>15.255947943541827</v>
      </c>
    </row>
    <row r="227" spans="2:14" ht="14.1" customHeight="1" x14ac:dyDescent="0.25">
      <c r="B227" s="46" t="s">
        <v>220</v>
      </c>
      <c r="C227" s="89" t="s">
        <v>196</v>
      </c>
      <c r="D227" s="89" t="s">
        <v>231</v>
      </c>
      <c r="E227" s="61" t="s">
        <v>143</v>
      </c>
      <c r="F227" s="62" t="s">
        <v>15</v>
      </c>
      <c r="G227" s="62" t="s">
        <v>46</v>
      </c>
      <c r="H227" s="64" t="s">
        <v>173</v>
      </c>
      <c r="I227" s="66" t="s">
        <v>180</v>
      </c>
      <c r="J227" s="65">
        <v>20</v>
      </c>
      <c r="K227" s="67">
        <v>48.950734830816963</v>
      </c>
      <c r="L227" s="67">
        <v>49.012000371894821</v>
      </c>
      <c r="M227" s="68">
        <v>2.8906385616320969</v>
      </c>
      <c r="N227" s="69">
        <v>2.8941759667674036</v>
      </c>
    </row>
    <row r="228" spans="2:14" ht="14.1" customHeight="1" x14ac:dyDescent="0.25">
      <c r="B228" s="221" t="s">
        <v>220</v>
      </c>
      <c r="C228" s="187" t="s">
        <v>196</v>
      </c>
      <c r="D228" s="187" t="s">
        <v>231</v>
      </c>
      <c r="E228" s="186" t="s">
        <v>143</v>
      </c>
      <c r="F228" s="187" t="s">
        <v>29</v>
      </c>
      <c r="G228" s="187" t="s">
        <v>43</v>
      </c>
      <c r="H228" s="190" t="s">
        <v>173</v>
      </c>
      <c r="I228" s="192" t="s">
        <v>179</v>
      </c>
      <c r="J228" s="191">
        <v>1</v>
      </c>
      <c r="K228" s="193">
        <v>29.904465698179678</v>
      </c>
      <c r="L228" s="193">
        <v>29.911363814625645</v>
      </c>
      <c r="M228" s="194">
        <v>5.8005637471768843</v>
      </c>
      <c r="N228" s="195">
        <v>5.8020660571968774</v>
      </c>
    </row>
    <row r="229" spans="2:14" ht="14.1" customHeight="1" x14ac:dyDescent="0.25">
      <c r="B229" s="221" t="s">
        <v>220</v>
      </c>
      <c r="C229" s="187" t="s">
        <v>196</v>
      </c>
      <c r="D229" s="187" t="s">
        <v>231</v>
      </c>
      <c r="E229" s="186" t="s">
        <v>143</v>
      </c>
      <c r="F229" s="187" t="s">
        <v>29</v>
      </c>
      <c r="G229" s="187" t="s">
        <v>46</v>
      </c>
      <c r="H229" s="190" t="s">
        <v>173</v>
      </c>
      <c r="I229" s="192" t="s">
        <v>180</v>
      </c>
      <c r="J229" s="191">
        <v>1</v>
      </c>
      <c r="K229" s="193">
        <v>10.489745078712792</v>
      </c>
      <c r="L229" s="193">
        <v>10.49752077258994</v>
      </c>
      <c r="M229" s="194">
        <v>1.6970561334306029</v>
      </c>
      <c r="N229" s="195">
        <v>1.6985663841420215</v>
      </c>
    </row>
    <row r="230" spans="2:14" ht="14.1" customHeight="1" x14ac:dyDescent="0.25">
      <c r="B230" s="221" t="s">
        <v>220</v>
      </c>
      <c r="C230" s="187" t="s">
        <v>196</v>
      </c>
      <c r="D230" s="187" t="s">
        <v>231</v>
      </c>
      <c r="E230" s="186" t="s">
        <v>143</v>
      </c>
      <c r="F230" s="187" t="s">
        <v>28</v>
      </c>
      <c r="G230" s="187" t="s">
        <v>43</v>
      </c>
      <c r="H230" s="190" t="s">
        <v>173</v>
      </c>
      <c r="I230" s="192" t="s">
        <v>179</v>
      </c>
      <c r="J230" s="191">
        <v>5</v>
      </c>
      <c r="K230" s="193">
        <v>152.09395681556106</v>
      </c>
      <c r="L230" s="193">
        <v>152.26631758744165</v>
      </c>
      <c r="M230" s="193">
        <v>30.714059240763042</v>
      </c>
      <c r="N230" s="197">
        <v>30.751672959274334</v>
      </c>
    </row>
    <row r="231" spans="2:14" ht="14.1" customHeight="1" x14ac:dyDescent="0.25">
      <c r="B231" s="221" t="s">
        <v>220</v>
      </c>
      <c r="C231" s="187" t="s">
        <v>196</v>
      </c>
      <c r="D231" s="187" t="s">
        <v>231</v>
      </c>
      <c r="E231" s="186" t="s">
        <v>143</v>
      </c>
      <c r="F231" s="187" t="s">
        <v>28</v>
      </c>
      <c r="G231" s="187" t="s">
        <v>46</v>
      </c>
      <c r="H231" s="190" t="s">
        <v>173</v>
      </c>
      <c r="I231" s="192" t="s">
        <v>180</v>
      </c>
      <c r="J231" s="191">
        <v>5</v>
      </c>
      <c r="K231" s="193">
        <v>54.279956949402433</v>
      </c>
      <c r="L231" s="193">
        <v>54.475268255619426</v>
      </c>
      <c r="M231" s="194">
        <v>9.9411104295427375</v>
      </c>
      <c r="N231" s="195">
        <v>9.9799814777997113</v>
      </c>
    </row>
    <row r="232" spans="2:14" ht="14.1" customHeight="1" x14ac:dyDescent="0.25">
      <c r="B232" s="221" t="s">
        <v>220</v>
      </c>
      <c r="C232" s="187" t="s">
        <v>196</v>
      </c>
      <c r="D232" s="187" t="s">
        <v>231</v>
      </c>
      <c r="E232" s="186" t="s">
        <v>143</v>
      </c>
      <c r="F232" s="187" t="s">
        <v>27</v>
      </c>
      <c r="G232" s="187" t="s">
        <v>43</v>
      </c>
      <c r="H232" s="190" t="s">
        <v>173</v>
      </c>
      <c r="I232" s="192" t="s">
        <v>179</v>
      </c>
      <c r="J232" s="191">
        <v>10</v>
      </c>
      <c r="K232" s="193">
        <v>304.43819957206188</v>
      </c>
      <c r="L232" s="193">
        <v>305.12603478195808</v>
      </c>
      <c r="M232" s="193">
        <v>61.808476773200759</v>
      </c>
      <c r="N232" s="197">
        <v>61.958641501328835</v>
      </c>
    </row>
    <row r="233" spans="2:14" ht="14.1" customHeight="1" x14ac:dyDescent="0.25">
      <c r="B233" s="221" t="s">
        <v>220</v>
      </c>
      <c r="C233" s="187" t="s">
        <v>196</v>
      </c>
      <c r="D233" s="187" t="s">
        <v>231</v>
      </c>
      <c r="E233" s="186" t="s">
        <v>143</v>
      </c>
      <c r="F233" s="187" t="s">
        <v>27</v>
      </c>
      <c r="G233" s="187" t="s">
        <v>46</v>
      </c>
      <c r="H233" s="190" t="s">
        <v>173</v>
      </c>
      <c r="I233" s="192" t="s">
        <v>180</v>
      </c>
      <c r="J233" s="191">
        <v>10</v>
      </c>
      <c r="K233" s="193">
        <v>108.74784397081001</v>
      </c>
      <c r="L233" s="193">
        <v>109.52402681439685</v>
      </c>
      <c r="M233" s="193">
        <v>20.23241928969912</v>
      </c>
      <c r="N233" s="197">
        <v>20.387143059162966</v>
      </c>
    </row>
    <row r="234" spans="2:14" ht="14.1" customHeight="1" x14ac:dyDescent="0.25">
      <c r="B234" s="221" t="s">
        <v>220</v>
      </c>
      <c r="C234" s="187" t="s">
        <v>196</v>
      </c>
      <c r="D234" s="187" t="s">
        <v>231</v>
      </c>
      <c r="E234" s="186" t="s">
        <v>143</v>
      </c>
      <c r="F234" s="187" t="s">
        <v>25</v>
      </c>
      <c r="G234" s="187" t="s">
        <v>43</v>
      </c>
      <c r="H234" s="190" t="s">
        <v>173</v>
      </c>
      <c r="I234" s="192" t="s">
        <v>179</v>
      </c>
      <c r="J234" s="191">
        <v>20</v>
      </c>
      <c r="K234" s="193">
        <v>607.75952873909887</v>
      </c>
      <c r="L234" s="193">
        <v>610.49969220903631</v>
      </c>
      <c r="M234" s="193">
        <v>123.70887001771831</v>
      </c>
      <c r="N234" s="197">
        <v>124.30716127440478</v>
      </c>
    </row>
    <row r="235" spans="2:14" ht="14.1" customHeight="1" x14ac:dyDescent="0.25">
      <c r="B235" s="221" t="s">
        <v>220</v>
      </c>
      <c r="C235" s="187" t="s">
        <v>196</v>
      </c>
      <c r="D235" s="187" t="s">
        <v>231</v>
      </c>
      <c r="E235" s="186" t="s">
        <v>143</v>
      </c>
      <c r="F235" s="187" t="s">
        <v>25</v>
      </c>
      <c r="G235" s="187" t="s">
        <v>46</v>
      </c>
      <c r="H235" s="190" t="s">
        <v>173</v>
      </c>
      <c r="I235" s="192" t="s">
        <v>180</v>
      </c>
      <c r="J235" s="191">
        <v>20</v>
      </c>
      <c r="K235" s="193">
        <v>216.19554042493996</v>
      </c>
      <c r="L235" s="193">
        <v>219.26195792247395</v>
      </c>
      <c r="M235" s="193">
        <v>40.531762624765548</v>
      </c>
      <c r="N235" s="197">
        <v>41.143373273785322</v>
      </c>
    </row>
    <row r="236" spans="2:14" ht="14.1" customHeight="1" x14ac:dyDescent="0.25">
      <c r="B236" s="46" t="s">
        <v>220</v>
      </c>
      <c r="C236" s="89" t="s">
        <v>196</v>
      </c>
      <c r="D236" s="89" t="s">
        <v>231</v>
      </c>
      <c r="E236" s="61" t="s">
        <v>143</v>
      </c>
      <c r="F236" s="63" t="s">
        <v>145</v>
      </c>
      <c r="G236" s="63" t="s">
        <v>43</v>
      </c>
      <c r="H236" s="64" t="s">
        <v>174</v>
      </c>
      <c r="I236" s="66" t="s">
        <v>179</v>
      </c>
      <c r="J236" s="65">
        <v>1</v>
      </c>
      <c r="K236" s="60" t="s">
        <v>178</v>
      </c>
      <c r="L236" s="60" t="s">
        <v>178</v>
      </c>
      <c r="M236" s="67">
        <v>3431.7163092871074</v>
      </c>
      <c r="N236" s="70">
        <v>3954.0736520035402</v>
      </c>
    </row>
    <row r="237" spans="2:14" ht="14.1" customHeight="1" x14ac:dyDescent="0.25">
      <c r="B237" s="46" t="s">
        <v>220</v>
      </c>
      <c r="C237" s="89" t="s">
        <v>196</v>
      </c>
      <c r="D237" s="89" t="s">
        <v>231</v>
      </c>
      <c r="E237" s="61" t="s">
        <v>143</v>
      </c>
      <c r="F237" s="63" t="s">
        <v>146</v>
      </c>
      <c r="G237" s="63" t="s">
        <v>46</v>
      </c>
      <c r="H237" s="64" t="s">
        <v>174</v>
      </c>
      <c r="I237" s="66" t="s">
        <v>180</v>
      </c>
      <c r="J237" s="65">
        <v>1</v>
      </c>
      <c r="K237" s="60" t="s">
        <v>178</v>
      </c>
      <c r="L237" s="60" t="s">
        <v>178</v>
      </c>
      <c r="M237" s="67">
        <v>926.02176761742976</v>
      </c>
      <c r="N237" s="70">
        <v>1384.222676947729</v>
      </c>
    </row>
    <row r="238" spans="2:14" ht="14.1" customHeight="1" x14ac:dyDescent="0.25">
      <c r="B238" s="221" t="s">
        <v>220</v>
      </c>
      <c r="C238" s="187" t="s">
        <v>196</v>
      </c>
      <c r="D238" s="187" t="s">
        <v>231</v>
      </c>
      <c r="E238" s="186" t="s">
        <v>143</v>
      </c>
      <c r="F238" s="188" t="s">
        <v>147</v>
      </c>
      <c r="G238" s="188" t="s">
        <v>43</v>
      </c>
      <c r="H238" s="190" t="s">
        <v>174</v>
      </c>
      <c r="I238" s="192" t="s">
        <v>179</v>
      </c>
      <c r="J238" s="191">
        <v>1</v>
      </c>
      <c r="K238" s="185" t="s">
        <v>178</v>
      </c>
      <c r="L238" s="185" t="s">
        <v>178</v>
      </c>
      <c r="M238" s="193">
        <v>12136.545051136303</v>
      </c>
      <c r="N238" s="197">
        <v>22780.906892926436</v>
      </c>
    </row>
    <row r="239" spans="2:14" ht="14.1" customHeight="1" thickBot="1" x14ac:dyDescent="0.3">
      <c r="B239" s="222" t="s">
        <v>220</v>
      </c>
      <c r="C239" s="203" t="s">
        <v>196</v>
      </c>
      <c r="D239" s="203" t="s">
        <v>231</v>
      </c>
      <c r="E239" s="201" t="s">
        <v>143</v>
      </c>
      <c r="F239" s="202" t="s">
        <v>147</v>
      </c>
      <c r="G239" s="202" t="s">
        <v>46</v>
      </c>
      <c r="H239" s="204" t="s">
        <v>174</v>
      </c>
      <c r="I239" s="205" t="s">
        <v>180</v>
      </c>
      <c r="J239" s="206">
        <v>1</v>
      </c>
      <c r="K239" s="200" t="s">
        <v>178</v>
      </c>
      <c r="L239" s="200" t="s">
        <v>178</v>
      </c>
      <c r="M239" s="207">
        <v>1877.772447452855</v>
      </c>
      <c r="N239" s="208">
        <v>5708.9758736131635</v>
      </c>
    </row>
    <row r="240" spans="2:14" x14ac:dyDescent="0.25">
      <c r="B240" s="50" t="s">
        <v>221</v>
      </c>
      <c r="C240" s="44" t="s">
        <v>197</v>
      </c>
      <c r="D240" s="19" t="s">
        <v>188</v>
      </c>
      <c r="E240" s="44" t="s">
        <v>50</v>
      </c>
      <c r="F240" s="81" t="s">
        <v>22</v>
      </c>
      <c r="G240" s="81" t="s">
        <v>43</v>
      </c>
      <c r="H240" s="82" t="s">
        <v>173</v>
      </c>
      <c r="I240" s="84" t="s">
        <v>179</v>
      </c>
      <c r="J240" s="83">
        <v>1</v>
      </c>
      <c r="K240" s="85">
        <v>5.3099873555518924</v>
      </c>
      <c r="L240" s="85">
        <v>5.3101407179547353</v>
      </c>
      <c r="M240" s="86">
        <v>0.38729094899921773</v>
      </c>
      <c r="N240" s="87">
        <v>0.3873041853405419</v>
      </c>
    </row>
    <row r="241" spans="2:14" ht="14.1" customHeight="1" x14ac:dyDescent="0.25">
      <c r="B241" s="51" t="s">
        <v>221</v>
      </c>
      <c r="C241" s="7" t="s">
        <v>197</v>
      </c>
      <c r="D241" s="6" t="s">
        <v>188</v>
      </c>
      <c r="E241" s="7" t="s">
        <v>50</v>
      </c>
      <c r="F241" s="89" t="s">
        <v>24</v>
      </c>
      <c r="G241" s="89" t="s">
        <v>46</v>
      </c>
      <c r="H241" s="91" t="s">
        <v>173</v>
      </c>
      <c r="I241" s="93" t="s">
        <v>180</v>
      </c>
      <c r="J241" s="92">
        <v>1</v>
      </c>
      <c r="K241" s="94">
        <v>1.0914689953771084</v>
      </c>
      <c r="L241" s="94">
        <v>1.0918316973294357</v>
      </c>
      <c r="M241" s="275">
        <v>4.0982394867591448E-2</v>
      </c>
      <c r="N241" s="276">
        <v>4.0997417042337177E-2</v>
      </c>
    </row>
    <row r="242" spans="2:14" ht="14.1" customHeight="1" x14ac:dyDescent="0.25">
      <c r="B242" s="51" t="s">
        <v>221</v>
      </c>
      <c r="C242" s="7" t="s">
        <v>197</v>
      </c>
      <c r="D242" s="6" t="s">
        <v>188</v>
      </c>
      <c r="E242" s="61" t="s">
        <v>50</v>
      </c>
      <c r="F242" s="62" t="s">
        <v>20</v>
      </c>
      <c r="G242" s="62" t="s">
        <v>43</v>
      </c>
      <c r="H242" s="64" t="s">
        <v>173</v>
      </c>
      <c r="I242" s="66" t="s">
        <v>179</v>
      </c>
      <c r="J242" s="65">
        <v>5</v>
      </c>
      <c r="K242" s="67">
        <v>31.625431715042129</v>
      </c>
      <c r="L242" s="67">
        <v>31.629624886754058</v>
      </c>
      <c r="M242" s="68">
        <v>2.8191832007694475</v>
      </c>
      <c r="N242" s="69">
        <v>2.8195630741127498</v>
      </c>
    </row>
    <row r="243" spans="2:14" ht="14.1" customHeight="1" x14ac:dyDescent="0.25">
      <c r="B243" s="51" t="s">
        <v>221</v>
      </c>
      <c r="C243" s="7" t="s">
        <v>197</v>
      </c>
      <c r="D243" s="6" t="s">
        <v>188</v>
      </c>
      <c r="E243" s="61" t="s">
        <v>50</v>
      </c>
      <c r="F243" s="62" t="s">
        <v>21</v>
      </c>
      <c r="G243" s="62" t="s">
        <v>46</v>
      </c>
      <c r="H243" s="64" t="s">
        <v>173</v>
      </c>
      <c r="I243" s="66" t="s">
        <v>180</v>
      </c>
      <c r="J243" s="65">
        <v>5</v>
      </c>
      <c r="K243" s="96">
        <v>10.047328621808747</v>
      </c>
      <c r="L243" s="96">
        <v>10.059665291922688</v>
      </c>
      <c r="M243" s="68">
        <v>0.56370824821235777</v>
      </c>
      <c r="N243" s="69">
        <v>0.56442524892429446</v>
      </c>
    </row>
    <row r="244" spans="2:14" ht="14.1" customHeight="1" x14ac:dyDescent="0.25">
      <c r="B244" s="51" t="s">
        <v>221</v>
      </c>
      <c r="C244" s="7" t="s">
        <v>197</v>
      </c>
      <c r="D244" s="6" t="s">
        <v>188</v>
      </c>
      <c r="E244" s="61" t="s">
        <v>50</v>
      </c>
      <c r="F244" s="62" t="s">
        <v>18</v>
      </c>
      <c r="G244" s="62" t="s">
        <v>43</v>
      </c>
      <c r="H244" s="64" t="s">
        <v>173</v>
      </c>
      <c r="I244" s="66" t="s">
        <v>179</v>
      </c>
      <c r="J244" s="65">
        <v>10</v>
      </c>
      <c r="K244" s="67">
        <v>65.382404335844782</v>
      </c>
      <c r="L244" s="67">
        <v>65.399241920851296</v>
      </c>
      <c r="M244" s="68">
        <v>5.9547549606470618</v>
      </c>
      <c r="N244" s="69">
        <v>5.9562831738430395</v>
      </c>
    </row>
    <row r="245" spans="2:14" ht="14.1" customHeight="1" x14ac:dyDescent="0.25">
      <c r="B245" s="51" t="s">
        <v>221</v>
      </c>
      <c r="C245" s="7" t="s">
        <v>197</v>
      </c>
      <c r="D245" s="6" t="s">
        <v>188</v>
      </c>
      <c r="E245" s="61" t="s">
        <v>50</v>
      </c>
      <c r="F245" s="62" t="s">
        <v>19</v>
      </c>
      <c r="G245" s="62" t="s">
        <v>46</v>
      </c>
      <c r="H245" s="64" t="s">
        <v>173</v>
      </c>
      <c r="I245" s="66" t="s">
        <v>180</v>
      </c>
      <c r="J245" s="65">
        <v>10</v>
      </c>
      <c r="K245" s="96">
        <v>22.745294871257567</v>
      </c>
      <c r="L245" s="96">
        <v>22.79694070405527</v>
      </c>
      <c r="M245" s="68">
        <v>1.3267312288411424</v>
      </c>
      <c r="N245" s="69">
        <v>1.3297175781062502</v>
      </c>
    </row>
    <row r="246" spans="2:14" ht="14.1" customHeight="1" x14ac:dyDescent="0.25">
      <c r="B246" s="51" t="s">
        <v>221</v>
      </c>
      <c r="C246" s="7" t="s">
        <v>197</v>
      </c>
      <c r="D246" s="6" t="s">
        <v>188</v>
      </c>
      <c r="E246" s="61" t="s">
        <v>50</v>
      </c>
      <c r="F246" s="62" t="s">
        <v>8</v>
      </c>
      <c r="G246" s="62" t="s">
        <v>43</v>
      </c>
      <c r="H246" s="64" t="s">
        <v>173</v>
      </c>
      <c r="I246" s="66" t="s">
        <v>179</v>
      </c>
      <c r="J246" s="65">
        <v>20</v>
      </c>
      <c r="K246" s="67">
        <v>133.08106640294923</v>
      </c>
      <c r="L246" s="67">
        <v>133.14841707852389</v>
      </c>
      <c r="M246" s="96">
        <v>12.241900749971405</v>
      </c>
      <c r="N246" s="97">
        <v>12.24802016003059</v>
      </c>
    </row>
    <row r="247" spans="2:14" ht="14.1" customHeight="1" x14ac:dyDescent="0.25">
      <c r="B247" s="51" t="s">
        <v>221</v>
      </c>
      <c r="C247" s="7" t="s">
        <v>197</v>
      </c>
      <c r="D247" s="6" t="s">
        <v>188</v>
      </c>
      <c r="E247" s="61" t="s">
        <v>50</v>
      </c>
      <c r="F247" s="62" t="s">
        <v>15</v>
      </c>
      <c r="G247" s="62" t="s">
        <v>46</v>
      </c>
      <c r="H247" s="64" t="s">
        <v>173</v>
      </c>
      <c r="I247" s="66" t="s">
        <v>180</v>
      </c>
      <c r="J247" s="65">
        <v>20</v>
      </c>
      <c r="K247" s="67">
        <v>48.75507238576273</v>
      </c>
      <c r="L247" s="67">
        <v>48.963398399299713</v>
      </c>
      <c r="M247" s="68">
        <v>2.8794442389014412</v>
      </c>
      <c r="N247" s="69">
        <v>2.8914752238684516</v>
      </c>
    </row>
    <row r="248" spans="2:14" ht="14.1" customHeight="1" x14ac:dyDescent="0.25">
      <c r="B248" s="223" t="s">
        <v>221</v>
      </c>
      <c r="C248" s="186" t="s">
        <v>197</v>
      </c>
      <c r="D248" s="184" t="s">
        <v>188</v>
      </c>
      <c r="E248" s="186" t="s">
        <v>50</v>
      </c>
      <c r="F248" s="187" t="s">
        <v>29</v>
      </c>
      <c r="G248" s="187" t="s">
        <v>43</v>
      </c>
      <c r="H248" s="190" t="s">
        <v>173</v>
      </c>
      <c r="I248" s="192" t="s">
        <v>179</v>
      </c>
      <c r="J248" s="191">
        <v>1</v>
      </c>
      <c r="K248" s="193">
        <v>24.045294663585295</v>
      </c>
      <c r="L248" s="193">
        <v>24.049788006317034</v>
      </c>
      <c r="M248" s="194">
        <v>4.6012602842577985</v>
      </c>
      <c r="N248" s="195">
        <v>4.6022364215765439</v>
      </c>
    </row>
    <row r="249" spans="2:14" ht="14.1" customHeight="1" x14ac:dyDescent="0.25">
      <c r="B249" s="223" t="s">
        <v>221</v>
      </c>
      <c r="C249" s="186" t="s">
        <v>197</v>
      </c>
      <c r="D249" s="184" t="s">
        <v>188</v>
      </c>
      <c r="E249" s="186" t="s">
        <v>50</v>
      </c>
      <c r="F249" s="187" t="s">
        <v>29</v>
      </c>
      <c r="G249" s="187" t="s">
        <v>46</v>
      </c>
      <c r="H249" s="190" t="s">
        <v>173</v>
      </c>
      <c r="I249" s="192" t="s">
        <v>180</v>
      </c>
      <c r="J249" s="191">
        <v>1</v>
      </c>
      <c r="K249" s="196">
        <v>4.1901920343704955</v>
      </c>
      <c r="L249" s="196">
        <v>4.1936830213583409</v>
      </c>
      <c r="M249" s="194">
        <v>0.35705931907664268</v>
      </c>
      <c r="N249" s="195">
        <v>0.35743828228065849</v>
      </c>
    </row>
    <row r="250" spans="2:14" ht="14.1" customHeight="1" x14ac:dyDescent="0.25">
      <c r="B250" s="223" t="s">
        <v>221</v>
      </c>
      <c r="C250" s="186" t="s">
        <v>197</v>
      </c>
      <c r="D250" s="184" t="s">
        <v>188</v>
      </c>
      <c r="E250" s="186" t="s">
        <v>50</v>
      </c>
      <c r="F250" s="187" t="s">
        <v>28</v>
      </c>
      <c r="G250" s="187" t="s">
        <v>43</v>
      </c>
      <c r="H250" s="190" t="s">
        <v>173</v>
      </c>
      <c r="I250" s="192" t="s">
        <v>179</v>
      </c>
      <c r="J250" s="191">
        <v>5</v>
      </c>
      <c r="K250" s="193">
        <v>122.6766677950138</v>
      </c>
      <c r="L250" s="193">
        <v>122.7890314842856</v>
      </c>
      <c r="M250" s="193">
        <v>24.705766502847517</v>
      </c>
      <c r="N250" s="197">
        <v>24.730278206484144</v>
      </c>
    </row>
    <row r="251" spans="2:14" ht="14.1" customHeight="1" x14ac:dyDescent="0.25">
      <c r="B251" s="223" t="s">
        <v>221</v>
      </c>
      <c r="C251" s="186" t="s">
        <v>197</v>
      </c>
      <c r="D251" s="184" t="s">
        <v>188</v>
      </c>
      <c r="E251" s="186" t="s">
        <v>50</v>
      </c>
      <c r="F251" s="187" t="s">
        <v>28</v>
      </c>
      <c r="G251" s="187" t="s">
        <v>46</v>
      </c>
      <c r="H251" s="190" t="s">
        <v>173</v>
      </c>
      <c r="I251" s="192" t="s">
        <v>180</v>
      </c>
      <c r="J251" s="191">
        <v>5</v>
      </c>
      <c r="K251" s="193">
        <v>23.492826281297926</v>
      </c>
      <c r="L251" s="193">
        <v>23.585908929062672</v>
      </c>
      <c r="M251" s="194">
        <v>2.6716937694446146</v>
      </c>
      <c r="N251" s="195">
        <v>2.6829334842496078</v>
      </c>
    </row>
    <row r="252" spans="2:14" ht="14.1" customHeight="1" x14ac:dyDescent="0.25">
      <c r="B252" s="223" t="s">
        <v>221</v>
      </c>
      <c r="C252" s="186" t="s">
        <v>197</v>
      </c>
      <c r="D252" s="184" t="s">
        <v>188</v>
      </c>
      <c r="E252" s="186" t="s">
        <v>50</v>
      </c>
      <c r="F252" s="187" t="s">
        <v>27</v>
      </c>
      <c r="G252" s="187" t="s">
        <v>43</v>
      </c>
      <c r="H252" s="190" t="s">
        <v>173</v>
      </c>
      <c r="I252" s="192" t="s">
        <v>179</v>
      </c>
      <c r="J252" s="191">
        <v>10</v>
      </c>
      <c r="K252" s="193">
        <v>245.74688076085772</v>
      </c>
      <c r="L252" s="193">
        <v>246.19541104004898</v>
      </c>
      <c r="M252" s="193">
        <v>49.825294288374003</v>
      </c>
      <c r="N252" s="197">
        <v>49.923198796586156</v>
      </c>
    </row>
    <row r="253" spans="2:14" ht="14.1" customHeight="1" x14ac:dyDescent="0.25">
      <c r="B253" s="223" t="s">
        <v>221</v>
      </c>
      <c r="C253" s="186" t="s">
        <v>197</v>
      </c>
      <c r="D253" s="184" t="s">
        <v>188</v>
      </c>
      <c r="E253" s="186" t="s">
        <v>50</v>
      </c>
      <c r="F253" s="187" t="s">
        <v>27</v>
      </c>
      <c r="G253" s="187" t="s">
        <v>46</v>
      </c>
      <c r="H253" s="190" t="s">
        <v>173</v>
      </c>
      <c r="I253" s="192" t="s">
        <v>180</v>
      </c>
      <c r="J253" s="191">
        <v>10</v>
      </c>
      <c r="K253" s="193">
        <v>47.979528735038322</v>
      </c>
      <c r="L253" s="193">
        <v>48.351137469896251</v>
      </c>
      <c r="M253" s="194">
        <v>5.6653272509237418</v>
      </c>
      <c r="N253" s="195">
        <v>5.7104299419963018</v>
      </c>
    </row>
    <row r="254" spans="2:14" ht="14.1" customHeight="1" x14ac:dyDescent="0.25">
      <c r="B254" s="223" t="s">
        <v>221</v>
      </c>
      <c r="C254" s="186" t="s">
        <v>197</v>
      </c>
      <c r="D254" s="184" t="s">
        <v>188</v>
      </c>
      <c r="E254" s="186" t="s">
        <v>50</v>
      </c>
      <c r="F254" s="187" t="s">
        <v>25</v>
      </c>
      <c r="G254" s="187" t="s">
        <v>43</v>
      </c>
      <c r="H254" s="190" t="s">
        <v>173</v>
      </c>
      <c r="I254" s="192" t="s">
        <v>179</v>
      </c>
      <c r="J254" s="191">
        <v>20</v>
      </c>
      <c r="K254" s="193">
        <v>491.00417779485417</v>
      </c>
      <c r="L254" s="193">
        <v>492.79220533214749</v>
      </c>
      <c r="M254" s="193">
        <v>99.879420065926553</v>
      </c>
      <c r="N254" s="197">
        <v>100.26979789951341</v>
      </c>
    </row>
    <row r="255" spans="2:14" ht="14.1" customHeight="1" x14ac:dyDescent="0.25">
      <c r="B255" s="223" t="s">
        <v>221</v>
      </c>
      <c r="C255" s="186" t="s">
        <v>197</v>
      </c>
      <c r="D255" s="184" t="s">
        <v>188</v>
      </c>
      <c r="E255" s="186" t="s">
        <v>50</v>
      </c>
      <c r="F255" s="187" t="s">
        <v>25</v>
      </c>
      <c r="G255" s="187" t="s">
        <v>46</v>
      </c>
      <c r="H255" s="190" t="s">
        <v>173</v>
      </c>
      <c r="I255" s="192" t="s">
        <v>180</v>
      </c>
      <c r="J255" s="191">
        <v>20</v>
      </c>
      <c r="K255" s="193">
        <v>96.404313562187738</v>
      </c>
      <c r="L255" s="193">
        <v>97.87313010699603</v>
      </c>
      <c r="M255" s="193">
        <v>11.594979285377663</v>
      </c>
      <c r="N255" s="197">
        <v>11.773656439063499</v>
      </c>
    </row>
    <row r="256" spans="2:14" ht="14.1" customHeight="1" x14ac:dyDescent="0.25">
      <c r="B256" s="51" t="s">
        <v>221</v>
      </c>
      <c r="C256" s="7" t="s">
        <v>197</v>
      </c>
      <c r="D256" s="6" t="s">
        <v>188</v>
      </c>
      <c r="E256" s="7" t="s">
        <v>50</v>
      </c>
      <c r="F256" s="90" t="s">
        <v>145</v>
      </c>
      <c r="G256" s="90" t="s">
        <v>43</v>
      </c>
      <c r="H256" s="91" t="s">
        <v>174</v>
      </c>
      <c r="I256" s="93" t="s">
        <v>179</v>
      </c>
      <c r="J256" s="92">
        <v>1</v>
      </c>
      <c r="K256" s="88" t="s">
        <v>178</v>
      </c>
      <c r="L256" s="88" t="s">
        <v>178</v>
      </c>
      <c r="M256" s="95">
        <v>2869.6969159147257</v>
      </c>
      <c r="N256" s="98">
        <v>3226.1263313862123</v>
      </c>
    </row>
    <row r="257" spans="2:14" ht="14.1" customHeight="1" x14ac:dyDescent="0.25">
      <c r="B257" s="51" t="s">
        <v>221</v>
      </c>
      <c r="C257" s="7" t="s">
        <v>197</v>
      </c>
      <c r="D257" s="6" t="s">
        <v>188</v>
      </c>
      <c r="E257" s="7" t="s">
        <v>50</v>
      </c>
      <c r="F257" s="90" t="s">
        <v>146</v>
      </c>
      <c r="G257" s="90" t="s">
        <v>46</v>
      </c>
      <c r="H257" s="91" t="s">
        <v>174</v>
      </c>
      <c r="I257" s="93" t="s">
        <v>180</v>
      </c>
      <c r="J257" s="92">
        <v>1</v>
      </c>
      <c r="K257" s="88" t="s">
        <v>178</v>
      </c>
      <c r="L257" s="88" t="s">
        <v>178</v>
      </c>
      <c r="M257" s="95">
        <v>442.50143421644799</v>
      </c>
      <c r="N257" s="98">
        <v>963.37510931024087</v>
      </c>
    </row>
    <row r="258" spans="2:14" ht="14.1" customHeight="1" x14ac:dyDescent="0.25">
      <c r="B258" s="223" t="s">
        <v>221</v>
      </c>
      <c r="C258" s="186" t="s">
        <v>197</v>
      </c>
      <c r="D258" s="184" t="s">
        <v>188</v>
      </c>
      <c r="E258" s="186" t="s">
        <v>50</v>
      </c>
      <c r="F258" s="188" t="s">
        <v>147</v>
      </c>
      <c r="G258" s="188" t="s">
        <v>43</v>
      </c>
      <c r="H258" s="190" t="s">
        <v>174</v>
      </c>
      <c r="I258" s="192" t="s">
        <v>179</v>
      </c>
      <c r="J258" s="191">
        <v>1</v>
      </c>
      <c r="K258" s="185" t="s">
        <v>178</v>
      </c>
      <c r="L258" s="185" t="s">
        <v>178</v>
      </c>
      <c r="M258" s="193">
        <v>11170.280101310203</v>
      </c>
      <c r="N258" s="197">
        <v>19598.48809866692</v>
      </c>
    </row>
    <row r="259" spans="2:14" ht="14.1" customHeight="1" thickBot="1" x14ac:dyDescent="0.3">
      <c r="B259" s="224" t="s">
        <v>221</v>
      </c>
      <c r="C259" s="214" t="s">
        <v>197</v>
      </c>
      <c r="D259" s="225" t="s">
        <v>188</v>
      </c>
      <c r="E259" s="214" t="s">
        <v>50</v>
      </c>
      <c r="F259" s="215" t="s">
        <v>147</v>
      </c>
      <c r="G259" s="215" t="s">
        <v>46</v>
      </c>
      <c r="H259" s="216" t="s">
        <v>174</v>
      </c>
      <c r="I259" s="217" t="s">
        <v>180</v>
      </c>
      <c r="J259" s="218">
        <v>1</v>
      </c>
      <c r="K259" s="213" t="s">
        <v>178</v>
      </c>
      <c r="L259" s="213" t="s">
        <v>178</v>
      </c>
      <c r="M259" s="219">
        <v>549.35973059904279</v>
      </c>
      <c r="N259" s="220">
        <v>1670.7897365114054</v>
      </c>
    </row>
    <row r="260" spans="2:14" ht="14.1" customHeight="1" thickBot="1" x14ac:dyDescent="0.3">
      <c r="B260" s="110" t="s">
        <v>222</v>
      </c>
      <c r="C260" s="111" t="s">
        <v>198</v>
      </c>
      <c r="D260" s="111" t="s">
        <v>198</v>
      </c>
      <c r="E260" s="255"/>
      <c r="F260" s="255"/>
      <c r="G260" s="255"/>
      <c r="H260" s="112" t="s">
        <v>173</v>
      </c>
      <c r="I260" s="113" t="s">
        <v>179</v>
      </c>
      <c r="J260" s="304" t="s">
        <v>199</v>
      </c>
      <c r="K260" s="304"/>
      <c r="L260" s="304"/>
      <c r="M260" s="304"/>
      <c r="N260" s="305"/>
    </row>
    <row r="261" spans="2:14" ht="14.1" customHeight="1" x14ac:dyDescent="0.25">
      <c r="B261" s="18" t="s">
        <v>314</v>
      </c>
      <c r="C261" s="19" t="s">
        <v>200</v>
      </c>
      <c r="D261" s="19" t="s">
        <v>232</v>
      </c>
      <c r="E261" s="53" t="s">
        <v>83</v>
      </c>
      <c r="F261" s="54" t="s">
        <v>22</v>
      </c>
      <c r="G261" s="54" t="s">
        <v>84</v>
      </c>
      <c r="H261" s="55" t="s">
        <v>173</v>
      </c>
      <c r="I261" s="57" t="s">
        <v>179</v>
      </c>
      <c r="J261" s="56">
        <v>1</v>
      </c>
      <c r="K261" s="58">
        <v>69.506274001145187</v>
      </c>
      <c r="L261" s="58">
        <v>85.337841497322358</v>
      </c>
      <c r="M261" s="86">
        <v>6.4179178572993028</v>
      </c>
      <c r="N261" s="87">
        <v>7.8821505410757187</v>
      </c>
    </row>
    <row r="262" spans="2:14" ht="14.1" customHeight="1" x14ac:dyDescent="0.25">
      <c r="B262" s="22" t="s">
        <v>314</v>
      </c>
      <c r="C262" s="6" t="s">
        <v>200</v>
      </c>
      <c r="D262" s="6" t="s">
        <v>232</v>
      </c>
      <c r="E262" s="61" t="s">
        <v>83</v>
      </c>
      <c r="F262" s="62" t="s">
        <v>24</v>
      </c>
      <c r="G262" s="62" t="s">
        <v>84</v>
      </c>
      <c r="H262" s="64" t="s">
        <v>173</v>
      </c>
      <c r="I262" s="66" t="s">
        <v>180</v>
      </c>
      <c r="J262" s="65">
        <v>1</v>
      </c>
      <c r="K262" s="94">
        <v>4.4464495277295644</v>
      </c>
      <c r="L262" s="94">
        <v>4.5798309562957886</v>
      </c>
      <c r="M262" s="68">
        <v>0.22649540373098559</v>
      </c>
      <c r="N262" s="69">
        <v>0.23417181587123637</v>
      </c>
    </row>
    <row r="263" spans="2:14" ht="14.1" customHeight="1" x14ac:dyDescent="0.25">
      <c r="B263" s="22" t="s">
        <v>314</v>
      </c>
      <c r="C263" s="6" t="s">
        <v>200</v>
      </c>
      <c r="D263" s="6" t="s">
        <v>232</v>
      </c>
      <c r="E263" s="61" t="s">
        <v>83</v>
      </c>
      <c r="F263" s="62" t="s">
        <v>20</v>
      </c>
      <c r="G263" s="62" t="s">
        <v>84</v>
      </c>
      <c r="H263" s="64" t="s">
        <v>173</v>
      </c>
      <c r="I263" s="66" t="s">
        <v>179</v>
      </c>
      <c r="J263" s="65">
        <v>5</v>
      </c>
      <c r="K263" s="67">
        <v>181.58305340770042</v>
      </c>
      <c r="L263" s="67">
        <v>339.28805130955487</v>
      </c>
      <c r="M263" s="96">
        <v>17.092573526384204</v>
      </c>
      <c r="N263" s="70">
        <v>31.986146994941965</v>
      </c>
    </row>
    <row r="264" spans="2:14" ht="12" customHeight="1" x14ac:dyDescent="0.25">
      <c r="B264" s="22" t="s">
        <v>314</v>
      </c>
      <c r="C264" s="6" t="s">
        <v>200</v>
      </c>
      <c r="D264" s="6" t="s">
        <v>232</v>
      </c>
      <c r="E264" s="61" t="s">
        <v>83</v>
      </c>
      <c r="F264" s="62" t="s">
        <v>21</v>
      </c>
      <c r="G264" s="62" t="s">
        <v>84</v>
      </c>
      <c r="H264" s="64" t="s">
        <v>173</v>
      </c>
      <c r="I264" s="66" t="s">
        <v>180</v>
      </c>
      <c r="J264" s="65">
        <v>5</v>
      </c>
      <c r="K264" s="96">
        <v>27.318980772296506</v>
      </c>
      <c r="L264" s="67">
        <v>30.703076095986599</v>
      </c>
      <c r="M264" s="68">
        <v>1.6107022611764317</v>
      </c>
      <c r="N264" s="69">
        <v>1.8077591627977709</v>
      </c>
    </row>
    <row r="265" spans="2:14" ht="14.1" customHeight="1" x14ac:dyDescent="0.25">
      <c r="B265" s="22" t="s">
        <v>314</v>
      </c>
      <c r="C265" s="6" t="s">
        <v>200</v>
      </c>
      <c r="D265" s="6" t="s">
        <v>232</v>
      </c>
      <c r="E265" s="61" t="s">
        <v>83</v>
      </c>
      <c r="F265" s="62" t="s">
        <v>18</v>
      </c>
      <c r="G265" s="62" t="s">
        <v>84</v>
      </c>
      <c r="H265" s="64" t="s">
        <v>173</v>
      </c>
      <c r="I265" s="66" t="s">
        <v>179</v>
      </c>
      <c r="J265" s="65">
        <v>10</v>
      </c>
      <c r="K265" s="67">
        <v>225.66700602811147</v>
      </c>
      <c r="L265" s="67">
        <v>530.35130594741258</v>
      </c>
      <c r="M265" s="96">
        <v>21.36769303418323</v>
      </c>
      <c r="N265" s="70">
        <v>50.57936356370432</v>
      </c>
    </row>
    <row r="266" spans="2:14" ht="14.1" customHeight="1" x14ac:dyDescent="0.25">
      <c r="B266" s="22" t="s">
        <v>314</v>
      </c>
      <c r="C266" s="6" t="s">
        <v>200</v>
      </c>
      <c r="D266" s="6" t="s">
        <v>232</v>
      </c>
      <c r="E266" s="61" t="s">
        <v>83</v>
      </c>
      <c r="F266" s="62" t="s">
        <v>19</v>
      </c>
      <c r="G266" s="62" t="s">
        <v>84</v>
      </c>
      <c r="H266" s="64" t="s">
        <v>173</v>
      </c>
      <c r="I266" s="66" t="s">
        <v>180</v>
      </c>
      <c r="J266" s="65">
        <v>10</v>
      </c>
      <c r="K266" s="67">
        <v>50.971178504108451</v>
      </c>
      <c r="L266" s="67">
        <v>62.597084002108076</v>
      </c>
      <c r="M266" s="68">
        <v>3.0418117013260293</v>
      </c>
      <c r="N266" s="69">
        <v>3.7223873959109475</v>
      </c>
    </row>
    <row r="267" spans="2:14" ht="14.1" customHeight="1" x14ac:dyDescent="0.25">
      <c r="B267" s="22" t="s">
        <v>314</v>
      </c>
      <c r="C267" s="6" t="s">
        <v>200</v>
      </c>
      <c r="D267" s="6" t="s">
        <v>232</v>
      </c>
      <c r="E267" s="61" t="s">
        <v>83</v>
      </c>
      <c r="F267" s="62" t="s">
        <v>8</v>
      </c>
      <c r="G267" s="62" t="s">
        <v>84</v>
      </c>
      <c r="H267" s="64" t="s">
        <v>173</v>
      </c>
      <c r="I267" s="66" t="s">
        <v>179</v>
      </c>
      <c r="J267" s="65">
        <v>20</v>
      </c>
      <c r="K267" s="67">
        <v>256.70472307097162</v>
      </c>
      <c r="L267" s="67">
        <v>737.03210836688174</v>
      </c>
      <c r="M267" s="96">
        <v>24.40171544776312</v>
      </c>
      <c r="N267" s="98">
        <v>71.133643312890115</v>
      </c>
    </row>
    <row r="268" spans="2:14" ht="14.1" customHeight="1" x14ac:dyDescent="0.25">
      <c r="B268" s="22" t="s">
        <v>314</v>
      </c>
      <c r="C268" s="6" t="s">
        <v>200</v>
      </c>
      <c r="D268" s="6" t="s">
        <v>232</v>
      </c>
      <c r="E268" s="61" t="s">
        <v>83</v>
      </c>
      <c r="F268" s="62" t="s">
        <v>15</v>
      </c>
      <c r="G268" s="62" t="s">
        <v>84</v>
      </c>
      <c r="H268" s="64" t="s">
        <v>173</v>
      </c>
      <c r="I268" s="66" t="s">
        <v>180</v>
      </c>
      <c r="J268" s="65">
        <v>20</v>
      </c>
      <c r="K268" s="67">
        <v>85.084905952162856</v>
      </c>
      <c r="L268" s="67">
        <v>120.40587237655082</v>
      </c>
      <c r="M268" s="68">
        <v>5.1210486692005981</v>
      </c>
      <c r="N268" s="69">
        <v>7.2091957216479639</v>
      </c>
    </row>
    <row r="269" spans="2:14" ht="14.1" customHeight="1" x14ac:dyDescent="0.25">
      <c r="B269" s="183" t="s">
        <v>314</v>
      </c>
      <c r="C269" s="184" t="s">
        <v>200</v>
      </c>
      <c r="D269" s="184" t="s">
        <v>232</v>
      </c>
      <c r="E269" s="186" t="s">
        <v>83</v>
      </c>
      <c r="F269" s="187" t="s">
        <v>29</v>
      </c>
      <c r="G269" s="187" t="s">
        <v>84</v>
      </c>
      <c r="H269" s="190" t="s">
        <v>173</v>
      </c>
      <c r="I269" s="192" t="s">
        <v>179</v>
      </c>
      <c r="J269" s="191">
        <v>1</v>
      </c>
      <c r="K269" s="193">
        <v>210.68207297952188</v>
      </c>
      <c r="L269" s="193">
        <v>220.34338820628548</v>
      </c>
      <c r="M269" s="193">
        <v>32.950193047909032</v>
      </c>
      <c r="N269" s="197">
        <v>34.512228634272084</v>
      </c>
    </row>
    <row r="270" spans="2:14" ht="14.1" customHeight="1" x14ac:dyDescent="0.25">
      <c r="B270" s="183" t="s">
        <v>314</v>
      </c>
      <c r="C270" s="184" t="s">
        <v>200</v>
      </c>
      <c r="D270" s="184" t="s">
        <v>232</v>
      </c>
      <c r="E270" s="186" t="s">
        <v>83</v>
      </c>
      <c r="F270" s="187" t="s">
        <v>29</v>
      </c>
      <c r="G270" s="187" t="s">
        <v>84</v>
      </c>
      <c r="H270" s="190" t="s">
        <v>173</v>
      </c>
      <c r="I270" s="192" t="s">
        <v>180</v>
      </c>
      <c r="J270" s="191">
        <v>1</v>
      </c>
      <c r="K270" s="193">
        <v>18.376207983015419</v>
      </c>
      <c r="L270" s="193">
        <v>20.132990893076602</v>
      </c>
      <c r="M270" s="194">
        <v>2.6260289723693213</v>
      </c>
      <c r="N270" s="195">
        <v>2.9067687554528963</v>
      </c>
    </row>
    <row r="271" spans="2:14" ht="14.1" customHeight="1" x14ac:dyDescent="0.25">
      <c r="B271" s="183" t="s">
        <v>314</v>
      </c>
      <c r="C271" s="184" t="s">
        <v>200</v>
      </c>
      <c r="D271" s="184" t="s">
        <v>232</v>
      </c>
      <c r="E271" s="186" t="s">
        <v>83</v>
      </c>
      <c r="F271" s="187" t="s">
        <v>28</v>
      </c>
      <c r="G271" s="187" t="s">
        <v>84</v>
      </c>
      <c r="H271" s="190" t="s">
        <v>173</v>
      </c>
      <c r="I271" s="192" t="s">
        <v>179</v>
      </c>
      <c r="J271" s="191">
        <v>5</v>
      </c>
      <c r="K271" s="193">
        <v>859.27800410394309</v>
      </c>
      <c r="L271" s="193">
        <v>1044.214707545699</v>
      </c>
      <c r="M271" s="193">
        <v>134.55934802101413</v>
      </c>
      <c r="N271" s="197">
        <v>164.39481729651027</v>
      </c>
    </row>
    <row r="272" spans="2:14" ht="14.1" customHeight="1" x14ac:dyDescent="0.25">
      <c r="B272" s="183" t="s">
        <v>314</v>
      </c>
      <c r="C272" s="184" t="s">
        <v>200</v>
      </c>
      <c r="D272" s="184" t="s">
        <v>232</v>
      </c>
      <c r="E272" s="186" t="s">
        <v>83</v>
      </c>
      <c r="F272" s="187" t="s">
        <v>28</v>
      </c>
      <c r="G272" s="187" t="s">
        <v>84</v>
      </c>
      <c r="H272" s="190" t="s">
        <v>173</v>
      </c>
      <c r="I272" s="192" t="s">
        <v>180</v>
      </c>
      <c r="J272" s="191">
        <v>5</v>
      </c>
      <c r="K272" s="193">
        <v>65.324333781375941</v>
      </c>
      <c r="L272" s="193">
        <v>92.377321150769561</v>
      </c>
      <c r="M272" s="194">
        <v>9.9643285536910309</v>
      </c>
      <c r="N272" s="197">
        <v>14.33238791446896</v>
      </c>
    </row>
    <row r="273" spans="2:14" ht="14.1" customHeight="1" x14ac:dyDescent="0.25">
      <c r="B273" s="183" t="s">
        <v>314</v>
      </c>
      <c r="C273" s="184" t="s">
        <v>200</v>
      </c>
      <c r="D273" s="184" t="s">
        <v>232</v>
      </c>
      <c r="E273" s="186" t="s">
        <v>83</v>
      </c>
      <c r="F273" s="187" t="s">
        <v>27</v>
      </c>
      <c r="G273" s="187" t="s">
        <v>84</v>
      </c>
      <c r="H273" s="190" t="s">
        <v>173</v>
      </c>
      <c r="I273" s="192" t="s">
        <v>179</v>
      </c>
      <c r="J273" s="191">
        <v>10</v>
      </c>
      <c r="K273" s="193">
        <v>1389.9048137491047</v>
      </c>
      <c r="L273" s="193">
        <v>1947.0683829786951</v>
      </c>
      <c r="M273" s="193">
        <v>217.60635970823435</v>
      </c>
      <c r="N273" s="197">
        <v>307.69174557778553</v>
      </c>
    </row>
    <row r="274" spans="2:14" ht="14.1" customHeight="1" x14ac:dyDescent="0.25">
      <c r="B274" s="183" t="s">
        <v>314</v>
      </c>
      <c r="C274" s="184" t="s">
        <v>200</v>
      </c>
      <c r="D274" s="184" t="s">
        <v>232</v>
      </c>
      <c r="E274" s="186" t="s">
        <v>83</v>
      </c>
      <c r="F274" s="187" t="s">
        <v>27</v>
      </c>
      <c r="G274" s="187" t="s">
        <v>84</v>
      </c>
      <c r="H274" s="190" t="s">
        <v>173</v>
      </c>
      <c r="I274" s="192" t="s">
        <v>180</v>
      </c>
      <c r="J274" s="191">
        <v>10</v>
      </c>
      <c r="K274" s="193">
        <v>94.546821053934067</v>
      </c>
      <c r="L274" s="193">
        <v>162.99896330126921</v>
      </c>
      <c r="M274" s="193">
        <v>14.529899628455107</v>
      </c>
      <c r="N274" s="197">
        <v>25.637078059970733</v>
      </c>
    </row>
    <row r="275" spans="2:14" ht="14.1" customHeight="1" x14ac:dyDescent="0.25">
      <c r="B275" s="183" t="s">
        <v>314</v>
      </c>
      <c r="C275" s="184" t="s">
        <v>200</v>
      </c>
      <c r="D275" s="184" t="s">
        <v>232</v>
      </c>
      <c r="E275" s="186" t="s">
        <v>83</v>
      </c>
      <c r="F275" s="187" t="s">
        <v>25</v>
      </c>
      <c r="G275" s="187" t="s">
        <v>84</v>
      </c>
      <c r="H275" s="190" t="s">
        <v>173</v>
      </c>
      <c r="I275" s="192" t="s">
        <v>179</v>
      </c>
      <c r="J275" s="191">
        <v>20</v>
      </c>
      <c r="K275" s="193">
        <v>2009.9851871634376</v>
      </c>
      <c r="L275" s="193">
        <v>3427.5992515963594</v>
      </c>
      <c r="M275" s="193">
        <v>314.4852590625834</v>
      </c>
      <c r="N275" s="197">
        <v>544.661927729902</v>
      </c>
    </row>
    <row r="276" spans="2:14" ht="14.1" customHeight="1" x14ac:dyDescent="0.25">
      <c r="B276" s="183" t="s">
        <v>314</v>
      </c>
      <c r="C276" s="184" t="s">
        <v>200</v>
      </c>
      <c r="D276" s="184" t="s">
        <v>232</v>
      </c>
      <c r="E276" s="186" t="s">
        <v>83</v>
      </c>
      <c r="F276" s="187" t="s">
        <v>25</v>
      </c>
      <c r="G276" s="187" t="s">
        <v>84</v>
      </c>
      <c r="H276" s="190" t="s">
        <v>173</v>
      </c>
      <c r="I276" s="192" t="s">
        <v>180</v>
      </c>
      <c r="J276" s="191">
        <v>20</v>
      </c>
      <c r="K276" s="193">
        <v>121.56242070505576</v>
      </c>
      <c r="L276" s="193">
        <v>262.74889283617836</v>
      </c>
      <c r="M276" s="193">
        <v>18.743975414923565</v>
      </c>
      <c r="N276" s="197">
        <v>41.81258155479815</v>
      </c>
    </row>
    <row r="277" spans="2:14" ht="14.1" customHeight="1" x14ac:dyDescent="0.25">
      <c r="B277" s="22" t="s">
        <v>314</v>
      </c>
      <c r="C277" s="6" t="s">
        <v>200</v>
      </c>
      <c r="D277" s="6" t="s">
        <v>232</v>
      </c>
      <c r="E277" s="61" t="s">
        <v>83</v>
      </c>
      <c r="F277" s="63" t="s">
        <v>145</v>
      </c>
      <c r="G277" s="63" t="s">
        <v>84</v>
      </c>
      <c r="H277" s="64" t="s">
        <v>174</v>
      </c>
      <c r="I277" s="66" t="s">
        <v>179</v>
      </c>
      <c r="J277" s="65">
        <v>1</v>
      </c>
      <c r="K277" s="60" t="s">
        <v>178</v>
      </c>
      <c r="L277" s="60" t="s">
        <v>178</v>
      </c>
      <c r="M277" s="96">
        <v>27.442002079621947</v>
      </c>
      <c r="N277" s="70">
        <v>103.34397085804471</v>
      </c>
    </row>
    <row r="278" spans="2:14" ht="14.1" customHeight="1" x14ac:dyDescent="0.25">
      <c r="B278" s="22" t="s">
        <v>314</v>
      </c>
      <c r="C278" s="6" t="s">
        <v>200</v>
      </c>
      <c r="D278" s="6" t="s">
        <v>232</v>
      </c>
      <c r="E278" s="61" t="s">
        <v>83</v>
      </c>
      <c r="F278" s="63" t="s">
        <v>146</v>
      </c>
      <c r="G278" s="63" t="s">
        <v>84</v>
      </c>
      <c r="H278" s="64" t="s">
        <v>174</v>
      </c>
      <c r="I278" s="66" t="s">
        <v>180</v>
      </c>
      <c r="J278" s="65">
        <v>1</v>
      </c>
      <c r="K278" s="60" t="s">
        <v>178</v>
      </c>
      <c r="L278" s="60" t="s">
        <v>178</v>
      </c>
      <c r="M278" s="96">
        <v>13.817665401282408</v>
      </c>
      <c r="N278" s="70">
        <v>51.908899295978983</v>
      </c>
    </row>
    <row r="279" spans="2:14" ht="14.1" customHeight="1" x14ac:dyDescent="0.25">
      <c r="B279" s="183" t="s">
        <v>314</v>
      </c>
      <c r="C279" s="184" t="s">
        <v>200</v>
      </c>
      <c r="D279" s="184" t="s">
        <v>232</v>
      </c>
      <c r="E279" s="186" t="s">
        <v>83</v>
      </c>
      <c r="F279" s="188" t="s">
        <v>147</v>
      </c>
      <c r="G279" s="188" t="s">
        <v>84</v>
      </c>
      <c r="H279" s="190" t="s">
        <v>174</v>
      </c>
      <c r="I279" s="192" t="s">
        <v>179</v>
      </c>
      <c r="J279" s="191">
        <v>1</v>
      </c>
      <c r="K279" s="185" t="s">
        <v>178</v>
      </c>
      <c r="L279" s="185" t="s">
        <v>178</v>
      </c>
      <c r="M279" s="193">
        <v>545.76698393496633</v>
      </c>
      <c r="N279" s="197">
        <v>2024.7627900785603</v>
      </c>
    </row>
    <row r="280" spans="2:14" ht="13.5" customHeight="1" thickBot="1" x14ac:dyDescent="0.3">
      <c r="B280" s="198" t="s">
        <v>314</v>
      </c>
      <c r="C280" s="199" t="s">
        <v>200</v>
      </c>
      <c r="D280" s="199" t="s">
        <v>232</v>
      </c>
      <c r="E280" s="201" t="s">
        <v>83</v>
      </c>
      <c r="F280" s="202" t="s">
        <v>147</v>
      </c>
      <c r="G280" s="202" t="s">
        <v>84</v>
      </c>
      <c r="H280" s="204" t="s">
        <v>174</v>
      </c>
      <c r="I280" s="205" t="s">
        <v>180</v>
      </c>
      <c r="J280" s="206">
        <v>1</v>
      </c>
      <c r="K280" s="200" t="s">
        <v>178</v>
      </c>
      <c r="L280" s="200" t="s">
        <v>178</v>
      </c>
      <c r="M280" s="207">
        <v>25.351911553388341</v>
      </c>
      <c r="N280" s="208">
        <v>95.78874930933118</v>
      </c>
    </row>
    <row r="281" spans="2:14" ht="14.1" customHeight="1" x14ac:dyDescent="0.25">
      <c r="B281" s="18" t="s">
        <v>314</v>
      </c>
      <c r="C281" s="40" t="s">
        <v>200</v>
      </c>
      <c r="D281" s="40" t="s">
        <v>233</v>
      </c>
      <c r="E281" s="53" t="s">
        <v>83</v>
      </c>
      <c r="F281" s="54" t="s">
        <v>22</v>
      </c>
      <c r="G281" s="54" t="s">
        <v>87</v>
      </c>
      <c r="H281" s="55" t="s">
        <v>173</v>
      </c>
      <c r="I281" s="57" t="s">
        <v>179</v>
      </c>
      <c r="J281" s="56">
        <v>1</v>
      </c>
      <c r="K281" s="58">
        <v>55.399012442301718</v>
      </c>
      <c r="L281" s="58">
        <v>55.66019961866418</v>
      </c>
      <c r="M281" s="86">
        <v>5.0402991818042864</v>
      </c>
      <c r="N281" s="87">
        <v>5.0640562311704596</v>
      </c>
    </row>
    <row r="282" spans="2:14" ht="14.1" customHeight="1" x14ac:dyDescent="0.25">
      <c r="B282" s="22" t="s">
        <v>314</v>
      </c>
      <c r="C282" s="16" t="s">
        <v>200</v>
      </c>
      <c r="D282" s="16" t="s">
        <v>233</v>
      </c>
      <c r="E282" s="61" t="s">
        <v>83</v>
      </c>
      <c r="F282" s="62" t="s">
        <v>24</v>
      </c>
      <c r="G282" s="62" t="s">
        <v>87</v>
      </c>
      <c r="H282" s="64" t="s">
        <v>173</v>
      </c>
      <c r="I282" s="66" t="s">
        <v>180</v>
      </c>
      <c r="J282" s="65">
        <v>1</v>
      </c>
      <c r="K282" s="94">
        <v>7.6529852909494869</v>
      </c>
      <c r="L282" s="94">
        <v>7.676206075537447</v>
      </c>
      <c r="M282" s="68">
        <v>0.41965249647686448</v>
      </c>
      <c r="N282" s="69">
        <v>0.42100378536996674</v>
      </c>
    </row>
    <row r="283" spans="2:14" ht="14.1" customHeight="1" x14ac:dyDescent="0.25">
      <c r="B283" s="22" t="s">
        <v>314</v>
      </c>
      <c r="C283" s="16" t="s">
        <v>200</v>
      </c>
      <c r="D283" s="16" t="s">
        <v>233</v>
      </c>
      <c r="E283" s="61" t="s">
        <v>83</v>
      </c>
      <c r="F283" s="62" t="s">
        <v>20</v>
      </c>
      <c r="G283" s="62" t="s">
        <v>87</v>
      </c>
      <c r="H283" s="64" t="s">
        <v>173</v>
      </c>
      <c r="I283" s="66" t="s">
        <v>179</v>
      </c>
      <c r="J283" s="65">
        <v>5</v>
      </c>
      <c r="K283" s="67">
        <v>279.78079666977135</v>
      </c>
      <c r="L283" s="67">
        <v>286.12479219944373</v>
      </c>
      <c r="M283" s="96">
        <v>25.895401386124274</v>
      </c>
      <c r="N283" s="97">
        <v>26.473134531035672</v>
      </c>
    </row>
    <row r="284" spans="2:14" ht="14.1" customHeight="1" x14ac:dyDescent="0.25">
      <c r="B284" s="22" t="s">
        <v>314</v>
      </c>
      <c r="C284" s="16" t="s">
        <v>200</v>
      </c>
      <c r="D284" s="16" t="s">
        <v>233</v>
      </c>
      <c r="E284" s="61" t="s">
        <v>83</v>
      </c>
      <c r="F284" s="62" t="s">
        <v>21</v>
      </c>
      <c r="G284" s="62" t="s">
        <v>87</v>
      </c>
      <c r="H284" s="64" t="s">
        <v>173</v>
      </c>
      <c r="I284" s="66" t="s">
        <v>180</v>
      </c>
      <c r="J284" s="65">
        <v>5</v>
      </c>
      <c r="K284" s="67">
        <v>48.502891618977308</v>
      </c>
      <c r="L284" s="67">
        <v>49.126965090898793</v>
      </c>
      <c r="M284" s="68">
        <v>2.8666285642641443</v>
      </c>
      <c r="N284" s="69">
        <v>2.9027007978524435</v>
      </c>
    </row>
    <row r="285" spans="2:14" ht="14.1" customHeight="1" x14ac:dyDescent="0.25">
      <c r="B285" s="22" t="s">
        <v>314</v>
      </c>
      <c r="C285" s="16" t="s">
        <v>200</v>
      </c>
      <c r="D285" s="16" t="s">
        <v>233</v>
      </c>
      <c r="E285" s="61" t="s">
        <v>83</v>
      </c>
      <c r="F285" s="62" t="s">
        <v>18</v>
      </c>
      <c r="G285" s="62" t="s">
        <v>87</v>
      </c>
      <c r="H285" s="64" t="s">
        <v>173</v>
      </c>
      <c r="I285" s="66" t="s">
        <v>179</v>
      </c>
      <c r="J285" s="65">
        <v>10</v>
      </c>
      <c r="K285" s="67">
        <v>546.08748601990851</v>
      </c>
      <c r="L285" s="67">
        <v>570.55624993105766</v>
      </c>
      <c r="M285" s="67">
        <v>50.690326350029224</v>
      </c>
      <c r="N285" s="70">
        <v>52.92200652924096</v>
      </c>
    </row>
    <row r="286" spans="2:14" ht="14.1" customHeight="1" x14ac:dyDescent="0.25">
      <c r="B286" s="22" t="s">
        <v>314</v>
      </c>
      <c r="C286" s="16" t="s">
        <v>200</v>
      </c>
      <c r="D286" s="16" t="s">
        <v>233</v>
      </c>
      <c r="E286" s="61" t="s">
        <v>83</v>
      </c>
      <c r="F286" s="62" t="s">
        <v>19</v>
      </c>
      <c r="G286" s="62" t="s">
        <v>87</v>
      </c>
      <c r="H286" s="64" t="s">
        <v>173</v>
      </c>
      <c r="I286" s="66" t="s">
        <v>180</v>
      </c>
      <c r="J286" s="65">
        <v>10</v>
      </c>
      <c r="K286" s="67">
        <v>99.187446210999497</v>
      </c>
      <c r="L286" s="67">
        <v>101.6401728803894</v>
      </c>
      <c r="M286" s="68">
        <v>5.8894012442845201</v>
      </c>
      <c r="N286" s="69">
        <v>6.031347502750517</v>
      </c>
    </row>
    <row r="287" spans="2:14" ht="14.1" customHeight="1" x14ac:dyDescent="0.25">
      <c r="B287" s="22" t="s">
        <v>314</v>
      </c>
      <c r="C287" s="16" t="s">
        <v>200</v>
      </c>
      <c r="D287" s="16" t="s">
        <v>233</v>
      </c>
      <c r="E287" s="61" t="s">
        <v>83</v>
      </c>
      <c r="F287" s="62" t="s">
        <v>8</v>
      </c>
      <c r="G287" s="62" t="s">
        <v>87</v>
      </c>
      <c r="H287" s="64" t="s">
        <v>173</v>
      </c>
      <c r="I287" s="66" t="s">
        <v>179</v>
      </c>
      <c r="J287" s="65">
        <v>20</v>
      </c>
      <c r="K287" s="67">
        <v>1035.7912832704887</v>
      </c>
      <c r="L287" s="67">
        <v>1127.0493545073082</v>
      </c>
      <c r="M287" s="67">
        <v>96.396093220796573</v>
      </c>
      <c r="N287" s="70">
        <v>104.74095197651711</v>
      </c>
    </row>
    <row r="288" spans="2:14" ht="14.1" customHeight="1" x14ac:dyDescent="0.25">
      <c r="B288" s="22" t="s">
        <v>314</v>
      </c>
      <c r="C288" s="16" t="s">
        <v>200</v>
      </c>
      <c r="D288" s="16" t="s">
        <v>233</v>
      </c>
      <c r="E288" s="61" t="s">
        <v>83</v>
      </c>
      <c r="F288" s="62" t="s">
        <v>15</v>
      </c>
      <c r="G288" s="62" t="s">
        <v>87</v>
      </c>
      <c r="H288" s="64" t="s">
        <v>173</v>
      </c>
      <c r="I288" s="66" t="s">
        <v>180</v>
      </c>
      <c r="J288" s="65">
        <v>20</v>
      </c>
      <c r="K288" s="67">
        <v>196.19432089123455</v>
      </c>
      <c r="L288" s="67">
        <v>205.63700518165459</v>
      </c>
      <c r="M288" s="96">
        <v>11.680165589243485</v>
      </c>
      <c r="N288" s="97">
        <v>12.227845358970342</v>
      </c>
    </row>
    <row r="289" spans="2:14" ht="14.1" customHeight="1" x14ac:dyDescent="0.25">
      <c r="B289" s="22" t="s">
        <v>314</v>
      </c>
      <c r="C289" s="16" t="s">
        <v>200</v>
      </c>
      <c r="D289" s="16" t="s">
        <v>233</v>
      </c>
      <c r="E289" s="61" t="s">
        <v>83</v>
      </c>
      <c r="F289" s="63" t="s">
        <v>145</v>
      </c>
      <c r="G289" s="63" t="s">
        <v>87</v>
      </c>
      <c r="H289" s="64" t="s">
        <v>174</v>
      </c>
      <c r="I289" s="66" t="s">
        <v>179</v>
      </c>
      <c r="J289" s="65">
        <v>1</v>
      </c>
      <c r="K289" s="60" t="s">
        <v>178</v>
      </c>
      <c r="L289" s="60" t="s">
        <v>178</v>
      </c>
      <c r="M289" s="67">
        <v>867.7623445621897</v>
      </c>
      <c r="N289" s="70">
        <v>2997.7773886048735</v>
      </c>
    </row>
    <row r="290" spans="2:14" ht="14.1" customHeight="1" thickBot="1" x14ac:dyDescent="0.3">
      <c r="B290" s="290" t="s">
        <v>314</v>
      </c>
      <c r="C290" s="291" t="s">
        <v>200</v>
      </c>
      <c r="D290" s="291" t="s">
        <v>233</v>
      </c>
      <c r="E290" s="127" t="s">
        <v>83</v>
      </c>
      <c r="F290" s="108" t="s">
        <v>146</v>
      </c>
      <c r="G290" s="108" t="s">
        <v>87</v>
      </c>
      <c r="H290" s="128" t="s">
        <v>174</v>
      </c>
      <c r="I290" s="129" t="s">
        <v>180</v>
      </c>
      <c r="J290" s="130">
        <v>1</v>
      </c>
      <c r="K290" s="109" t="s">
        <v>178</v>
      </c>
      <c r="L290" s="109" t="s">
        <v>178</v>
      </c>
      <c r="M290" s="131">
        <v>193.99490841856618</v>
      </c>
      <c r="N290" s="132">
        <v>672.98991233074469</v>
      </c>
    </row>
    <row r="291" spans="2:14" ht="14.25" customHeight="1" x14ac:dyDescent="0.25">
      <c r="B291" s="18" t="s">
        <v>314</v>
      </c>
      <c r="C291" s="19" t="s">
        <v>201</v>
      </c>
      <c r="D291" s="19" t="s">
        <v>227</v>
      </c>
      <c r="E291" s="53" t="s">
        <v>60</v>
      </c>
      <c r="F291" s="54" t="s">
        <v>22</v>
      </c>
      <c r="G291" s="54" t="s">
        <v>61</v>
      </c>
      <c r="H291" s="55" t="s">
        <v>173</v>
      </c>
      <c r="I291" s="57" t="s">
        <v>179</v>
      </c>
      <c r="J291" s="56">
        <v>1</v>
      </c>
      <c r="K291" s="58">
        <v>1395.2747650036649</v>
      </c>
      <c r="L291" s="58">
        <v>1436.3337725185158</v>
      </c>
      <c r="M291" s="58">
        <v>129.92619837465998</v>
      </c>
      <c r="N291" s="59">
        <v>133.67836583448459</v>
      </c>
    </row>
    <row r="292" spans="2:14" ht="14.25" customHeight="1" x14ac:dyDescent="0.25">
      <c r="B292" s="22" t="s">
        <v>314</v>
      </c>
      <c r="C292" s="6" t="s">
        <v>201</v>
      </c>
      <c r="D292" s="6" t="s">
        <v>227</v>
      </c>
      <c r="E292" s="61" t="s">
        <v>60</v>
      </c>
      <c r="F292" s="62" t="s">
        <v>24</v>
      </c>
      <c r="G292" s="62" t="s">
        <v>61</v>
      </c>
      <c r="H292" s="64" t="s">
        <v>173</v>
      </c>
      <c r="I292" s="66" t="s">
        <v>180</v>
      </c>
      <c r="J292" s="65">
        <v>1</v>
      </c>
      <c r="K292" s="96">
        <v>13.880889519031593</v>
      </c>
      <c r="L292" s="96">
        <v>13.945787792548874</v>
      </c>
      <c r="M292" s="68">
        <v>0.79616643075620774</v>
      </c>
      <c r="N292" s="69">
        <v>0.79993512330209515</v>
      </c>
    </row>
    <row r="293" spans="2:14" ht="14.1" customHeight="1" x14ac:dyDescent="0.25">
      <c r="B293" s="22" t="s">
        <v>314</v>
      </c>
      <c r="C293" s="6" t="s">
        <v>201</v>
      </c>
      <c r="D293" s="6" t="s">
        <v>227</v>
      </c>
      <c r="E293" s="61" t="s">
        <v>60</v>
      </c>
      <c r="F293" s="62" t="s">
        <v>20</v>
      </c>
      <c r="G293" s="62" t="s">
        <v>61</v>
      </c>
      <c r="H293" s="64" t="s">
        <v>173</v>
      </c>
      <c r="I293" s="66" t="s">
        <v>179</v>
      </c>
      <c r="J293" s="65">
        <v>5</v>
      </c>
      <c r="K293" s="67">
        <v>6069.5711483142668</v>
      </c>
      <c r="L293" s="67">
        <v>6928.6214290052822</v>
      </c>
      <c r="M293" s="67">
        <v>566.55632994577252</v>
      </c>
      <c r="N293" s="70">
        <v>645.36958133290784</v>
      </c>
    </row>
    <row r="294" spans="2:14" ht="14.1" customHeight="1" x14ac:dyDescent="0.25">
      <c r="B294" s="22" t="s">
        <v>314</v>
      </c>
      <c r="C294" s="6" t="s">
        <v>201</v>
      </c>
      <c r="D294" s="6" t="s">
        <v>227</v>
      </c>
      <c r="E294" s="61" t="s">
        <v>60</v>
      </c>
      <c r="F294" s="62" t="s">
        <v>21</v>
      </c>
      <c r="G294" s="62" t="s">
        <v>61</v>
      </c>
      <c r="H294" s="64" t="s">
        <v>173</v>
      </c>
      <c r="I294" s="66" t="s">
        <v>180</v>
      </c>
      <c r="J294" s="65">
        <v>5</v>
      </c>
      <c r="K294" s="67">
        <v>80.64783017682052</v>
      </c>
      <c r="L294" s="67">
        <v>82.286681604761327</v>
      </c>
      <c r="M294" s="68">
        <v>4.7844292105563895</v>
      </c>
      <c r="N294" s="69">
        <v>4.8792412201340669</v>
      </c>
    </row>
    <row r="295" spans="2:14" ht="15" customHeight="1" x14ac:dyDescent="0.25">
      <c r="B295" s="22" t="s">
        <v>314</v>
      </c>
      <c r="C295" s="6" t="s">
        <v>201</v>
      </c>
      <c r="D295" s="6" t="s">
        <v>227</v>
      </c>
      <c r="E295" s="61" t="s">
        <v>60</v>
      </c>
      <c r="F295" s="62" t="s">
        <v>18</v>
      </c>
      <c r="G295" s="62" t="s">
        <v>61</v>
      </c>
      <c r="H295" s="64" t="s">
        <v>173</v>
      </c>
      <c r="I295" s="66" t="s">
        <v>179</v>
      </c>
      <c r="J295" s="65">
        <v>10</v>
      </c>
      <c r="K295" s="67">
        <v>10423.56678286746</v>
      </c>
      <c r="L295" s="67">
        <v>13241.743706350444</v>
      </c>
      <c r="M295" s="67">
        <v>976.33783686238701</v>
      </c>
      <c r="N295" s="70">
        <v>1236.6386439927633</v>
      </c>
    </row>
    <row r="296" spans="2:14" ht="14.1" customHeight="1" x14ac:dyDescent="0.25">
      <c r="B296" s="22" t="s">
        <v>314</v>
      </c>
      <c r="C296" s="6" t="s">
        <v>201</v>
      </c>
      <c r="D296" s="6" t="s">
        <v>227</v>
      </c>
      <c r="E296" s="61" t="s">
        <v>60</v>
      </c>
      <c r="F296" s="62" t="s">
        <v>19</v>
      </c>
      <c r="G296" s="62" t="s">
        <v>61</v>
      </c>
      <c r="H296" s="64" t="s">
        <v>173</v>
      </c>
      <c r="I296" s="66" t="s">
        <v>180</v>
      </c>
      <c r="J296" s="65">
        <v>10</v>
      </c>
      <c r="K296" s="67">
        <v>161.08063590107298</v>
      </c>
      <c r="L296" s="67">
        <v>167.43529361143825</v>
      </c>
      <c r="M296" s="68">
        <v>9.5835199537430071</v>
      </c>
      <c r="N296" s="69">
        <v>9.9518449434891263</v>
      </c>
    </row>
    <row r="297" spans="2:14" ht="14.1" customHeight="1" x14ac:dyDescent="0.25">
      <c r="B297" s="22" t="s">
        <v>314</v>
      </c>
      <c r="C297" s="6" t="s">
        <v>201</v>
      </c>
      <c r="D297" s="6" t="s">
        <v>227</v>
      </c>
      <c r="E297" s="61" t="s">
        <v>60</v>
      </c>
      <c r="F297" s="62" t="s">
        <v>8</v>
      </c>
      <c r="G297" s="62" t="s">
        <v>61</v>
      </c>
      <c r="H297" s="64" t="s">
        <v>173</v>
      </c>
      <c r="I297" s="66" t="s">
        <v>179</v>
      </c>
      <c r="J297" s="65">
        <v>20</v>
      </c>
      <c r="K297" s="67">
        <v>16248.717570258559</v>
      </c>
      <c r="L297" s="67">
        <v>24313.306316930164</v>
      </c>
      <c r="M297" s="67">
        <v>1529.6752663573286</v>
      </c>
      <c r="N297" s="70">
        <v>2281.4565667147558</v>
      </c>
    </row>
    <row r="298" spans="2:14" ht="14.1" customHeight="1" x14ac:dyDescent="0.25">
      <c r="B298" s="22" t="s">
        <v>314</v>
      </c>
      <c r="C298" s="6" t="s">
        <v>201</v>
      </c>
      <c r="D298" s="6" t="s">
        <v>227</v>
      </c>
      <c r="E298" s="61" t="s">
        <v>60</v>
      </c>
      <c r="F298" s="62" t="s">
        <v>15</v>
      </c>
      <c r="G298" s="62" t="s">
        <v>61</v>
      </c>
      <c r="H298" s="64" t="s">
        <v>173</v>
      </c>
      <c r="I298" s="66" t="s">
        <v>180</v>
      </c>
      <c r="J298" s="65">
        <v>20</v>
      </c>
      <c r="K298" s="67">
        <v>310.739803354434</v>
      </c>
      <c r="L298" s="67">
        <v>334.65646402176259</v>
      </c>
      <c r="M298" s="96">
        <v>18.533188506792161</v>
      </c>
      <c r="N298" s="97">
        <v>19.923481527203805</v>
      </c>
    </row>
    <row r="299" spans="2:14" ht="14.1" customHeight="1" x14ac:dyDescent="0.25">
      <c r="B299" s="22" t="s">
        <v>314</v>
      </c>
      <c r="C299" s="6" t="s">
        <v>201</v>
      </c>
      <c r="D299" s="6" t="s">
        <v>227</v>
      </c>
      <c r="E299" s="61" t="s">
        <v>60</v>
      </c>
      <c r="F299" s="63" t="s">
        <v>145</v>
      </c>
      <c r="G299" s="63" t="s">
        <v>61</v>
      </c>
      <c r="H299" s="64" t="s">
        <v>174</v>
      </c>
      <c r="I299" s="66" t="s">
        <v>179</v>
      </c>
      <c r="J299" s="65">
        <v>1</v>
      </c>
      <c r="K299" s="60" t="s">
        <v>178</v>
      </c>
      <c r="L299" s="60" t="s">
        <v>178</v>
      </c>
      <c r="M299" s="67">
        <v>3394.4339056689478</v>
      </c>
      <c r="N299" s="70">
        <v>12524.722517864922</v>
      </c>
    </row>
    <row r="300" spans="2:14" ht="14.1" customHeight="1" x14ac:dyDescent="0.25">
      <c r="B300" s="22" t="s">
        <v>314</v>
      </c>
      <c r="C300" s="6" t="s">
        <v>201</v>
      </c>
      <c r="D300" s="6" t="s">
        <v>227</v>
      </c>
      <c r="E300" s="61" t="s">
        <v>60</v>
      </c>
      <c r="F300" s="63" t="s">
        <v>146</v>
      </c>
      <c r="G300" s="63" t="s">
        <v>61</v>
      </c>
      <c r="H300" s="64" t="s">
        <v>174</v>
      </c>
      <c r="I300" s="66" t="s">
        <v>180</v>
      </c>
      <c r="J300" s="65">
        <v>1</v>
      </c>
      <c r="K300" s="60" t="s">
        <v>178</v>
      </c>
      <c r="L300" s="60" t="s">
        <v>178</v>
      </c>
      <c r="M300" s="67">
        <v>196.59378645924255</v>
      </c>
      <c r="N300" s="70">
        <v>701.26131435003538</v>
      </c>
    </row>
    <row r="301" spans="2:14" ht="15" customHeight="1" x14ac:dyDescent="0.25">
      <c r="B301" s="22" t="s">
        <v>314</v>
      </c>
      <c r="C301" s="6" t="s">
        <v>201</v>
      </c>
      <c r="D301" s="6" t="s">
        <v>228</v>
      </c>
      <c r="E301" s="61" t="s">
        <v>60</v>
      </c>
      <c r="F301" s="62" t="s">
        <v>22</v>
      </c>
      <c r="G301" s="62" t="s">
        <v>67</v>
      </c>
      <c r="H301" s="64" t="s">
        <v>173</v>
      </c>
      <c r="I301" s="66" t="s">
        <v>179</v>
      </c>
      <c r="J301" s="65">
        <v>1</v>
      </c>
      <c r="K301" s="67">
        <v>1445.0852464361703</v>
      </c>
      <c r="L301" s="67">
        <v>1449.9445755319171</v>
      </c>
      <c r="M301" s="67">
        <v>134.3941224727092</v>
      </c>
      <c r="N301" s="70">
        <v>134.8372623026564</v>
      </c>
    </row>
    <row r="302" spans="2:14" ht="14.1" customHeight="1" x14ac:dyDescent="0.25">
      <c r="B302" s="22" t="s">
        <v>314</v>
      </c>
      <c r="C302" s="6" t="s">
        <v>201</v>
      </c>
      <c r="D302" s="6" t="s">
        <v>228</v>
      </c>
      <c r="E302" s="61" t="s">
        <v>60</v>
      </c>
      <c r="F302" s="62" t="s">
        <v>24</v>
      </c>
      <c r="G302" s="62" t="s">
        <v>67</v>
      </c>
      <c r="H302" s="64" t="s">
        <v>173</v>
      </c>
      <c r="I302" s="66" t="s">
        <v>180</v>
      </c>
      <c r="J302" s="65">
        <v>1</v>
      </c>
      <c r="K302" s="96">
        <v>13.963473813762464</v>
      </c>
      <c r="L302" s="96">
        <v>13.966225528215659</v>
      </c>
      <c r="M302" s="68">
        <v>0.80088518266448017</v>
      </c>
      <c r="N302" s="69">
        <v>0.80104491221509277</v>
      </c>
    </row>
    <row r="303" spans="2:14" ht="14.1" customHeight="1" x14ac:dyDescent="0.25">
      <c r="B303" s="22" t="s">
        <v>314</v>
      </c>
      <c r="C303" s="6" t="s">
        <v>201</v>
      </c>
      <c r="D303" s="6" t="s">
        <v>228</v>
      </c>
      <c r="E303" s="61" t="s">
        <v>60</v>
      </c>
      <c r="F303" s="62" t="s">
        <v>20</v>
      </c>
      <c r="G303" s="62" t="s">
        <v>67</v>
      </c>
      <c r="H303" s="64" t="s">
        <v>173</v>
      </c>
      <c r="I303" s="66" t="s">
        <v>179</v>
      </c>
      <c r="J303" s="65">
        <v>5</v>
      </c>
      <c r="K303" s="67">
        <v>7109.7655007006333</v>
      </c>
      <c r="L303" s="67">
        <v>7228.6055242929378</v>
      </c>
      <c r="M303" s="67">
        <v>660.71034804015198</v>
      </c>
      <c r="N303" s="70">
        <v>671.53603115284443</v>
      </c>
    </row>
    <row r="304" spans="2:14" ht="14.1" customHeight="1" x14ac:dyDescent="0.25">
      <c r="B304" s="22" t="s">
        <v>314</v>
      </c>
      <c r="C304" s="6" t="s">
        <v>201</v>
      </c>
      <c r="D304" s="6" t="s">
        <v>228</v>
      </c>
      <c r="E304" s="61" t="s">
        <v>60</v>
      </c>
      <c r="F304" s="62" t="s">
        <v>21</v>
      </c>
      <c r="G304" s="62" t="s">
        <v>67</v>
      </c>
      <c r="H304" s="64" t="s">
        <v>173</v>
      </c>
      <c r="I304" s="66" t="s">
        <v>180</v>
      </c>
      <c r="J304" s="65">
        <v>5</v>
      </c>
      <c r="K304" s="67">
        <v>82.744498627521864</v>
      </c>
      <c r="L304" s="67">
        <v>82.815687757106701</v>
      </c>
      <c r="M304" s="68">
        <v>4.9045250699247323</v>
      </c>
      <c r="N304" s="69">
        <v>4.9086381714282359</v>
      </c>
    </row>
    <row r="305" spans="2:14" ht="14.1" customHeight="1" x14ac:dyDescent="0.25">
      <c r="B305" s="22" t="s">
        <v>314</v>
      </c>
      <c r="C305" s="6" t="s">
        <v>201</v>
      </c>
      <c r="D305" s="6" t="s">
        <v>228</v>
      </c>
      <c r="E305" s="61" t="s">
        <v>60</v>
      </c>
      <c r="F305" s="62" t="s">
        <v>18</v>
      </c>
      <c r="G305" s="62" t="s">
        <v>67</v>
      </c>
      <c r="H305" s="64" t="s">
        <v>173</v>
      </c>
      <c r="I305" s="66" t="s">
        <v>179</v>
      </c>
      <c r="J305" s="65">
        <v>10</v>
      </c>
      <c r="K305" s="67">
        <v>13919.199417345408</v>
      </c>
      <c r="L305" s="67">
        <v>14381.872008574424</v>
      </c>
      <c r="M305" s="67">
        <v>1294.193946065448</v>
      </c>
      <c r="N305" s="70">
        <v>1336.3750639402115</v>
      </c>
    </row>
    <row r="306" spans="2:14" ht="14.1" customHeight="1" x14ac:dyDescent="0.25">
      <c r="B306" s="22" t="s">
        <v>314</v>
      </c>
      <c r="C306" s="6" t="s">
        <v>201</v>
      </c>
      <c r="D306" s="6" t="s">
        <v>228</v>
      </c>
      <c r="E306" s="61" t="s">
        <v>60</v>
      </c>
      <c r="F306" s="62" t="s">
        <v>19</v>
      </c>
      <c r="G306" s="62" t="s">
        <v>67</v>
      </c>
      <c r="H306" s="64" t="s">
        <v>173</v>
      </c>
      <c r="I306" s="66" t="s">
        <v>180</v>
      </c>
      <c r="J306" s="65">
        <v>10</v>
      </c>
      <c r="K306" s="67">
        <v>169.25500817554919</v>
      </c>
      <c r="L306" s="67">
        <v>169.5394107870203</v>
      </c>
      <c r="M306" s="96">
        <v>10.052348624395611</v>
      </c>
      <c r="N306" s="97">
        <v>10.06879127338787</v>
      </c>
    </row>
    <row r="307" spans="2:14" ht="14.1" customHeight="1" x14ac:dyDescent="0.25">
      <c r="B307" s="22" t="s">
        <v>314</v>
      </c>
      <c r="C307" s="6" t="s">
        <v>201</v>
      </c>
      <c r="D307" s="6" t="s">
        <v>228</v>
      </c>
      <c r="E307" s="61" t="s">
        <v>60</v>
      </c>
      <c r="F307" s="62" t="s">
        <v>8</v>
      </c>
      <c r="G307" s="62" t="s">
        <v>67</v>
      </c>
      <c r="H307" s="64" t="s">
        <v>173</v>
      </c>
      <c r="I307" s="66" t="s">
        <v>179</v>
      </c>
      <c r="J307" s="65">
        <v>20</v>
      </c>
      <c r="K307" s="67">
        <v>26698.764768545392</v>
      </c>
      <c r="L307" s="67">
        <v>28454.253769792584</v>
      </c>
      <c r="M307" s="67">
        <v>2485.3385368799486</v>
      </c>
      <c r="N307" s="70">
        <v>2645.6634043971603</v>
      </c>
    </row>
    <row r="308" spans="2:14" ht="14.1" customHeight="1" x14ac:dyDescent="0.25">
      <c r="B308" s="22" t="s">
        <v>314</v>
      </c>
      <c r="C308" s="6" t="s">
        <v>201</v>
      </c>
      <c r="D308" s="6" t="s">
        <v>228</v>
      </c>
      <c r="E308" s="61" t="s">
        <v>60</v>
      </c>
      <c r="F308" s="62" t="s">
        <v>15</v>
      </c>
      <c r="G308" s="62" t="s">
        <v>67</v>
      </c>
      <c r="H308" s="64" t="s">
        <v>173</v>
      </c>
      <c r="I308" s="66" t="s">
        <v>180</v>
      </c>
      <c r="J308" s="65">
        <v>20</v>
      </c>
      <c r="K308" s="67">
        <v>341.8301878628173</v>
      </c>
      <c r="L308" s="67">
        <v>342.96434060361833</v>
      </c>
      <c r="M308" s="96">
        <v>20.320021342575899</v>
      </c>
      <c r="N308" s="97">
        <v>20.385630008582183</v>
      </c>
    </row>
    <row r="309" spans="2:14" ht="14.1" customHeight="1" x14ac:dyDescent="0.25">
      <c r="B309" s="22" t="s">
        <v>314</v>
      </c>
      <c r="C309" s="6" t="s">
        <v>201</v>
      </c>
      <c r="D309" s="6" t="s">
        <v>228</v>
      </c>
      <c r="E309" s="61" t="s">
        <v>60</v>
      </c>
      <c r="F309" s="63" t="s">
        <v>145</v>
      </c>
      <c r="G309" s="63" t="s">
        <v>67</v>
      </c>
      <c r="H309" s="64" t="s">
        <v>174</v>
      </c>
      <c r="I309" s="66" t="s">
        <v>179</v>
      </c>
      <c r="J309" s="65">
        <v>1</v>
      </c>
      <c r="K309" s="60" t="s">
        <v>178</v>
      </c>
      <c r="L309" s="60" t="s">
        <v>178</v>
      </c>
      <c r="M309" s="67">
        <v>28924.949822281418</v>
      </c>
      <c r="N309" s="70">
        <v>97446.044555453453</v>
      </c>
    </row>
    <row r="310" spans="2:14" ht="14.1" customHeight="1" x14ac:dyDescent="0.25">
      <c r="B310" s="22" t="s">
        <v>314</v>
      </c>
      <c r="C310" s="6" t="s">
        <v>201</v>
      </c>
      <c r="D310" s="6" t="s">
        <v>228</v>
      </c>
      <c r="E310" s="61" t="s">
        <v>60</v>
      </c>
      <c r="F310" s="63" t="s">
        <v>146</v>
      </c>
      <c r="G310" s="63" t="s">
        <v>67</v>
      </c>
      <c r="H310" s="64" t="s">
        <v>174</v>
      </c>
      <c r="I310" s="66" t="s">
        <v>180</v>
      </c>
      <c r="J310" s="65">
        <v>1</v>
      </c>
      <c r="K310" s="60" t="s">
        <v>178</v>
      </c>
      <c r="L310" s="60" t="s">
        <v>178</v>
      </c>
      <c r="M310" s="67">
        <v>3328.7601847259602</v>
      </c>
      <c r="N310" s="70">
        <v>6828.6776114101876</v>
      </c>
    </row>
    <row r="311" spans="2:14" ht="13.5" customHeight="1" x14ac:dyDescent="0.25">
      <c r="B311" s="22" t="s">
        <v>314</v>
      </c>
      <c r="C311" s="6" t="s">
        <v>201</v>
      </c>
      <c r="D311" s="6" t="s">
        <v>229</v>
      </c>
      <c r="E311" s="61" t="s">
        <v>60</v>
      </c>
      <c r="F311" s="62" t="s">
        <v>22</v>
      </c>
      <c r="G311" s="62" t="s">
        <v>69</v>
      </c>
      <c r="H311" s="64" t="s">
        <v>173</v>
      </c>
      <c r="I311" s="66" t="s">
        <v>179</v>
      </c>
      <c r="J311" s="65">
        <v>1</v>
      </c>
      <c r="K311" s="67">
        <v>1261.1290057966949</v>
      </c>
      <c r="L311" s="67">
        <v>1395.9051504934719</v>
      </c>
      <c r="M311" s="67">
        <v>117.83598327642095</v>
      </c>
      <c r="N311" s="70">
        <v>130.22502357577278</v>
      </c>
    </row>
    <row r="312" spans="2:14" ht="14.1" customHeight="1" x14ac:dyDescent="0.25">
      <c r="B312" s="22" t="s">
        <v>314</v>
      </c>
      <c r="C312" s="6" t="s">
        <v>201</v>
      </c>
      <c r="D312" s="6" t="s">
        <v>229</v>
      </c>
      <c r="E312" s="61" t="s">
        <v>60</v>
      </c>
      <c r="F312" s="62" t="s">
        <v>24</v>
      </c>
      <c r="G312" s="62" t="s">
        <v>69</v>
      </c>
      <c r="H312" s="64" t="s">
        <v>173</v>
      </c>
      <c r="I312" s="66" t="s">
        <v>180</v>
      </c>
      <c r="J312" s="65">
        <v>1</v>
      </c>
      <c r="K312" s="96">
        <v>13.914432156141922</v>
      </c>
      <c r="L312" s="96">
        <v>13.954107974210519</v>
      </c>
      <c r="M312" s="68">
        <v>0.79808332630701428</v>
      </c>
      <c r="N312" s="69">
        <v>0.80038695262237913</v>
      </c>
    </row>
    <row r="313" spans="2:14" ht="14.1" customHeight="1" x14ac:dyDescent="0.25">
      <c r="B313" s="22" t="s">
        <v>314</v>
      </c>
      <c r="C313" s="6" t="s">
        <v>201</v>
      </c>
      <c r="D313" s="6" t="s">
        <v>229</v>
      </c>
      <c r="E313" s="61" t="s">
        <v>60</v>
      </c>
      <c r="F313" s="62" t="s">
        <v>20</v>
      </c>
      <c r="G313" s="62" t="s">
        <v>69</v>
      </c>
      <c r="H313" s="64" t="s">
        <v>173</v>
      </c>
      <c r="I313" s="66" t="s">
        <v>179</v>
      </c>
      <c r="J313" s="65">
        <v>5</v>
      </c>
      <c r="K313" s="67">
        <v>4181.6048416899957</v>
      </c>
      <c r="L313" s="67">
        <v>6142.1828098914875</v>
      </c>
      <c r="M313" s="67">
        <v>393.50654038767493</v>
      </c>
      <c r="N313" s="70">
        <v>576.10868048546956</v>
      </c>
    </row>
    <row r="314" spans="2:14" ht="14.1" customHeight="1" x14ac:dyDescent="0.25">
      <c r="B314" s="22" t="s">
        <v>314</v>
      </c>
      <c r="C314" s="6" t="s">
        <v>201</v>
      </c>
      <c r="D314" s="6" t="s">
        <v>229</v>
      </c>
      <c r="E314" s="61" t="s">
        <v>60</v>
      </c>
      <c r="F314" s="62" t="s">
        <v>21</v>
      </c>
      <c r="G314" s="62" t="s">
        <v>69</v>
      </c>
      <c r="H314" s="64" t="s">
        <v>173</v>
      </c>
      <c r="I314" s="66" t="s">
        <v>180</v>
      </c>
      <c r="J314" s="65">
        <v>5</v>
      </c>
      <c r="K314" s="67">
        <v>81.489655070090265</v>
      </c>
      <c r="L314" s="67">
        <v>82.501420488891654</v>
      </c>
      <c r="M314" s="68">
        <v>4.8326746618213257</v>
      </c>
      <c r="N314" s="69">
        <v>4.8911771911444077</v>
      </c>
    </row>
    <row r="315" spans="2:14" ht="14.1" customHeight="1" x14ac:dyDescent="0.25">
      <c r="B315" s="22" t="s">
        <v>314</v>
      </c>
      <c r="C315" s="6" t="s">
        <v>201</v>
      </c>
      <c r="D315" s="6" t="s">
        <v>229</v>
      </c>
      <c r="E315" s="61" t="s">
        <v>60</v>
      </c>
      <c r="F315" s="62" t="s">
        <v>18</v>
      </c>
      <c r="G315" s="62" t="s">
        <v>69</v>
      </c>
      <c r="H315" s="64" t="s">
        <v>173</v>
      </c>
      <c r="I315" s="66" t="s">
        <v>179</v>
      </c>
      <c r="J315" s="65">
        <v>10</v>
      </c>
      <c r="K315" s="67">
        <v>5872.044456965943</v>
      </c>
      <c r="L315" s="67">
        <v>10639.451832215102</v>
      </c>
      <c r="M315" s="67">
        <v>555.59234953417115</v>
      </c>
      <c r="N315" s="70">
        <v>1005.278091264013</v>
      </c>
    </row>
    <row r="316" spans="2:14" ht="14.1" customHeight="1" x14ac:dyDescent="0.25">
      <c r="B316" s="22" t="s">
        <v>314</v>
      </c>
      <c r="C316" s="6" t="s">
        <v>201</v>
      </c>
      <c r="D316" s="6" t="s">
        <v>229</v>
      </c>
      <c r="E316" s="61" t="s">
        <v>60</v>
      </c>
      <c r="F316" s="62" t="s">
        <v>19</v>
      </c>
      <c r="G316" s="62" t="s">
        <v>69</v>
      </c>
      <c r="H316" s="64" t="s">
        <v>173</v>
      </c>
      <c r="I316" s="66" t="s">
        <v>180</v>
      </c>
      <c r="J316" s="65">
        <v>10</v>
      </c>
      <c r="K316" s="67">
        <v>164.31607624826339</v>
      </c>
      <c r="L316" s="67">
        <v>168.28633770211468</v>
      </c>
      <c r="M316" s="68">
        <v>9.7692789294056652</v>
      </c>
      <c r="N316" s="69">
        <v>9.9991684517811947</v>
      </c>
    </row>
    <row r="317" spans="2:14" ht="14.1" customHeight="1" x14ac:dyDescent="0.25">
      <c r="B317" s="22" t="s">
        <v>314</v>
      </c>
      <c r="C317" s="6" t="s">
        <v>201</v>
      </c>
      <c r="D317" s="6" t="s">
        <v>229</v>
      </c>
      <c r="E317" s="61" t="s">
        <v>60</v>
      </c>
      <c r="F317" s="62" t="s">
        <v>8</v>
      </c>
      <c r="G317" s="62" t="s">
        <v>69</v>
      </c>
      <c r="H317" s="64" t="s">
        <v>173</v>
      </c>
      <c r="I317" s="66" t="s">
        <v>179</v>
      </c>
      <c r="J317" s="65">
        <v>20</v>
      </c>
      <c r="K317" s="67">
        <v>7359.4952056572602</v>
      </c>
      <c r="L317" s="67">
        <v>16779.36037259029</v>
      </c>
      <c r="M317" s="67">
        <v>699.54805477226353</v>
      </c>
      <c r="N317" s="70">
        <v>1601.3172192613235</v>
      </c>
    </row>
    <row r="318" spans="2:14" ht="14.1" customHeight="1" x14ac:dyDescent="0.25">
      <c r="B318" s="22" t="s">
        <v>314</v>
      </c>
      <c r="C318" s="6" t="s">
        <v>201</v>
      </c>
      <c r="D318" s="6" t="s">
        <v>229</v>
      </c>
      <c r="E318" s="61" t="s">
        <v>60</v>
      </c>
      <c r="F318" s="62" t="s">
        <v>15</v>
      </c>
      <c r="G318" s="62" t="s">
        <v>69</v>
      </c>
      <c r="H318" s="64" t="s">
        <v>173</v>
      </c>
      <c r="I318" s="66" t="s">
        <v>180</v>
      </c>
      <c r="J318" s="65">
        <v>20</v>
      </c>
      <c r="K318" s="67">
        <v>322.70636109619056</v>
      </c>
      <c r="L318" s="67">
        <v>337.99267588705504</v>
      </c>
      <c r="M318" s="96">
        <v>19.222328745752339</v>
      </c>
      <c r="N318" s="97">
        <v>20.109243662986007</v>
      </c>
    </row>
    <row r="319" spans="2:14" ht="14.1" customHeight="1" x14ac:dyDescent="0.25">
      <c r="B319" s="22" t="s">
        <v>314</v>
      </c>
      <c r="C319" s="6" t="s">
        <v>201</v>
      </c>
      <c r="D319" s="6" t="s">
        <v>229</v>
      </c>
      <c r="E319" s="61" t="s">
        <v>60</v>
      </c>
      <c r="F319" s="63" t="s">
        <v>145</v>
      </c>
      <c r="G319" s="63" t="s">
        <v>69</v>
      </c>
      <c r="H319" s="64" t="s">
        <v>174</v>
      </c>
      <c r="I319" s="66" t="s">
        <v>179</v>
      </c>
      <c r="J319" s="65">
        <v>1</v>
      </c>
      <c r="K319" s="60" t="s">
        <v>178</v>
      </c>
      <c r="L319" s="60" t="s">
        <v>178</v>
      </c>
      <c r="M319" s="67">
        <v>911.49893312818426</v>
      </c>
      <c r="N319" s="70">
        <v>3395.2909358605348</v>
      </c>
    </row>
    <row r="320" spans="2:14" ht="14.1" customHeight="1" x14ac:dyDescent="0.25">
      <c r="B320" s="22" t="s">
        <v>314</v>
      </c>
      <c r="C320" s="6" t="s">
        <v>201</v>
      </c>
      <c r="D320" s="6" t="s">
        <v>229</v>
      </c>
      <c r="E320" s="61" t="s">
        <v>60</v>
      </c>
      <c r="F320" s="63" t="s">
        <v>146</v>
      </c>
      <c r="G320" s="63" t="s">
        <v>69</v>
      </c>
      <c r="H320" s="64" t="s">
        <v>174</v>
      </c>
      <c r="I320" s="66" t="s">
        <v>180</v>
      </c>
      <c r="J320" s="65">
        <v>1</v>
      </c>
      <c r="K320" s="60" t="s">
        <v>178</v>
      </c>
      <c r="L320" s="60" t="s">
        <v>178</v>
      </c>
      <c r="M320" s="67">
        <v>318.95564460837136</v>
      </c>
      <c r="N320" s="70">
        <v>1105.4647224964876</v>
      </c>
    </row>
    <row r="321" spans="2:14" ht="12.75" customHeight="1" x14ac:dyDescent="0.25">
      <c r="B321" s="22" t="s">
        <v>314</v>
      </c>
      <c r="C321" s="6" t="s">
        <v>201</v>
      </c>
      <c r="D321" s="6" t="s">
        <v>230</v>
      </c>
      <c r="E321" s="61" t="s">
        <v>60</v>
      </c>
      <c r="F321" s="62" t="s">
        <v>22</v>
      </c>
      <c r="G321" s="62" t="s">
        <v>71</v>
      </c>
      <c r="H321" s="64" t="s">
        <v>173</v>
      </c>
      <c r="I321" s="66" t="s">
        <v>179</v>
      </c>
      <c r="J321" s="65">
        <v>1</v>
      </c>
      <c r="K321" s="67">
        <v>890.08466551562742</v>
      </c>
      <c r="L321" s="67">
        <v>1244.188173913059</v>
      </c>
      <c r="M321" s="67">
        <v>83.951374992230143</v>
      </c>
      <c r="N321" s="70">
        <v>117.11658795355999</v>
      </c>
    </row>
    <row r="322" spans="2:14" ht="14.1" customHeight="1" x14ac:dyDescent="0.25">
      <c r="B322" s="22" t="s">
        <v>314</v>
      </c>
      <c r="C322" s="6" t="s">
        <v>201</v>
      </c>
      <c r="D322" s="6" t="s">
        <v>230</v>
      </c>
      <c r="E322" s="61" t="s">
        <v>60</v>
      </c>
      <c r="F322" s="62" t="s">
        <v>24</v>
      </c>
      <c r="G322" s="62" t="s">
        <v>71</v>
      </c>
      <c r="H322" s="64" t="s">
        <v>173</v>
      </c>
      <c r="I322" s="66" t="s">
        <v>180</v>
      </c>
      <c r="J322" s="65">
        <v>1</v>
      </c>
      <c r="K322" s="96">
        <v>13.888119766886058</v>
      </c>
      <c r="L322" s="96">
        <v>13.947583462614972</v>
      </c>
      <c r="M322" s="68">
        <v>0.7965796617237545</v>
      </c>
      <c r="N322" s="69">
        <v>0.80003264167601551</v>
      </c>
    </row>
    <row r="323" spans="2:14" ht="14.1" customHeight="1" x14ac:dyDescent="0.25">
      <c r="B323" s="22" t="s">
        <v>314</v>
      </c>
      <c r="C323" s="6" t="s">
        <v>201</v>
      </c>
      <c r="D323" s="6" t="s">
        <v>230</v>
      </c>
      <c r="E323" s="61" t="s">
        <v>60</v>
      </c>
      <c r="F323" s="62" t="s">
        <v>20</v>
      </c>
      <c r="G323" s="62" t="s">
        <v>71</v>
      </c>
      <c r="H323" s="64" t="s">
        <v>173</v>
      </c>
      <c r="I323" s="66" t="s">
        <v>179</v>
      </c>
      <c r="J323" s="65">
        <v>5</v>
      </c>
      <c r="K323" s="67">
        <v>1780.4194060320169</v>
      </c>
      <c r="L323" s="67">
        <v>4117.5002190542446</v>
      </c>
      <c r="M323" s="67">
        <v>169.25271079888807</v>
      </c>
      <c r="N323" s="70">
        <v>393.25638926004467</v>
      </c>
    </row>
    <row r="324" spans="2:14" ht="14.1" customHeight="1" x14ac:dyDescent="0.25">
      <c r="B324" s="22" t="s">
        <v>314</v>
      </c>
      <c r="C324" s="6" t="s">
        <v>201</v>
      </c>
      <c r="D324" s="6" t="s">
        <v>230</v>
      </c>
      <c r="E324" s="61" t="s">
        <v>60</v>
      </c>
      <c r="F324" s="62" t="s">
        <v>21</v>
      </c>
      <c r="G324" s="62" t="s">
        <v>71</v>
      </c>
      <c r="H324" s="64" t="s">
        <v>173</v>
      </c>
      <c r="I324" s="66" t="s">
        <v>180</v>
      </c>
      <c r="J324" s="65">
        <v>5</v>
      </c>
      <c r="K324" s="67">
        <v>80.828179497842129</v>
      </c>
      <c r="L324" s="67">
        <v>82.332955156286971</v>
      </c>
      <c r="M324" s="68">
        <v>4.7947680984325123</v>
      </c>
      <c r="N324" s="69">
        <v>4.8818136080568886</v>
      </c>
    </row>
    <row r="325" spans="2:14" ht="14.1" customHeight="1" x14ac:dyDescent="0.25">
      <c r="B325" s="22" t="s">
        <v>314</v>
      </c>
      <c r="C325" s="6" t="s">
        <v>201</v>
      </c>
      <c r="D325" s="6" t="s">
        <v>230</v>
      </c>
      <c r="E325" s="61" t="s">
        <v>60</v>
      </c>
      <c r="F325" s="62" t="s">
        <v>18</v>
      </c>
      <c r="G325" s="62" t="s">
        <v>71</v>
      </c>
      <c r="H325" s="64" t="s">
        <v>173</v>
      </c>
      <c r="I325" s="66" t="s">
        <v>179</v>
      </c>
      <c r="J325" s="65">
        <v>10</v>
      </c>
      <c r="K325" s="67">
        <v>2029.6806310294794</v>
      </c>
      <c r="L325" s="67">
        <v>5746.8105660565952</v>
      </c>
      <c r="M325" s="67">
        <v>193.58761792023461</v>
      </c>
      <c r="N325" s="70">
        <v>555.06441919884787</v>
      </c>
    </row>
    <row r="326" spans="2:14" ht="14.1" customHeight="1" x14ac:dyDescent="0.25">
      <c r="B326" s="22" t="s">
        <v>314</v>
      </c>
      <c r="C326" s="6" t="s">
        <v>201</v>
      </c>
      <c r="D326" s="6" t="s">
        <v>230</v>
      </c>
      <c r="E326" s="61" t="s">
        <v>60</v>
      </c>
      <c r="F326" s="62" t="s">
        <v>19</v>
      </c>
      <c r="G326" s="62" t="s">
        <v>71</v>
      </c>
      <c r="H326" s="64" t="s">
        <v>173</v>
      </c>
      <c r="I326" s="66" t="s">
        <v>180</v>
      </c>
      <c r="J326" s="65">
        <v>10</v>
      </c>
      <c r="K326" s="67">
        <v>161.76863277091175</v>
      </c>
      <c r="L326" s="67">
        <v>167.61832942719403</v>
      </c>
      <c r="M326" s="68">
        <v>9.6230419311738711</v>
      </c>
      <c r="N326" s="69">
        <v>9.9620255109531222</v>
      </c>
    </row>
    <row r="327" spans="2:14" ht="14.1" customHeight="1" x14ac:dyDescent="0.25">
      <c r="B327" s="22" t="s">
        <v>314</v>
      </c>
      <c r="C327" s="6" t="s">
        <v>201</v>
      </c>
      <c r="D327" s="6" t="s">
        <v>230</v>
      </c>
      <c r="E327" s="61" t="s">
        <v>60</v>
      </c>
      <c r="F327" s="62" t="s">
        <v>8</v>
      </c>
      <c r="G327" s="62" t="s">
        <v>71</v>
      </c>
      <c r="H327" s="64" t="s">
        <v>173</v>
      </c>
      <c r="I327" s="66" t="s">
        <v>179</v>
      </c>
      <c r="J327" s="65">
        <v>20</v>
      </c>
      <c r="K327" s="67">
        <v>2182.3995233315763</v>
      </c>
      <c r="L327" s="67">
        <v>7163.2884231254284</v>
      </c>
      <c r="M327" s="67">
        <v>208.57856905369809</v>
      </c>
      <c r="N327" s="70">
        <v>698.86080355851016</v>
      </c>
    </row>
    <row r="328" spans="2:14" ht="14.1" customHeight="1" x14ac:dyDescent="0.25">
      <c r="B328" s="22" t="s">
        <v>314</v>
      </c>
      <c r="C328" s="6" t="s">
        <v>201</v>
      </c>
      <c r="D328" s="6" t="s">
        <v>230</v>
      </c>
      <c r="E328" s="61" t="s">
        <v>60</v>
      </c>
      <c r="F328" s="62" t="s">
        <v>15</v>
      </c>
      <c r="G328" s="62" t="s">
        <v>71</v>
      </c>
      <c r="H328" s="64" t="s">
        <v>173</v>
      </c>
      <c r="I328" s="66" t="s">
        <v>180</v>
      </c>
      <c r="J328" s="65">
        <v>20</v>
      </c>
      <c r="K328" s="67">
        <v>313.2487584377435</v>
      </c>
      <c r="L328" s="67">
        <v>335.3712635534522</v>
      </c>
      <c r="M328" s="96">
        <v>18.677821528090647</v>
      </c>
      <c r="N328" s="97">
        <v>19.963301895425584</v>
      </c>
    </row>
    <row r="329" spans="2:14" ht="14.1" customHeight="1" x14ac:dyDescent="0.25">
      <c r="B329" s="22" t="s">
        <v>314</v>
      </c>
      <c r="C329" s="6" t="s">
        <v>201</v>
      </c>
      <c r="D329" s="6" t="s">
        <v>230</v>
      </c>
      <c r="E329" s="61" t="s">
        <v>60</v>
      </c>
      <c r="F329" s="63" t="s">
        <v>145</v>
      </c>
      <c r="G329" s="63" t="s">
        <v>71</v>
      </c>
      <c r="H329" s="64" t="s">
        <v>174</v>
      </c>
      <c r="I329" s="66" t="s">
        <v>179</v>
      </c>
      <c r="J329" s="65">
        <v>1</v>
      </c>
      <c r="K329" s="60" t="s">
        <v>178</v>
      </c>
      <c r="L329" s="60" t="s">
        <v>178</v>
      </c>
      <c r="M329" s="67">
        <v>218.43383228035438</v>
      </c>
      <c r="N329" s="70">
        <v>816.52133514968978</v>
      </c>
    </row>
    <row r="330" spans="2:14" ht="14.1" customHeight="1" thickBot="1" x14ac:dyDescent="0.3">
      <c r="B330" s="33" t="s">
        <v>314</v>
      </c>
      <c r="C330" s="34" t="s">
        <v>201</v>
      </c>
      <c r="D330" s="34" t="s">
        <v>230</v>
      </c>
      <c r="E330" s="72" t="s">
        <v>60</v>
      </c>
      <c r="F330" s="73" t="s">
        <v>146</v>
      </c>
      <c r="G330" s="73" t="s">
        <v>71</v>
      </c>
      <c r="H330" s="74" t="s">
        <v>174</v>
      </c>
      <c r="I330" s="75" t="s">
        <v>180</v>
      </c>
      <c r="J330" s="76">
        <v>1</v>
      </c>
      <c r="K330" s="71" t="s">
        <v>178</v>
      </c>
      <c r="L330" s="71" t="s">
        <v>178</v>
      </c>
      <c r="M330" s="77">
        <v>214.35600633144244</v>
      </c>
      <c r="N330" s="78">
        <v>761.37509537194899</v>
      </c>
    </row>
    <row r="331" spans="2:14" ht="14.1" customHeight="1" x14ac:dyDescent="0.25">
      <c r="B331" s="31" t="s">
        <v>315</v>
      </c>
      <c r="C331" s="292" t="s">
        <v>265</v>
      </c>
      <c r="D331" s="292" t="s">
        <v>270</v>
      </c>
      <c r="E331" s="293" t="s">
        <v>7</v>
      </c>
      <c r="F331" s="294" t="s">
        <v>22</v>
      </c>
      <c r="G331" s="294" t="s">
        <v>117</v>
      </c>
      <c r="H331" s="296" t="s">
        <v>173</v>
      </c>
      <c r="I331" s="297" t="s">
        <v>179</v>
      </c>
      <c r="J331" s="295">
        <v>1</v>
      </c>
      <c r="K331" s="298">
        <v>26.736139274450277</v>
      </c>
      <c r="L331" s="298">
        <v>26.927774350796039</v>
      </c>
      <c r="M331" s="299">
        <v>2.3714608149240992</v>
      </c>
      <c r="N331" s="300">
        <v>2.3888542840697231</v>
      </c>
    </row>
    <row r="332" spans="2:14" ht="14.1" customHeight="1" x14ac:dyDescent="0.25">
      <c r="B332" s="41" t="s">
        <v>315</v>
      </c>
      <c r="C332" s="16" t="s">
        <v>265</v>
      </c>
      <c r="D332" s="16" t="s">
        <v>270</v>
      </c>
      <c r="E332" s="1" t="s">
        <v>7</v>
      </c>
      <c r="F332" s="8" t="s">
        <v>24</v>
      </c>
      <c r="G332" s="8" t="s">
        <v>117</v>
      </c>
      <c r="H332" s="10" t="s">
        <v>173</v>
      </c>
      <c r="I332" s="4" t="s">
        <v>180</v>
      </c>
      <c r="J332" s="3">
        <v>1</v>
      </c>
      <c r="K332" s="13">
        <v>1.0779927694948122</v>
      </c>
      <c r="L332" s="13">
        <v>1.0885041995680851</v>
      </c>
      <c r="M332" s="277">
        <v>4.0432586334380981E-2</v>
      </c>
      <c r="N332" s="278">
        <v>4.0867480601566857E-2</v>
      </c>
    </row>
    <row r="333" spans="2:14" ht="14.1" customHeight="1" x14ac:dyDescent="0.25">
      <c r="B333" s="41" t="s">
        <v>315</v>
      </c>
      <c r="C333" s="16" t="s">
        <v>265</v>
      </c>
      <c r="D333" s="16" t="s">
        <v>270</v>
      </c>
      <c r="E333" s="1" t="s">
        <v>7</v>
      </c>
      <c r="F333" s="8" t="s">
        <v>20</v>
      </c>
      <c r="G333" s="8" t="s">
        <v>117</v>
      </c>
      <c r="H333" s="10" t="s">
        <v>173</v>
      </c>
      <c r="I333" s="4" t="s">
        <v>179</v>
      </c>
      <c r="J333" s="3">
        <v>5</v>
      </c>
      <c r="K333" s="11">
        <v>137.48024234256201</v>
      </c>
      <c r="L333" s="11">
        <v>142.09998451591403</v>
      </c>
      <c r="M333" s="15">
        <v>12.671085479173133</v>
      </c>
      <c r="N333" s="24">
        <v>13.091806398967416</v>
      </c>
    </row>
    <row r="334" spans="2:14" ht="14.1" customHeight="1" x14ac:dyDescent="0.25">
      <c r="B334" s="41" t="s">
        <v>315</v>
      </c>
      <c r="C334" s="16" t="s">
        <v>265</v>
      </c>
      <c r="D334" s="16" t="s">
        <v>270</v>
      </c>
      <c r="E334" s="1" t="s">
        <v>7</v>
      </c>
      <c r="F334" s="8" t="s">
        <v>21</v>
      </c>
      <c r="G334" s="8" t="s">
        <v>117</v>
      </c>
      <c r="H334" s="10" t="s">
        <v>173</v>
      </c>
      <c r="I334" s="4" t="s">
        <v>180</v>
      </c>
      <c r="J334" s="3">
        <v>5</v>
      </c>
      <c r="K334" s="13">
        <v>9.6016801867708885</v>
      </c>
      <c r="L334" s="13">
        <v>9.9464404340115227</v>
      </c>
      <c r="M334" s="14">
        <v>0.53797082186253187</v>
      </c>
      <c r="N334" s="23">
        <v>0.55805734825739839</v>
      </c>
    </row>
    <row r="335" spans="2:14" ht="14.1" customHeight="1" x14ac:dyDescent="0.25">
      <c r="B335" s="41" t="s">
        <v>315</v>
      </c>
      <c r="C335" s="16" t="s">
        <v>265</v>
      </c>
      <c r="D335" s="16" t="s">
        <v>270</v>
      </c>
      <c r="E335" s="1" t="s">
        <v>7</v>
      </c>
      <c r="F335" s="8" t="s">
        <v>18</v>
      </c>
      <c r="G335" s="8" t="s">
        <v>117</v>
      </c>
      <c r="H335" s="10" t="s">
        <v>173</v>
      </c>
      <c r="I335" s="4" t="s">
        <v>179</v>
      </c>
      <c r="J335" s="3">
        <v>10</v>
      </c>
      <c r="K335" s="11">
        <v>266.04400030296534</v>
      </c>
      <c r="L335" s="11">
        <v>283.57507038456129</v>
      </c>
      <c r="M335" s="15">
        <v>24.656076142997851</v>
      </c>
      <c r="N335" s="24">
        <v>26.256399364955154</v>
      </c>
    </row>
    <row r="336" spans="2:14" ht="14.1" customHeight="1" x14ac:dyDescent="0.25">
      <c r="B336" s="41" t="s">
        <v>315</v>
      </c>
      <c r="C336" s="16" t="s">
        <v>265</v>
      </c>
      <c r="D336" s="16" t="s">
        <v>270</v>
      </c>
      <c r="E336" s="1" t="s">
        <v>7</v>
      </c>
      <c r="F336" s="8" t="s">
        <v>19</v>
      </c>
      <c r="G336" s="8" t="s">
        <v>117</v>
      </c>
      <c r="H336" s="10" t="s">
        <v>173</v>
      </c>
      <c r="I336" s="4" t="s">
        <v>180</v>
      </c>
      <c r="J336" s="3">
        <v>10</v>
      </c>
      <c r="K336" s="15">
        <v>20.943196786824529</v>
      </c>
      <c r="L336" s="15">
        <v>22.325399333237886</v>
      </c>
      <c r="M336" s="14">
        <v>1.223116529672438</v>
      </c>
      <c r="N336" s="23">
        <v>1.3033891527194514</v>
      </c>
    </row>
    <row r="337" spans="2:14" ht="14.1" customHeight="1" x14ac:dyDescent="0.25">
      <c r="B337" s="41" t="s">
        <v>315</v>
      </c>
      <c r="C337" s="16" t="s">
        <v>265</v>
      </c>
      <c r="D337" s="16" t="s">
        <v>270</v>
      </c>
      <c r="E337" s="1" t="s">
        <v>7</v>
      </c>
      <c r="F337" s="8" t="s">
        <v>8</v>
      </c>
      <c r="G337" s="8" t="s">
        <v>117</v>
      </c>
      <c r="H337" s="10" t="s">
        <v>173</v>
      </c>
      <c r="I337" s="4" t="s">
        <v>179</v>
      </c>
      <c r="J337" s="3">
        <v>20</v>
      </c>
      <c r="K337" s="11">
        <v>494.15828140747999</v>
      </c>
      <c r="L337" s="11">
        <v>557.61634718499101</v>
      </c>
      <c r="M337" s="11">
        <v>45.992760192946406</v>
      </c>
      <c r="N337" s="30">
        <v>51.80722423095245</v>
      </c>
    </row>
    <row r="338" spans="2:14" ht="14.1" customHeight="1" x14ac:dyDescent="0.25">
      <c r="B338" s="41" t="s">
        <v>315</v>
      </c>
      <c r="C338" s="16" t="s">
        <v>265</v>
      </c>
      <c r="D338" s="16" t="s">
        <v>270</v>
      </c>
      <c r="E338" s="1" t="s">
        <v>7</v>
      </c>
      <c r="F338" s="8" t="s">
        <v>15</v>
      </c>
      <c r="G338" s="8" t="s">
        <v>117</v>
      </c>
      <c r="H338" s="10" t="s">
        <v>173</v>
      </c>
      <c r="I338" s="4" t="s">
        <v>180</v>
      </c>
      <c r="J338" s="3">
        <v>20</v>
      </c>
      <c r="K338" s="11">
        <v>41.959319370991921</v>
      </c>
      <c r="L338" s="11">
        <v>47.087279434695766</v>
      </c>
      <c r="M338" s="14">
        <v>2.4886058281983119</v>
      </c>
      <c r="N338" s="23">
        <v>2.7869609916580105</v>
      </c>
    </row>
    <row r="339" spans="2:14" ht="14.1" customHeight="1" x14ac:dyDescent="0.25">
      <c r="B339" s="41" t="s">
        <v>315</v>
      </c>
      <c r="C339" s="16" t="s">
        <v>265</v>
      </c>
      <c r="D339" s="16" t="s">
        <v>270</v>
      </c>
      <c r="E339" s="1" t="s">
        <v>7</v>
      </c>
      <c r="F339" s="9" t="s">
        <v>145</v>
      </c>
      <c r="G339" s="9" t="s">
        <v>117</v>
      </c>
      <c r="H339" s="10" t="s">
        <v>174</v>
      </c>
      <c r="I339" s="4" t="s">
        <v>179</v>
      </c>
      <c r="J339" s="3">
        <v>1</v>
      </c>
      <c r="K339" s="2" t="s">
        <v>178</v>
      </c>
      <c r="L339" s="2" t="s">
        <v>178</v>
      </c>
      <c r="M339" s="11">
        <v>298.7384363525324</v>
      </c>
      <c r="N339" s="30">
        <v>1057.8227116540058</v>
      </c>
    </row>
    <row r="340" spans="2:14" ht="14.1" customHeight="1" thickBot="1" x14ac:dyDescent="0.3">
      <c r="B340" s="42" t="s">
        <v>315</v>
      </c>
      <c r="C340" s="43" t="s">
        <v>265</v>
      </c>
      <c r="D340" s="43" t="s">
        <v>270</v>
      </c>
      <c r="E340" s="35" t="s">
        <v>7</v>
      </c>
      <c r="F340" s="12" t="s">
        <v>146</v>
      </c>
      <c r="G340" s="12" t="s">
        <v>117</v>
      </c>
      <c r="H340" s="36" t="s">
        <v>174</v>
      </c>
      <c r="I340" s="37" t="s">
        <v>180</v>
      </c>
      <c r="J340" s="38">
        <v>1</v>
      </c>
      <c r="K340" s="5" t="s">
        <v>178</v>
      </c>
      <c r="L340" s="5" t="s">
        <v>178</v>
      </c>
      <c r="M340" s="79">
        <v>19.942686867129503</v>
      </c>
      <c r="N340" s="39">
        <v>72.846915101754576</v>
      </c>
    </row>
    <row r="341" spans="2:14" ht="14.25" customHeight="1" x14ac:dyDescent="0.25">
      <c r="B341" s="31" t="s">
        <v>315</v>
      </c>
      <c r="C341" s="40" t="s">
        <v>267</v>
      </c>
      <c r="D341" s="44" t="s">
        <v>271</v>
      </c>
      <c r="E341" s="53" t="s">
        <v>7</v>
      </c>
      <c r="F341" s="54" t="s">
        <v>22</v>
      </c>
      <c r="G341" s="54" t="s">
        <v>103</v>
      </c>
      <c r="H341" s="55" t="s">
        <v>173</v>
      </c>
      <c r="I341" s="57" t="s">
        <v>179</v>
      </c>
      <c r="J341" s="56">
        <v>1</v>
      </c>
      <c r="K341" s="107">
        <v>22.620023778480707</v>
      </c>
      <c r="L341" s="107">
        <v>22.634613993228221</v>
      </c>
      <c r="M341" s="86">
        <v>1.5394560965326596</v>
      </c>
      <c r="N341" s="87">
        <v>1.5404553283418556</v>
      </c>
    </row>
    <row r="342" spans="2:14" ht="14.1" customHeight="1" x14ac:dyDescent="0.25">
      <c r="B342" s="41" t="s">
        <v>315</v>
      </c>
      <c r="C342" s="16" t="s">
        <v>267</v>
      </c>
      <c r="D342" s="7" t="s">
        <v>271</v>
      </c>
      <c r="E342" s="61" t="s">
        <v>7</v>
      </c>
      <c r="F342" s="62" t="s">
        <v>24</v>
      </c>
      <c r="G342" s="62" t="s">
        <v>103</v>
      </c>
      <c r="H342" s="64" t="s">
        <v>173</v>
      </c>
      <c r="I342" s="66" t="s">
        <v>180</v>
      </c>
      <c r="J342" s="65">
        <v>1</v>
      </c>
      <c r="K342" s="94">
        <v>2.3154689919759126</v>
      </c>
      <c r="L342" s="94">
        <v>2.3161466305101954</v>
      </c>
      <c r="M342" s="68">
        <v>8.5240987998883883E-2</v>
      </c>
      <c r="N342" s="69">
        <v>8.5268455069971105E-2</v>
      </c>
    </row>
    <row r="343" spans="2:14" ht="15" customHeight="1" x14ac:dyDescent="0.25">
      <c r="B343" s="41" t="s">
        <v>315</v>
      </c>
      <c r="C343" s="16" t="s">
        <v>267</v>
      </c>
      <c r="D343" s="7" t="s">
        <v>271</v>
      </c>
      <c r="E343" s="61" t="s">
        <v>7</v>
      </c>
      <c r="F343" s="62" t="s">
        <v>20</v>
      </c>
      <c r="G343" s="62" t="s">
        <v>103</v>
      </c>
      <c r="H343" s="64" t="s">
        <v>173</v>
      </c>
      <c r="I343" s="66" t="s">
        <v>179</v>
      </c>
      <c r="J343" s="65">
        <v>5</v>
      </c>
      <c r="K343" s="67">
        <v>124.75869308594019</v>
      </c>
      <c r="L343" s="67">
        <v>125.12634690487305</v>
      </c>
      <c r="M343" s="68">
        <v>8.7268201432946224</v>
      </c>
      <c r="N343" s="69">
        <v>8.7520159448670771</v>
      </c>
    </row>
    <row r="344" spans="2:14" ht="14.1" customHeight="1" x14ac:dyDescent="0.25">
      <c r="B344" s="41" t="s">
        <v>315</v>
      </c>
      <c r="C344" s="16" t="s">
        <v>267</v>
      </c>
      <c r="D344" s="7" t="s">
        <v>271</v>
      </c>
      <c r="E344" s="61" t="s">
        <v>7</v>
      </c>
      <c r="F344" s="62" t="s">
        <v>21</v>
      </c>
      <c r="G344" s="62" t="s">
        <v>103</v>
      </c>
      <c r="H344" s="64" t="s">
        <v>173</v>
      </c>
      <c r="I344" s="66" t="s">
        <v>180</v>
      </c>
      <c r="J344" s="65">
        <v>5</v>
      </c>
      <c r="K344" s="96">
        <v>21.105025623761918</v>
      </c>
      <c r="L344" s="96">
        <v>21.127022954676601</v>
      </c>
      <c r="M344" s="68">
        <v>0.93125138041793587</v>
      </c>
      <c r="N344" s="69">
        <v>0.9321919449809446</v>
      </c>
    </row>
    <row r="345" spans="2:14" ht="14.1" customHeight="1" x14ac:dyDescent="0.25">
      <c r="B345" s="41" t="s">
        <v>315</v>
      </c>
      <c r="C345" s="16" t="s">
        <v>267</v>
      </c>
      <c r="D345" s="7" t="s">
        <v>271</v>
      </c>
      <c r="E345" s="61" t="s">
        <v>7</v>
      </c>
      <c r="F345" s="62" t="s">
        <v>18</v>
      </c>
      <c r="G345" s="62" t="s">
        <v>103</v>
      </c>
      <c r="H345" s="64" t="s">
        <v>173</v>
      </c>
      <c r="I345" s="66" t="s">
        <v>179</v>
      </c>
      <c r="J345" s="65">
        <v>10</v>
      </c>
      <c r="K345" s="67">
        <v>252.02033391618968</v>
      </c>
      <c r="L345" s="67">
        <v>253.48359277992023</v>
      </c>
      <c r="M345" s="96">
        <v>17.677598925813591</v>
      </c>
      <c r="N345" s="97">
        <v>17.777957762195889</v>
      </c>
    </row>
    <row r="346" spans="2:14" ht="14.1" customHeight="1" x14ac:dyDescent="0.25">
      <c r="B346" s="41" t="s">
        <v>315</v>
      </c>
      <c r="C346" s="16" t="s">
        <v>267</v>
      </c>
      <c r="D346" s="7" t="s">
        <v>271</v>
      </c>
      <c r="E346" s="61" t="s">
        <v>7</v>
      </c>
      <c r="F346" s="62" t="s">
        <v>19</v>
      </c>
      <c r="G346" s="62" t="s">
        <v>103</v>
      </c>
      <c r="H346" s="64" t="s">
        <v>173</v>
      </c>
      <c r="I346" s="66" t="s">
        <v>180</v>
      </c>
      <c r="J346" s="65">
        <v>10</v>
      </c>
      <c r="K346" s="67">
        <v>46.537312427719854</v>
      </c>
      <c r="L346" s="67">
        <v>46.626489294144889</v>
      </c>
      <c r="M346" s="68">
        <v>2.055202277101583</v>
      </c>
      <c r="N346" s="69">
        <v>2.0589995699353403</v>
      </c>
    </row>
    <row r="347" spans="2:14" ht="14.1" customHeight="1" x14ac:dyDescent="0.25">
      <c r="B347" s="41" t="s">
        <v>315</v>
      </c>
      <c r="C347" s="16" t="s">
        <v>267</v>
      </c>
      <c r="D347" s="7" t="s">
        <v>271</v>
      </c>
      <c r="E347" s="61" t="s">
        <v>7</v>
      </c>
      <c r="F347" s="62" t="s">
        <v>8</v>
      </c>
      <c r="G347" s="62" t="s">
        <v>103</v>
      </c>
      <c r="H347" s="64" t="s">
        <v>173</v>
      </c>
      <c r="I347" s="66" t="s">
        <v>179</v>
      </c>
      <c r="J347" s="65">
        <v>20</v>
      </c>
      <c r="K347" s="67">
        <v>503.75023861721746</v>
      </c>
      <c r="L347" s="67">
        <v>509.54662482130283</v>
      </c>
      <c r="M347" s="67">
        <v>35.387975080241326</v>
      </c>
      <c r="N347" s="70">
        <v>35.785819242321217</v>
      </c>
    </row>
    <row r="348" spans="2:14" ht="14.1" customHeight="1" x14ac:dyDescent="0.25">
      <c r="B348" s="41" t="s">
        <v>315</v>
      </c>
      <c r="C348" s="16" t="s">
        <v>267</v>
      </c>
      <c r="D348" s="7" t="s">
        <v>271</v>
      </c>
      <c r="E348" s="61" t="s">
        <v>7</v>
      </c>
      <c r="F348" s="62" t="s">
        <v>15</v>
      </c>
      <c r="G348" s="62" t="s">
        <v>103</v>
      </c>
      <c r="H348" s="64" t="s">
        <v>173</v>
      </c>
      <c r="I348" s="66" t="s">
        <v>180</v>
      </c>
      <c r="J348" s="65">
        <v>20</v>
      </c>
      <c r="K348" s="67">
        <v>97.68043687234217</v>
      </c>
      <c r="L348" s="67">
        <v>98.036832781842108</v>
      </c>
      <c r="M348" s="68">
        <v>4.3069525166305933</v>
      </c>
      <c r="N348" s="69">
        <v>4.3221342611674851</v>
      </c>
    </row>
    <row r="349" spans="2:14" ht="14.1" customHeight="1" x14ac:dyDescent="0.25">
      <c r="B349" s="183" t="s">
        <v>315</v>
      </c>
      <c r="C349" s="184" t="s">
        <v>267</v>
      </c>
      <c r="D349" s="186" t="s">
        <v>271</v>
      </c>
      <c r="E349" s="186" t="s">
        <v>7</v>
      </c>
      <c r="F349" s="187" t="s">
        <v>29</v>
      </c>
      <c r="G349" s="187" t="s">
        <v>103</v>
      </c>
      <c r="H349" s="190" t="s">
        <v>173</v>
      </c>
      <c r="I349" s="192" t="s">
        <v>179</v>
      </c>
      <c r="J349" s="191">
        <v>1</v>
      </c>
      <c r="K349" s="193">
        <v>272.17687061306236</v>
      </c>
      <c r="L349" s="193">
        <v>272.30222459353183</v>
      </c>
      <c r="M349" s="193">
        <v>130.82113286954518</v>
      </c>
      <c r="N349" s="197">
        <v>130.89507849194561</v>
      </c>
    </row>
    <row r="350" spans="2:14" ht="14.1" customHeight="1" x14ac:dyDescent="0.25">
      <c r="B350" s="183" t="s">
        <v>315</v>
      </c>
      <c r="C350" s="184" t="s">
        <v>267</v>
      </c>
      <c r="D350" s="186" t="s">
        <v>271</v>
      </c>
      <c r="E350" s="186" t="s">
        <v>7</v>
      </c>
      <c r="F350" s="187" t="s">
        <v>29</v>
      </c>
      <c r="G350" s="187" t="s">
        <v>103</v>
      </c>
      <c r="H350" s="190" t="s">
        <v>173</v>
      </c>
      <c r="I350" s="192" t="s">
        <v>180</v>
      </c>
      <c r="J350" s="191">
        <v>1</v>
      </c>
      <c r="K350" s="193">
        <v>16.510525801284373</v>
      </c>
      <c r="L350" s="193">
        <v>16.513361100740983</v>
      </c>
      <c r="M350" s="194">
        <v>2.3314037050645235</v>
      </c>
      <c r="N350" s="195">
        <v>2.3318538055523956</v>
      </c>
    </row>
    <row r="351" spans="2:14" ht="14.1" customHeight="1" x14ac:dyDescent="0.25">
      <c r="B351" s="183" t="s">
        <v>315</v>
      </c>
      <c r="C351" s="184" t="s">
        <v>267</v>
      </c>
      <c r="D351" s="186" t="s">
        <v>271</v>
      </c>
      <c r="E351" s="186" t="s">
        <v>7</v>
      </c>
      <c r="F351" s="187" t="s">
        <v>28</v>
      </c>
      <c r="G351" s="187" t="s">
        <v>103</v>
      </c>
      <c r="H351" s="190" t="s">
        <v>173</v>
      </c>
      <c r="I351" s="192" t="s">
        <v>179</v>
      </c>
      <c r="J351" s="191">
        <v>5</v>
      </c>
      <c r="K351" s="193">
        <v>1361.454870589489</v>
      </c>
      <c r="L351" s="193">
        <v>1364.5804227645572</v>
      </c>
      <c r="M351" s="193">
        <v>652.91765081889878</v>
      </c>
      <c r="N351" s="197">
        <v>654.75502130949849</v>
      </c>
    </row>
    <row r="352" spans="2:14" ht="14.1" customHeight="1" x14ac:dyDescent="0.25">
      <c r="B352" s="183" t="s">
        <v>315</v>
      </c>
      <c r="C352" s="184" t="s">
        <v>267</v>
      </c>
      <c r="D352" s="186" t="s">
        <v>271</v>
      </c>
      <c r="E352" s="186" t="s">
        <v>7</v>
      </c>
      <c r="F352" s="187" t="s">
        <v>28</v>
      </c>
      <c r="G352" s="187" t="s">
        <v>103</v>
      </c>
      <c r="H352" s="190" t="s">
        <v>173</v>
      </c>
      <c r="I352" s="192" t="s">
        <v>180</v>
      </c>
      <c r="J352" s="191">
        <v>5</v>
      </c>
      <c r="K352" s="193">
        <v>85.646122256066036</v>
      </c>
      <c r="L352" s="193">
        <v>85.71736823406448</v>
      </c>
      <c r="M352" s="193">
        <v>13.170412464005498</v>
      </c>
      <c r="N352" s="197">
        <v>13.181858116263436</v>
      </c>
    </row>
    <row r="353" spans="2:14" ht="14.1" customHeight="1" x14ac:dyDescent="0.25">
      <c r="B353" s="183" t="s">
        <v>315</v>
      </c>
      <c r="C353" s="184" t="s">
        <v>267</v>
      </c>
      <c r="D353" s="186" t="s">
        <v>271</v>
      </c>
      <c r="E353" s="186" t="s">
        <v>7</v>
      </c>
      <c r="F353" s="187" t="s">
        <v>27</v>
      </c>
      <c r="G353" s="187" t="s">
        <v>103</v>
      </c>
      <c r="H353" s="190" t="s">
        <v>173</v>
      </c>
      <c r="I353" s="192" t="s">
        <v>179</v>
      </c>
      <c r="J353" s="191">
        <v>10</v>
      </c>
      <c r="K353" s="193">
        <v>2714.7990986819573</v>
      </c>
      <c r="L353" s="193">
        <v>2727.2508392624959</v>
      </c>
      <c r="M353" s="193">
        <v>1301.4062524679302</v>
      </c>
      <c r="N353" s="197">
        <v>1308.7209836179463</v>
      </c>
    </row>
    <row r="354" spans="2:14" ht="14.1" customHeight="1" x14ac:dyDescent="0.25">
      <c r="B354" s="183" t="s">
        <v>315</v>
      </c>
      <c r="C354" s="184" t="s">
        <v>267</v>
      </c>
      <c r="D354" s="186" t="s">
        <v>271</v>
      </c>
      <c r="E354" s="186" t="s">
        <v>7</v>
      </c>
      <c r="F354" s="187" t="s">
        <v>27</v>
      </c>
      <c r="G354" s="187" t="s">
        <v>103</v>
      </c>
      <c r="H354" s="190" t="s">
        <v>173</v>
      </c>
      <c r="I354" s="192" t="s">
        <v>180</v>
      </c>
      <c r="J354" s="191">
        <v>10</v>
      </c>
      <c r="K354" s="193">
        <v>172.08889987520578</v>
      </c>
      <c r="L354" s="193">
        <v>172.37338571904328</v>
      </c>
      <c r="M354" s="193">
        <v>26.744333512378024</v>
      </c>
      <c r="N354" s="197">
        <v>26.790073340877516</v>
      </c>
    </row>
    <row r="355" spans="2:14" ht="14.1" customHeight="1" x14ac:dyDescent="0.25">
      <c r="B355" s="183" t="s">
        <v>315</v>
      </c>
      <c r="C355" s="184" t="s">
        <v>267</v>
      </c>
      <c r="D355" s="186" t="s">
        <v>271</v>
      </c>
      <c r="E355" s="186" t="s">
        <v>7</v>
      </c>
      <c r="F355" s="187" t="s">
        <v>25</v>
      </c>
      <c r="G355" s="187" t="s">
        <v>103</v>
      </c>
      <c r="H355" s="190" t="s">
        <v>173</v>
      </c>
      <c r="I355" s="192" t="s">
        <v>179</v>
      </c>
      <c r="J355" s="191">
        <v>20</v>
      </c>
      <c r="K355" s="193">
        <v>5395.9763911935952</v>
      </c>
      <c r="L355" s="193">
        <v>5445.3832279501667</v>
      </c>
      <c r="M355" s="193">
        <v>2584.186265883005</v>
      </c>
      <c r="N355" s="197">
        <v>2613.177706066911</v>
      </c>
    </row>
    <row r="356" spans="2:14" ht="14.1" customHeight="1" x14ac:dyDescent="0.25">
      <c r="B356" s="183" t="s">
        <v>315</v>
      </c>
      <c r="C356" s="184" t="s">
        <v>267</v>
      </c>
      <c r="D356" s="186" t="s">
        <v>271</v>
      </c>
      <c r="E356" s="186" t="s">
        <v>7</v>
      </c>
      <c r="F356" s="187" t="s">
        <v>25</v>
      </c>
      <c r="G356" s="187" t="s">
        <v>103</v>
      </c>
      <c r="H356" s="190" t="s">
        <v>173</v>
      </c>
      <c r="I356" s="192" t="s">
        <v>180</v>
      </c>
      <c r="J356" s="191">
        <v>20</v>
      </c>
      <c r="K356" s="193">
        <v>344.44530852886874</v>
      </c>
      <c r="L356" s="193">
        <v>345.57975003050865</v>
      </c>
      <c r="M356" s="193">
        <v>53.812212656599286</v>
      </c>
      <c r="N356" s="197">
        <v>53.994679055604074</v>
      </c>
    </row>
    <row r="357" spans="2:14" ht="14.1" customHeight="1" x14ac:dyDescent="0.25">
      <c r="B357" s="183" t="s">
        <v>315</v>
      </c>
      <c r="C357" s="184" t="s">
        <v>267</v>
      </c>
      <c r="D357" s="186" t="s">
        <v>271</v>
      </c>
      <c r="E357" s="186" t="s">
        <v>7</v>
      </c>
      <c r="F357" s="187" t="s">
        <v>30</v>
      </c>
      <c r="G357" s="187" t="s">
        <v>103</v>
      </c>
      <c r="H357" s="190" t="s">
        <v>173</v>
      </c>
      <c r="I357" s="192" t="s">
        <v>179</v>
      </c>
      <c r="J357" s="191">
        <v>20</v>
      </c>
      <c r="K357" s="193">
        <v>45376.574183164252</v>
      </c>
      <c r="L357" s="193">
        <v>54904.037164847985</v>
      </c>
      <c r="M357" s="193">
        <v>11011.484881875051</v>
      </c>
      <c r="N357" s="197">
        <v>13571.428381150155</v>
      </c>
    </row>
    <row r="358" spans="2:14" ht="14.1" customHeight="1" x14ac:dyDescent="0.25">
      <c r="B358" s="183" t="s">
        <v>315</v>
      </c>
      <c r="C358" s="184" t="s">
        <v>267</v>
      </c>
      <c r="D358" s="186" t="s">
        <v>271</v>
      </c>
      <c r="E358" s="186" t="s">
        <v>7</v>
      </c>
      <c r="F358" s="187" t="s">
        <v>30</v>
      </c>
      <c r="G358" s="187" t="s">
        <v>103</v>
      </c>
      <c r="H358" s="190" t="s">
        <v>173</v>
      </c>
      <c r="I358" s="192" t="s">
        <v>180</v>
      </c>
      <c r="J358" s="191">
        <v>20</v>
      </c>
      <c r="K358" s="193">
        <v>4367.2118121756075</v>
      </c>
      <c r="L358" s="193">
        <v>4557.3059120258395</v>
      </c>
      <c r="M358" s="193">
        <v>685.41130518474961</v>
      </c>
      <c r="N358" s="197">
        <v>716.00874528272675</v>
      </c>
    </row>
    <row r="359" spans="2:14" ht="14.1" customHeight="1" x14ac:dyDescent="0.25">
      <c r="B359" s="41" t="s">
        <v>315</v>
      </c>
      <c r="C359" s="16" t="s">
        <v>267</v>
      </c>
      <c r="D359" s="7" t="s">
        <v>271</v>
      </c>
      <c r="E359" s="61" t="s">
        <v>7</v>
      </c>
      <c r="F359" s="63" t="s">
        <v>145</v>
      </c>
      <c r="G359" s="63" t="s">
        <v>103</v>
      </c>
      <c r="H359" s="64" t="s">
        <v>174</v>
      </c>
      <c r="I359" s="66" t="s">
        <v>179</v>
      </c>
      <c r="J359" s="65">
        <v>1</v>
      </c>
      <c r="K359" s="60" t="s">
        <v>178</v>
      </c>
      <c r="L359" s="60" t="s">
        <v>178</v>
      </c>
      <c r="M359" s="67">
        <v>1909.393065123294</v>
      </c>
      <c r="N359" s="70">
        <v>4639.4362853977609</v>
      </c>
    </row>
    <row r="360" spans="2:14" ht="14.1" customHeight="1" x14ac:dyDescent="0.25">
      <c r="B360" s="41" t="s">
        <v>315</v>
      </c>
      <c r="C360" s="16" t="s">
        <v>267</v>
      </c>
      <c r="D360" s="7" t="s">
        <v>271</v>
      </c>
      <c r="E360" s="61" t="s">
        <v>7</v>
      </c>
      <c r="F360" s="63" t="s">
        <v>146</v>
      </c>
      <c r="G360" s="63" t="s">
        <v>103</v>
      </c>
      <c r="H360" s="64" t="s">
        <v>174</v>
      </c>
      <c r="I360" s="66" t="s">
        <v>180</v>
      </c>
      <c r="J360" s="65">
        <v>1</v>
      </c>
      <c r="K360" s="60" t="s">
        <v>178</v>
      </c>
      <c r="L360" s="60" t="s">
        <v>178</v>
      </c>
      <c r="M360" s="67">
        <v>704.23661153552155</v>
      </c>
      <c r="N360" s="70">
        <v>1469.1648917597558</v>
      </c>
    </row>
    <row r="361" spans="2:14" ht="14.1" customHeight="1" x14ac:dyDescent="0.25">
      <c r="B361" s="183" t="s">
        <v>315</v>
      </c>
      <c r="C361" s="184" t="s">
        <v>267</v>
      </c>
      <c r="D361" s="186" t="s">
        <v>271</v>
      </c>
      <c r="E361" s="186" t="s">
        <v>7</v>
      </c>
      <c r="F361" s="188" t="s">
        <v>147</v>
      </c>
      <c r="G361" s="188" t="s">
        <v>103</v>
      </c>
      <c r="H361" s="190" t="s">
        <v>174</v>
      </c>
      <c r="I361" s="192" t="s">
        <v>179</v>
      </c>
      <c r="J361" s="191">
        <v>1</v>
      </c>
      <c r="K361" s="185" t="s">
        <v>178</v>
      </c>
      <c r="L361" s="185" t="s">
        <v>178</v>
      </c>
      <c r="M361" s="193">
        <v>137506.91060344674</v>
      </c>
      <c r="N361" s="197">
        <v>334611.95538190269</v>
      </c>
    </row>
    <row r="362" spans="2:14" ht="15" customHeight="1" x14ac:dyDescent="0.25">
      <c r="B362" s="183" t="s">
        <v>315</v>
      </c>
      <c r="C362" s="184" t="s">
        <v>267</v>
      </c>
      <c r="D362" s="186" t="s">
        <v>271</v>
      </c>
      <c r="E362" s="186" t="s">
        <v>7</v>
      </c>
      <c r="F362" s="188" t="s">
        <v>147</v>
      </c>
      <c r="G362" s="188" t="s">
        <v>103</v>
      </c>
      <c r="H362" s="190" t="s">
        <v>174</v>
      </c>
      <c r="I362" s="192" t="s">
        <v>180</v>
      </c>
      <c r="J362" s="191">
        <v>1</v>
      </c>
      <c r="K362" s="185" t="s">
        <v>178</v>
      </c>
      <c r="L362" s="185" t="s">
        <v>178</v>
      </c>
      <c r="M362" s="193">
        <v>8453.3074976754815</v>
      </c>
      <c r="N362" s="197">
        <v>17635.038811289087</v>
      </c>
    </row>
    <row r="363" spans="2:14" ht="14.1" customHeight="1" x14ac:dyDescent="0.25">
      <c r="B363" s="183" t="s">
        <v>315</v>
      </c>
      <c r="C363" s="184" t="s">
        <v>267</v>
      </c>
      <c r="D363" s="186" t="s">
        <v>271</v>
      </c>
      <c r="E363" s="186" t="s">
        <v>7</v>
      </c>
      <c r="F363" s="187" t="s">
        <v>41</v>
      </c>
      <c r="G363" s="187" t="s">
        <v>103</v>
      </c>
      <c r="H363" s="190" t="s">
        <v>174</v>
      </c>
      <c r="I363" s="192" t="s">
        <v>179</v>
      </c>
      <c r="J363" s="191">
        <v>1</v>
      </c>
      <c r="K363" s="185" t="s">
        <v>178</v>
      </c>
      <c r="L363" s="185" t="s">
        <v>178</v>
      </c>
      <c r="M363" s="193">
        <v>34502.580832437714</v>
      </c>
      <c r="N363" s="197">
        <v>84169.200875562543</v>
      </c>
    </row>
    <row r="364" spans="2:14" ht="13.5" customHeight="1" thickBot="1" x14ac:dyDescent="0.3">
      <c r="B364" s="198" t="s">
        <v>315</v>
      </c>
      <c r="C364" s="199" t="s">
        <v>267</v>
      </c>
      <c r="D364" s="201" t="s">
        <v>271</v>
      </c>
      <c r="E364" s="201" t="s">
        <v>7</v>
      </c>
      <c r="F364" s="203" t="s">
        <v>41</v>
      </c>
      <c r="G364" s="203" t="s">
        <v>103</v>
      </c>
      <c r="H364" s="204" t="s">
        <v>174</v>
      </c>
      <c r="I364" s="205" t="s">
        <v>180</v>
      </c>
      <c r="J364" s="206">
        <v>1</v>
      </c>
      <c r="K364" s="200" t="s">
        <v>178</v>
      </c>
      <c r="L364" s="200" t="s">
        <v>178</v>
      </c>
      <c r="M364" s="207">
        <v>8404.0723369326297</v>
      </c>
      <c r="N364" s="208">
        <v>17577.725766660638</v>
      </c>
    </row>
    <row r="365" spans="2:14" ht="11.25" customHeight="1" x14ac:dyDescent="0.25">
      <c r="B365" s="31" t="s">
        <v>315</v>
      </c>
      <c r="C365" s="40" t="s">
        <v>267</v>
      </c>
      <c r="D365" s="44" t="s">
        <v>272</v>
      </c>
      <c r="E365" s="53" t="s">
        <v>7</v>
      </c>
      <c r="F365" s="54" t="s">
        <v>22</v>
      </c>
      <c r="G365" s="54" t="s">
        <v>105</v>
      </c>
      <c r="H365" s="55" t="s">
        <v>173</v>
      </c>
      <c r="I365" s="57" t="s">
        <v>179</v>
      </c>
      <c r="J365" s="56">
        <v>1</v>
      </c>
      <c r="K365" s="58">
        <v>47.886620522161749</v>
      </c>
      <c r="L365" s="58">
        <v>47.888117913828239</v>
      </c>
      <c r="M365" s="86">
        <v>3.3221922280684715</v>
      </c>
      <c r="N365" s="87">
        <v>3.3222948193950703</v>
      </c>
    </row>
    <row r="366" spans="2:14" ht="14.1" customHeight="1" x14ac:dyDescent="0.25">
      <c r="B366" s="41" t="s">
        <v>315</v>
      </c>
      <c r="C366" s="16" t="s">
        <v>267</v>
      </c>
      <c r="D366" s="7" t="s">
        <v>272</v>
      </c>
      <c r="E366" s="61" t="s">
        <v>7</v>
      </c>
      <c r="F366" s="62" t="s">
        <v>24</v>
      </c>
      <c r="G366" s="62" t="s">
        <v>105</v>
      </c>
      <c r="H366" s="64" t="s">
        <v>173</v>
      </c>
      <c r="I366" s="66" t="s">
        <v>180</v>
      </c>
      <c r="J366" s="65">
        <v>1</v>
      </c>
      <c r="K366" s="94">
        <v>2.3140881961439521</v>
      </c>
      <c r="L366" s="94">
        <v>2.3158081583471453</v>
      </c>
      <c r="M366" s="68">
        <v>8.5185806089911706E-2</v>
      </c>
      <c r="N366" s="69">
        <v>8.5255519466301818E-2</v>
      </c>
    </row>
    <row r="367" spans="2:14" ht="14.1" customHeight="1" x14ac:dyDescent="0.25">
      <c r="B367" s="41" t="s">
        <v>315</v>
      </c>
      <c r="C367" s="16" t="s">
        <v>267</v>
      </c>
      <c r="D367" s="7" t="s">
        <v>272</v>
      </c>
      <c r="E367" s="61" t="s">
        <v>7</v>
      </c>
      <c r="F367" s="62" t="s">
        <v>20</v>
      </c>
      <c r="G367" s="62" t="s">
        <v>105</v>
      </c>
      <c r="H367" s="64" t="s">
        <v>173</v>
      </c>
      <c r="I367" s="66" t="s">
        <v>179</v>
      </c>
      <c r="J367" s="65">
        <v>5</v>
      </c>
      <c r="K367" s="67">
        <v>252.51793765301528</v>
      </c>
      <c r="L367" s="67">
        <v>252.55539513069624</v>
      </c>
      <c r="M367" s="96">
        <v>17.709958751878318</v>
      </c>
      <c r="N367" s="97">
        <v>17.712527131908857</v>
      </c>
    </row>
    <row r="368" spans="2:14" ht="14.1" customHeight="1" x14ac:dyDescent="0.25">
      <c r="B368" s="41" t="s">
        <v>315</v>
      </c>
      <c r="C368" s="16" t="s">
        <v>267</v>
      </c>
      <c r="D368" s="7" t="s">
        <v>272</v>
      </c>
      <c r="E368" s="61" t="s">
        <v>7</v>
      </c>
      <c r="F368" s="62" t="s">
        <v>21</v>
      </c>
      <c r="G368" s="62" t="s">
        <v>105</v>
      </c>
      <c r="H368" s="64" t="s">
        <v>173</v>
      </c>
      <c r="I368" s="66" t="s">
        <v>180</v>
      </c>
      <c r="J368" s="65">
        <v>5</v>
      </c>
      <c r="K368" s="96">
        <v>21.060216271025165</v>
      </c>
      <c r="L368" s="96">
        <v>21.115951545490699</v>
      </c>
      <c r="M368" s="68">
        <v>0.92935091085211863</v>
      </c>
      <c r="N368" s="69">
        <v>0.93173433993275689</v>
      </c>
    </row>
    <row r="369" spans="2:14" ht="14.1" customHeight="1" x14ac:dyDescent="0.25">
      <c r="B369" s="41" t="s">
        <v>315</v>
      </c>
      <c r="C369" s="16" t="s">
        <v>267</v>
      </c>
      <c r="D369" s="7" t="s">
        <v>272</v>
      </c>
      <c r="E369" s="61" t="s">
        <v>7</v>
      </c>
      <c r="F369" s="62" t="s">
        <v>18</v>
      </c>
      <c r="G369" s="62" t="s">
        <v>105</v>
      </c>
      <c r="H369" s="64" t="s">
        <v>173</v>
      </c>
      <c r="I369" s="66" t="s">
        <v>179</v>
      </c>
      <c r="J369" s="65">
        <v>10</v>
      </c>
      <c r="K369" s="67">
        <v>508.48915892421343</v>
      </c>
      <c r="L369" s="67">
        <v>508.63890806795735</v>
      </c>
      <c r="M369" s="67">
        <v>35.705138547324168</v>
      </c>
      <c r="N369" s="70">
        <v>35.715409821623595</v>
      </c>
    </row>
    <row r="370" spans="2:14" ht="14.1" customHeight="1" x14ac:dyDescent="0.25">
      <c r="B370" s="41" t="s">
        <v>315</v>
      </c>
      <c r="C370" s="16" t="s">
        <v>267</v>
      </c>
      <c r="D370" s="7" t="s">
        <v>272</v>
      </c>
      <c r="E370" s="61" t="s">
        <v>7</v>
      </c>
      <c r="F370" s="62" t="s">
        <v>19</v>
      </c>
      <c r="G370" s="62" t="s">
        <v>105</v>
      </c>
      <c r="H370" s="64" t="s">
        <v>173</v>
      </c>
      <c r="I370" s="66" t="s">
        <v>180</v>
      </c>
      <c r="J370" s="65">
        <v>10</v>
      </c>
      <c r="K370" s="67">
        <v>46.356018549531271</v>
      </c>
      <c r="L370" s="67">
        <v>46.581479364193818</v>
      </c>
      <c r="M370" s="68">
        <v>2.0475488516699571</v>
      </c>
      <c r="N370" s="69">
        <v>2.0571513146999036</v>
      </c>
    </row>
    <row r="371" spans="2:14" ht="14.1" customHeight="1" x14ac:dyDescent="0.25">
      <c r="B371" s="41" t="s">
        <v>315</v>
      </c>
      <c r="C371" s="16" t="s">
        <v>267</v>
      </c>
      <c r="D371" s="7" t="s">
        <v>272</v>
      </c>
      <c r="E371" s="61" t="s">
        <v>7</v>
      </c>
      <c r="F371" s="62" t="s">
        <v>8</v>
      </c>
      <c r="G371" s="62" t="s">
        <v>105</v>
      </c>
      <c r="H371" s="64" t="s">
        <v>173</v>
      </c>
      <c r="I371" s="66" t="s">
        <v>179</v>
      </c>
      <c r="J371" s="65">
        <v>20</v>
      </c>
      <c r="K371" s="67">
        <v>1020.1702850346757</v>
      </c>
      <c r="L371" s="67">
        <v>1020.7688776142954</v>
      </c>
      <c r="M371" s="67">
        <v>71.677062322322769</v>
      </c>
      <c r="N371" s="70">
        <v>71.718127539723739</v>
      </c>
    </row>
    <row r="372" spans="2:14" ht="14.25" customHeight="1" x14ac:dyDescent="0.25">
      <c r="B372" s="41" t="s">
        <v>315</v>
      </c>
      <c r="C372" s="16" t="s">
        <v>267</v>
      </c>
      <c r="D372" s="7" t="s">
        <v>272</v>
      </c>
      <c r="E372" s="61" t="s">
        <v>7</v>
      </c>
      <c r="F372" s="62" t="s">
        <v>15</v>
      </c>
      <c r="G372" s="62" t="s">
        <v>105</v>
      </c>
      <c r="H372" s="64" t="s">
        <v>173</v>
      </c>
      <c r="I372" s="66" t="s">
        <v>180</v>
      </c>
      <c r="J372" s="65">
        <v>20</v>
      </c>
      <c r="K372" s="67">
        <v>96.959394603802579</v>
      </c>
      <c r="L372" s="67">
        <v>97.856529317947889</v>
      </c>
      <c r="M372" s="68">
        <v>4.2765074394443392</v>
      </c>
      <c r="N372" s="69">
        <v>4.3147385111132204</v>
      </c>
    </row>
    <row r="373" spans="2:14" ht="14.1" customHeight="1" x14ac:dyDescent="0.25">
      <c r="B373" s="183" t="s">
        <v>315</v>
      </c>
      <c r="C373" s="184" t="s">
        <v>267</v>
      </c>
      <c r="D373" s="186" t="s">
        <v>272</v>
      </c>
      <c r="E373" s="186" t="s">
        <v>7</v>
      </c>
      <c r="F373" s="187" t="s">
        <v>29</v>
      </c>
      <c r="G373" s="187" t="s">
        <v>105</v>
      </c>
      <c r="H373" s="190" t="s">
        <v>173</v>
      </c>
      <c r="I373" s="192" t="s">
        <v>179</v>
      </c>
      <c r="J373" s="191">
        <v>1</v>
      </c>
      <c r="K373" s="193">
        <v>1039.8240566337411</v>
      </c>
      <c r="L373" s="193">
        <v>1039.8470841514222</v>
      </c>
      <c r="M373" s="193">
        <v>658.05924761518929</v>
      </c>
      <c r="N373" s="197">
        <v>658.07829037354725</v>
      </c>
    </row>
    <row r="374" spans="2:14" ht="14.1" customHeight="1" x14ac:dyDescent="0.25">
      <c r="B374" s="183" t="s">
        <v>315</v>
      </c>
      <c r="C374" s="184" t="s">
        <v>267</v>
      </c>
      <c r="D374" s="186" t="s">
        <v>272</v>
      </c>
      <c r="E374" s="186" t="s">
        <v>7</v>
      </c>
      <c r="F374" s="187" t="s">
        <v>29</v>
      </c>
      <c r="G374" s="187" t="s">
        <v>105</v>
      </c>
      <c r="H374" s="190" t="s">
        <v>173</v>
      </c>
      <c r="I374" s="192" t="s">
        <v>180</v>
      </c>
      <c r="J374" s="191">
        <v>1</v>
      </c>
      <c r="K374" s="193">
        <v>32.707508748028651</v>
      </c>
      <c r="L374" s="193">
        <v>32.72041956447778</v>
      </c>
      <c r="M374" s="194">
        <v>7.7103278220751656</v>
      </c>
      <c r="N374" s="195">
        <v>7.713821831490602</v>
      </c>
    </row>
    <row r="375" spans="2:14" ht="14.1" customHeight="1" x14ac:dyDescent="0.25">
      <c r="B375" s="183" t="s">
        <v>315</v>
      </c>
      <c r="C375" s="184" t="s">
        <v>267</v>
      </c>
      <c r="D375" s="186" t="s">
        <v>272</v>
      </c>
      <c r="E375" s="186" t="s">
        <v>7</v>
      </c>
      <c r="F375" s="187" t="s">
        <v>28</v>
      </c>
      <c r="G375" s="187" t="s">
        <v>105</v>
      </c>
      <c r="H375" s="190" t="s">
        <v>173</v>
      </c>
      <c r="I375" s="192" t="s">
        <v>179</v>
      </c>
      <c r="J375" s="191">
        <v>5</v>
      </c>
      <c r="K375" s="193">
        <v>5203.4381664957809</v>
      </c>
      <c r="L375" s="193">
        <v>5204.0132903313242</v>
      </c>
      <c r="M375" s="193">
        <v>3284.0022862595611</v>
      </c>
      <c r="N375" s="197">
        <v>3284.4770685095637</v>
      </c>
    </row>
    <row r="376" spans="2:14" ht="14.1" customHeight="1" x14ac:dyDescent="0.25">
      <c r="B376" s="183" t="s">
        <v>315</v>
      </c>
      <c r="C376" s="184" t="s">
        <v>267</v>
      </c>
      <c r="D376" s="186" t="s">
        <v>272</v>
      </c>
      <c r="E376" s="186" t="s">
        <v>7</v>
      </c>
      <c r="F376" s="187" t="s">
        <v>28</v>
      </c>
      <c r="G376" s="187" t="s">
        <v>105</v>
      </c>
      <c r="H376" s="190" t="s">
        <v>173</v>
      </c>
      <c r="I376" s="192" t="s">
        <v>180</v>
      </c>
      <c r="J376" s="191">
        <v>5</v>
      </c>
      <c r="K376" s="193">
        <v>165.58308671831546</v>
      </c>
      <c r="L376" s="193">
        <v>165.90515717716522</v>
      </c>
      <c r="M376" s="193">
        <v>40.313599120174771</v>
      </c>
      <c r="N376" s="197">
        <v>40.400868055857856</v>
      </c>
    </row>
    <row r="377" spans="2:14" ht="14.1" customHeight="1" x14ac:dyDescent="0.25">
      <c r="B377" s="183" t="s">
        <v>315</v>
      </c>
      <c r="C377" s="184" t="s">
        <v>267</v>
      </c>
      <c r="D377" s="186" t="s">
        <v>272</v>
      </c>
      <c r="E377" s="186" t="s">
        <v>7</v>
      </c>
      <c r="F377" s="187" t="s">
        <v>27</v>
      </c>
      <c r="G377" s="187" t="s">
        <v>105</v>
      </c>
      <c r="H377" s="190" t="s">
        <v>173</v>
      </c>
      <c r="I377" s="192" t="s">
        <v>179</v>
      </c>
      <c r="J377" s="191">
        <v>10</v>
      </c>
      <c r="K377" s="193">
        <v>10405.824281686189</v>
      </c>
      <c r="L377" s="193">
        <v>10408.124208307172</v>
      </c>
      <c r="M377" s="193">
        <v>6566.2433683988347</v>
      </c>
      <c r="N377" s="197">
        <v>6568.1417216148884</v>
      </c>
    </row>
    <row r="378" spans="2:14" ht="14.1" customHeight="1" x14ac:dyDescent="0.25">
      <c r="B378" s="183" t="s">
        <v>315</v>
      </c>
      <c r="C378" s="184" t="s">
        <v>267</v>
      </c>
      <c r="D378" s="186" t="s">
        <v>272</v>
      </c>
      <c r="E378" s="186" t="s">
        <v>7</v>
      </c>
      <c r="F378" s="187" t="s">
        <v>27</v>
      </c>
      <c r="G378" s="187" t="s">
        <v>105</v>
      </c>
      <c r="H378" s="190" t="s">
        <v>173</v>
      </c>
      <c r="I378" s="192" t="s">
        <v>180</v>
      </c>
      <c r="J378" s="191">
        <v>10</v>
      </c>
      <c r="K378" s="193">
        <v>330.95721295160155</v>
      </c>
      <c r="L378" s="193">
        <v>332.24094523191934</v>
      </c>
      <c r="M378" s="193">
        <v>80.886243309310018</v>
      </c>
      <c r="N378" s="197">
        <v>81.23404279038138</v>
      </c>
    </row>
    <row r="379" spans="2:14" ht="14.1" customHeight="1" x14ac:dyDescent="0.25">
      <c r="B379" s="183" t="s">
        <v>315</v>
      </c>
      <c r="C379" s="184" t="s">
        <v>267</v>
      </c>
      <c r="D379" s="186" t="s">
        <v>272</v>
      </c>
      <c r="E379" s="186" t="s">
        <v>7</v>
      </c>
      <c r="F379" s="187" t="s">
        <v>25</v>
      </c>
      <c r="G379" s="187" t="s">
        <v>105</v>
      </c>
      <c r="H379" s="190" t="s">
        <v>173</v>
      </c>
      <c r="I379" s="192" t="s">
        <v>179</v>
      </c>
      <c r="J379" s="191">
        <v>20</v>
      </c>
      <c r="K379" s="193">
        <v>20805.752190530733</v>
      </c>
      <c r="L379" s="193">
        <v>20814.948002582922</v>
      </c>
      <c r="M379" s="193">
        <v>13126.981901547264</v>
      </c>
      <c r="N379" s="197">
        <v>13134.571078688961</v>
      </c>
    </row>
    <row r="380" spans="2:14" ht="14.1" customHeight="1" x14ac:dyDescent="0.25">
      <c r="B380" s="183" t="s">
        <v>315</v>
      </c>
      <c r="C380" s="184" t="s">
        <v>267</v>
      </c>
      <c r="D380" s="186" t="s">
        <v>272</v>
      </c>
      <c r="E380" s="186" t="s">
        <v>7</v>
      </c>
      <c r="F380" s="187" t="s">
        <v>25</v>
      </c>
      <c r="G380" s="187" t="s">
        <v>105</v>
      </c>
      <c r="H380" s="190" t="s">
        <v>173</v>
      </c>
      <c r="I380" s="192" t="s">
        <v>180</v>
      </c>
      <c r="J380" s="191">
        <v>20</v>
      </c>
      <c r="K380" s="193">
        <v>659.13283669229907</v>
      </c>
      <c r="L380" s="193">
        <v>664.23322725808646</v>
      </c>
      <c r="M380" s="193">
        <v>161.35909257605007</v>
      </c>
      <c r="N380" s="197">
        <v>162.74050806700774</v>
      </c>
    </row>
    <row r="381" spans="2:14" ht="14.1" customHeight="1" x14ac:dyDescent="0.25">
      <c r="B381" s="183" t="s">
        <v>315</v>
      </c>
      <c r="C381" s="184" t="s">
        <v>267</v>
      </c>
      <c r="D381" s="186" t="s">
        <v>272</v>
      </c>
      <c r="E381" s="186" t="s">
        <v>7</v>
      </c>
      <c r="F381" s="187" t="s">
        <v>30</v>
      </c>
      <c r="G381" s="187" t="s">
        <v>105</v>
      </c>
      <c r="H381" s="190" t="s">
        <v>173</v>
      </c>
      <c r="I381" s="192" t="s">
        <v>179</v>
      </c>
      <c r="J381" s="191">
        <v>20</v>
      </c>
      <c r="K381" s="193">
        <v>116379.37497570764</v>
      </c>
      <c r="L381" s="193">
        <v>117710.94530664342</v>
      </c>
      <c r="M381" s="193">
        <v>28648.47774259658</v>
      </c>
      <c r="N381" s="197">
        <v>29010.647715283776</v>
      </c>
    </row>
    <row r="382" spans="2:14" ht="14.1" customHeight="1" x14ac:dyDescent="0.25">
      <c r="B382" s="183" t="s">
        <v>315</v>
      </c>
      <c r="C382" s="184" t="s">
        <v>267</v>
      </c>
      <c r="D382" s="186" t="s">
        <v>272</v>
      </c>
      <c r="E382" s="186" t="s">
        <v>7</v>
      </c>
      <c r="F382" s="187" t="s">
        <v>30</v>
      </c>
      <c r="G382" s="187" t="s">
        <v>105</v>
      </c>
      <c r="H382" s="190" t="s">
        <v>173</v>
      </c>
      <c r="I382" s="192" t="s">
        <v>180</v>
      </c>
      <c r="J382" s="191">
        <v>20</v>
      </c>
      <c r="K382" s="193">
        <v>4020.930503688784</v>
      </c>
      <c r="L382" s="193">
        <v>4455.5677482940828</v>
      </c>
      <c r="M382" s="193">
        <v>630.78312677109466</v>
      </c>
      <c r="N382" s="197">
        <v>700.79040125680297</v>
      </c>
    </row>
    <row r="383" spans="2:14" ht="14.1" customHeight="1" x14ac:dyDescent="0.25">
      <c r="B383" s="41" t="s">
        <v>315</v>
      </c>
      <c r="C383" s="16" t="s">
        <v>267</v>
      </c>
      <c r="D383" s="7" t="s">
        <v>272</v>
      </c>
      <c r="E383" s="61" t="s">
        <v>7</v>
      </c>
      <c r="F383" s="63" t="s">
        <v>145</v>
      </c>
      <c r="G383" s="63" t="s">
        <v>105</v>
      </c>
      <c r="H383" s="64" t="s">
        <v>174</v>
      </c>
      <c r="I383" s="66" t="s">
        <v>179</v>
      </c>
      <c r="J383" s="65">
        <v>1</v>
      </c>
      <c r="K383" s="60" t="s">
        <v>178</v>
      </c>
      <c r="L383" s="60" t="s">
        <v>178</v>
      </c>
      <c r="M383" s="67">
        <v>15989.056727713842</v>
      </c>
      <c r="N383" s="70">
        <v>18300.76675025051</v>
      </c>
    </row>
    <row r="384" spans="2:14" ht="14.25" customHeight="1" x14ac:dyDescent="0.25">
      <c r="B384" s="41" t="s">
        <v>315</v>
      </c>
      <c r="C384" s="16" t="s">
        <v>267</v>
      </c>
      <c r="D384" s="7" t="s">
        <v>272</v>
      </c>
      <c r="E384" s="61" t="s">
        <v>7</v>
      </c>
      <c r="F384" s="63" t="s">
        <v>146</v>
      </c>
      <c r="G384" s="63" t="s">
        <v>105</v>
      </c>
      <c r="H384" s="64" t="s">
        <v>174</v>
      </c>
      <c r="I384" s="66" t="s">
        <v>180</v>
      </c>
      <c r="J384" s="65">
        <v>1</v>
      </c>
      <c r="K384" s="60" t="s">
        <v>178</v>
      </c>
      <c r="L384" s="60" t="s">
        <v>178</v>
      </c>
      <c r="M384" s="67">
        <v>336.15111840013674</v>
      </c>
      <c r="N384" s="70">
        <v>911.99135931783098</v>
      </c>
    </row>
    <row r="385" spans="2:14" ht="14.1" customHeight="1" x14ac:dyDescent="0.25">
      <c r="B385" s="183" t="s">
        <v>315</v>
      </c>
      <c r="C385" s="184" t="s">
        <v>267</v>
      </c>
      <c r="D385" s="186" t="s">
        <v>272</v>
      </c>
      <c r="E385" s="186" t="s">
        <v>7</v>
      </c>
      <c r="F385" s="188" t="s">
        <v>147</v>
      </c>
      <c r="G385" s="188" t="s">
        <v>105</v>
      </c>
      <c r="H385" s="190" t="s">
        <v>174</v>
      </c>
      <c r="I385" s="192" t="s">
        <v>179</v>
      </c>
      <c r="J385" s="191">
        <v>1</v>
      </c>
      <c r="K385" s="185" t="s">
        <v>178</v>
      </c>
      <c r="L385" s="185" t="s">
        <v>178</v>
      </c>
      <c r="M385" s="193">
        <v>2909321.365612674</v>
      </c>
      <c r="N385" s="197">
        <v>3335194.6739386073</v>
      </c>
    </row>
    <row r="386" spans="2:14" ht="14.1" customHeight="1" x14ac:dyDescent="0.25">
      <c r="B386" s="183" t="s">
        <v>315</v>
      </c>
      <c r="C386" s="184" t="s">
        <v>267</v>
      </c>
      <c r="D386" s="186" t="s">
        <v>272</v>
      </c>
      <c r="E386" s="186" t="s">
        <v>7</v>
      </c>
      <c r="F386" s="188" t="s">
        <v>147</v>
      </c>
      <c r="G386" s="188" t="s">
        <v>105</v>
      </c>
      <c r="H386" s="190" t="s">
        <v>174</v>
      </c>
      <c r="I386" s="192" t="s">
        <v>180</v>
      </c>
      <c r="J386" s="191">
        <v>1</v>
      </c>
      <c r="K386" s="185" t="s">
        <v>178</v>
      </c>
      <c r="L386" s="185" t="s">
        <v>178</v>
      </c>
      <c r="M386" s="193">
        <v>12115.190188209282</v>
      </c>
      <c r="N386" s="197">
        <v>32848.09418738677</v>
      </c>
    </row>
    <row r="387" spans="2:14" ht="14.1" customHeight="1" x14ac:dyDescent="0.25">
      <c r="B387" s="183" t="s">
        <v>315</v>
      </c>
      <c r="C387" s="184" t="s">
        <v>267</v>
      </c>
      <c r="D387" s="186" t="s">
        <v>272</v>
      </c>
      <c r="E387" s="186" t="s">
        <v>7</v>
      </c>
      <c r="F387" s="187" t="s">
        <v>41</v>
      </c>
      <c r="G387" s="187" t="s">
        <v>105</v>
      </c>
      <c r="H387" s="190" t="s">
        <v>174</v>
      </c>
      <c r="I387" s="192" t="s">
        <v>179</v>
      </c>
      <c r="J387" s="191">
        <v>1</v>
      </c>
      <c r="K387" s="185" t="s">
        <v>178</v>
      </c>
      <c r="L387" s="185" t="s">
        <v>178</v>
      </c>
      <c r="M387" s="193">
        <v>291393.61023814429</v>
      </c>
      <c r="N387" s="197">
        <v>333596.24044949067</v>
      </c>
    </row>
    <row r="388" spans="2:14" ht="14.1" customHeight="1" thickBot="1" x14ac:dyDescent="0.3">
      <c r="B388" s="198" t="s">
        <v>315</v>
      </c>
      <c r="C388" s="199" t="s">
        <v>267</v>
      </c>
      <c r="D388" s="201" t="s">
        <v>272</v>
      </c>
      <c r="E388" s="201" t="s">
        <v>7</v>
      </c>
      <c r="F388" s="203" t="s">
        <v>41</v>
      </c>
      <c r="G388" s="203" t="s">
        <v>105</v>
      </c>
      <c r="H388" s="204" t="s">
        <v>174</v>
      </c>
      <c r="I388" s="205" t="s">
        <v>180</v>
      </c>
      <c r="J388" s="206">
        <v>1</v>
      </c>
      <c r="K388" s="200" t="s">
        <v>178</v>
      </c>
      <c r="L388" s="200" t="s">
        <v>178</v>
      </c>
      <c r="M388" s="207">
        <v>4008.0364002655183</v>
      </c>
      <c r="N388" s="208">
        <v>10889.400692572246</v>
      </c>
    </row>
    <row r="389" spans="2:14" ht="14.1" customHeight="1" x14ac:dyDescent="0.25">
      <c r="B389" s="18" t="s">
        <v>315</v>
      </c>
      <c r="C389" s="40" t="s">
        <v>267</v>
      </c>
      <c r="D389" s="44" t="s">
        <v>273</v>
      </c>
      <c r="E389" s="53" t="s">
        <v>7</v>
      </c>
      <c r="F389" s="54" t="s">
        <v>22</v>
      </c>
      <c r="G389" s="54" t="s">
        <v>237</v>
      </c>
      <c r="H389" s="55" t="s">
        <v>173</v>
      </c>
      <c r="I389" s="57" t="s">
        <v>179</v>
      </c>
      <c r="J389" s="56">
        <v>1</v>
      </c>
      <c r="K389" s="58">
        <v>1013.0314975024033</v>
      </c>
      <c r="L389" s="58">
        <v>1019.3287924824118</v>
      </c>
      <c r="M389" s="58">
        <v>71.296575688659516</v>
      </c>
      <c r="N389" s="59">
        <v>71.729409809674749</v>
      </c>
    </row>
    <row r="390" spans="2:14" ht="12.75" customHeight="1" x14ac:dyDescent="0.25">
      <c r="B390" s="22" t="s">
        <v>315</v>
      </c>
      <c r="C390" s="16" t="s">
        <v>267</v>
      </c>
      <c r="D390" s="7" t="s">
        <v>273</v>
      </c>
      <c r="E390" s="61" t="s">
        <v>7</v>
      </c>
      <c r="F390" s="62" t="s">
        <v>24</v>
      </c>
      <c r="G390" s="125" t="s">
        <v>237</v>
      </c>
      <c r="H390" s="64" t="s">
        <v>173</v>
      </c>
      <c r="I390" s="66" t="s">
        <v>180</v>
      </c>
      <c r="J390" s="65">
        <v>1</v>
      </c>
      <c r="K390" s="67">
        <v>198.33455722309265</v>
      </c>
      <c r="L390" s="67">
        <v>199.26599390413102</v>
      </c>
      <c r="M390" s="68">
        <v>8.7403576314990108</v>
      </c>
      <c r="N390" s="69">
        <v>8.7800955577155122</v>
      </c>
    </row>
    <row r="391" spans="2:14" ht="14.1" customHeight="1" x14ac:dyDescent="0.25">
      <c r="B391" s="22" t="s">
        <v>315</v>
      </c>
      <c r="C391" s="16" t="s">
        <v>267</v>
      </c>
      <c r="D391" s="7" t="s">
        <v>273</v>
      </c>
      <c r="E391" s="61" t="s">
        <v>7</v>
      </c>
      <c r="F391" s="62" t="s">
        <v>20</v>
      </c>
      <c r="G391" s="125" t="s">
        <v>237</v>
      </c>
      <c r="H391" s="64" t="s">
        <v>173</v>
      </c>
      <c r="I391" s="66" t="s">
        <v>179</v>
      </c>
      <c r="J391" s="65">
        <v>5</v>
      </c>
      <c r="K391" s="67">
        <v>4916.2269726186041</v>
      </c>
      <c r="L391" s="67">
        <v>5067.3686183316549</v>
      </c>
      <c r="M391" s="67">
        <v>346.10144915054315</v>
      </c>
      <c r="N391" s="70">
        <v>356.49436561669916</v>
      </c>
    </row>
    <row r="392" spans="2:14" ht="14.1" customHeight="1" x14ac:dyDescent="0.25">
      <c r="B392" s="22" t="s">
        <v>315</v>
      </c>
      <c r="C392" s="16" t="s">
        <v>267</v>
      </c>
      <c r="D392" s="7" t="s">
        <v>273</v>
      </c>
      <c r="E392" s="61" t="s">
        <v>7</v>
      </c>
      <c r="F392" s="62" t="s">
        <v>21</v>
      </c>
      <c r="G392" s="125" t="s">
        <v>237</v>
      </c>
      <c r="H392" s="64" t="s">
        <v>173</v>
      </c>
      <c r="I392" s="66" t="s">
        <v>180</v>
      </c>
      <c r="J392" s="65">
        <v>5</v>
      </c>
      <c r="K392" s="67">
        <v>988.43426573811428</v>
      </c>
      <c r="L392" s="67">
        <v>1011.0195693832131</v>
      </c>
      <c r="M392" s="67">
        <v>43.527931044594382</v>
      </c>
      <c r="N392" s="70">
        <v>44.493183266443417</v>
      </c>
    </row>
    <row r="393" spans="2:14" ht="14.1" customHeight="1" x14ac:dyDescent="0.25">
      <c r="B393" s="22" t="s">
        <v>315</v>
      </c>
      <c r="C393" s="16" t="s">
        <v>267</v>
      </c>
      <c r="D393" s="7" t="s">
        <v>273</v>
      </c>
      <c r="E393" s="61" t="s">
        <v>7</v>
      </c>
      <c r="F393" s="62" t="s">
        <v>18</v>
      </c>
      <c r="G393" s="125" t="s">
        <v>237</v>
      </c>
      <c r="H393" s="64" t="s">
        <v>173</v>
      </c>
      <c r="I393" s="66" t="s">
        <v>179</v>
      </c>
      <c r="J393" s="65">
        <v>10</v>
      </c>
      <c r="K393" s="67">
        <v>9461.4337825396287</v>
      </c>
      <c r="L393" s="67">
        <v>10036.820888636988</v>
      </c>
      <c r="M393" s="67">
        <v>666.85883402598211</v>
      </c>
      <c r="N393" s="70">
        <v>706.52597069211436</v>
      </c>
    </row>
    <row r="394" spans="2:14" ht="14.1" customHeight="1" x14ac:dyDescent="0.25">
      <c r="B394" s="22" t="s">
        <v>315</v>
      </c>
      <c r="C394" s="16" t="s">
        <v>267</v>
      </c>
      <c r="D394" s="7" t="s">
        <v>273</v>
      </c>
      <c r="E394" s="61" t="s">
        <v>7</v>
      </c>
      <c r="F394" s="62" t="s">
        <v>19</v>
      </c>
      <c r="G394" s="125" t="s">
        <v>237</v>
      </c>
      <c r="H394" s="64" t="s">
        <v>173</v>
      </c>
      <c r="I394" s="66" t="s">
        <v>180</v>
      </c>
      <c r="J394" s="65">
        <v>10</v>
      </c>
      <c r="K394" s="67">
        <v>1925.1370699664237</v>
      </c>
      <c r="L394" s="67">
        <v>2012.2275221325447</v>
      </c>
      <c r="M394" s="67">
        <v>84.845591478885893</v>
      </c>
      <c r="N394" s="70">
        <v>88.5735681462331</v>
      </c>
    </row>
    <row r="395" spans="2:14" ht="14.1" customHeight="1" x14ac:dyDescent="0.25">
      <c r="B395" s="22" t="s">
        <v>315</v>
      </c>
      <c r="C395" s="16" t="s">
        <v>267</v>
      </c>
      <c r="D395" s="7" t="s">
        <v>273</v>
      </c>
      <c r="E395" s="61" t="s">
        <v>7</v>
      </c>
      <c r="F395" s="62" t="s">
        <v>8</v>
      </c>
      <c r="G395" s="125" t="s">
        <v>237</v>
      </c>
      <c r="H395" s="64" t="s">
        <v>173</v>
      </c>
      <c r="I395" s="66" t="s">
        <v>179</v>
      </c>
      <c r="J395" s="65">
        <v>20</v>
      </c>
      <c r="K395" s="67">
        <v>17585.742217474592</v>
      </c>
      <c r="L395" s="67">
        <v>19683.288477389542</v>
      </c>
      <c r="M395" s="67">
        <v>1242.2189824746524</v>
      </c>
      <c r="N395" s="70">
        <v>1387.213512755673</v>
      </c>
    </row>
    <row r="396" spans="2:14" ht="14.1" customHeight="1" x14ac:dyDescent="0.25">
      <c r="B396" s="22" t="s">
        <v>315</v>
      </c>
      <c r="C396" s="16" t="s">
        <v>267</v>
      </c>
      <c r="D396" s="7" t="s">
        <v>273</v>
      </c>
      <c r="E396" s="61" t="s">
        <v>7</v>
      </c>
      <c r="F396" s="62" t="s">
        <v>15</v>
      </c>
      <c r="G396" s="125" t="s">
        <v>237</v>
      </c>
      <c r="H396" s="64" t="s">
        <v>173</v>
      </c>
      <c r="I396" s="66" t="s">
        <v>180</v>
      </c>
      <c r="J396" s="65">
        <v>20</v>
      </c>
      <c r="K396" s="67">
        <v>3646.1409514750499</v>
      </c>
      <c r="L396" s="67">
        <v>3970.7768204187246</v>
      </c>
      <c r="M396" s="67">
        <v>160.99125979371868</v>
      </c>
      <c r="N396" s="70">
        <v>174.92871817341984</v>
      </c>
    </row>
    <row r="397" spans="2:14" ht="14.1" customHeight="1" x14ac:dyDescent="0.25">
      <c r="B397" s="183" t="s">
        <v>315</v>
      </c>
      <c r="C397" s="184" t="s">
        <v>267</v>
      </c>
      <c r="D397" s="186" t="s">
        <v>273</v>
      </c>
      <c r="E397" s="186" t="s">
        <v>7</v>
      </c>
      <c r="F397" s="187" t="s">
        <v>29</v>
      </c>
      <c r="G397" s="187" t="s">
        <v>237</v>
      </c>
      <c r="H397" s="190" t="s">
        <v>173</v>
      </c>
      <c r="I397" s="192" t="s">
        <v>179</v>
      </c>
      <c r="J397" s="191">
        <v>1</v>
      </c>
      <c r="K397" s="193">
        <v>829.7935770977316</v>
      </c>
      <c r="L397" s="193">
        <v>834.98942935618459</v>
      </c>
      <c r="M397" s="193">
        <v>40.665890249371429</v>
      </c>
      <c r="N397" s="197">
        <v>40.91311997875291</v>
      </c>
    </row>
    <row r="398" spans="2:14" ht="14.1" customHeight="1" x14ac:dyDescent="0.25">
      <c r="B398" s="183" t="s">
        <v>315</v>
      </c>
      <c r="C398" s="184" t="s">
        <v>267</v>
      </c>
      <c r="D398" s="186" t="s">
        <v>273</v>
      </c>
      <c r="E398" s="186" t="s">
        <v>7</v>
      </c>
      <c r="F398" s="187" t="s">
        <v>29</v>
      </c>
      <c r="G398" s="187" t="s">
        <v>237</v>
      </c>
      <c r="H398" s="190" t="s">
        <v>173</v>
      </c>
      <c r="I398" s="192" t="s">
        <v>180</v>
      </c>
      <c r="J398" s="191">
        <v>1</v>
      </c>
      <c r="K398" s="193">
        <v>204.05633238801187</v>
      </c>
      <c r="L398" s="193">
        <v>205.01168040643219</v>
      </c>
      <c r="M398" s="193">
        <v>10.00568825187278</v>
      </c>
      <c r="N398" s="197">
        <v>10.051110040378179</v>
      </c>
    </row>
    <row r="399" spans="2:14" ht="14.1" customHeight="1" x14ac:dyDescent="0.25">
      <c r="B399" s="183" t="s">
        <v>315</v>
      </c>
      <c r="C399" s="184" t="s">
        <v>267</v>
      </c>
      <c r="D399" s="186" t="s">
        <v>273</v>
      </c>
      <c r="E399" s="186" t="s">
        <v>7</v>
      </c>
      <c r="F399" s="187" t="s">
        <v>28</v>
      </c>
      <c r="G399" s="187" t="s">
        <v>237</v>
      </c>
      <c r="H399" s="190" t="s">
        <v>173</v>
      </c>
      <c r="I399" s="192" t="s">
        <v>179</v>
      </c>
      <c r="J399" s="191">
        <v>5</v>
      </c>
      <c r="K399" s="193">
        <v>4031.6594630773207</v>
      </c>
      <c r="L399" s="193">
        <v>4156.2754727646898</v>
      </c>
      <c r="M399" s="193">
        <v>197.68625392478495</v>
      </c>
      <c r="N399" s="197">
        <v>203.6238799208852</v>
      </c>
    </row>
    <row r="400" spans="2:14" ht="14.1" customHeight="1" x14ac:dyDescent="0.25">
      <c r="B400" s="183" t="s">
        <v>315</v>
      </c>
      <c r="C400" s="184" t="s">
        <v>267</v>
      </c>
      <c r="D400" s="186" t="s">
        <v>273</v>
      </c>
      <c r="E400" s="186" t="s">
        <v>7</v>
      </c>
      <c r="F400" s="187" t="s">
        <v>28</v>
      </c>
      <c r="G400" s="187" t="s">
        <v>237</v>
      </c>
      <c r="H400" s="190" t="s">
        <v>173</v>
      </c>
      <c r="I400" s="192" t="s">
        <v>180</v>
      </c>
      <c r="J400" s="191">
        <v>5</v>
      </c>
      <c r="K400" s="193">
        <v>1015.0271659523622</v>
      </c>
      <c r="L400" s="193">
        <v>1038.1950233110117</v>
      </c>
      <c r="M400" s="193">
        <v>49.763314176168436</v>
      </c>
      <c r="N400" s="197">
        <v>50.866515687674315</v>
      </c>
    </row>
    <row r="401" spans="2:14" ht="14.1" customHeight="1" x14ac:dyDescent="0.25">
      <c r="B401" s="183" t="s">
        <v>315</v>
      </c>
      <c r="C401" s="184" t="s">
        <v>267</v>
      </c>
      <c r="D401" s="186" t="s">
        <v>273</v>
      </c>
      <c r="E401" s="186" t="s">
        <v>7</v>
      </c>
      <c r="F401" s="187" t="s">
        <v>27</v>
      </c>
      <c r="G401" s="187" t="s">
        <v>237</v>
      </c>
      <c r="H401" s="190" t="s">
        <v>173</v>
      </c>
      <c r="I401" s="192" t="s">
        <v>179</v>
      </c>
      <c r="J401" s="191">
        <v>10</v>
      </c>
      <c r="K401" s="193">
        <v>7759.3350251739193</v>
      </c>
      <c r="L401" s="193">
        <v>8233.89970676349</v>
      </c>
      <c r="M401" s="193">
        <v>380.97959345271789</v>
      </c>
      <c r="N401" s="197">
        <v>403.64136085482897</v>
      </c>
    </row>
    <row r="402" spans="2:14" ht="14.1" customHeight="1" x14ac:dyDescent="0.25">
      <c r="B402" s="183" t="s">
        <v>315</v>
      </c>
      <c r="C402" s="184" t="s">
        <v>267</v>
      </c>
      <c r="D402" s="186" t="s">
        <v>273</v>
      </c>
      <c r="E402" s="186" t="s">
        <v>7</v>
      </c>
      <c r="F402" s="187" t="s">
        <v>27</v>
      </c>
      <c r="G402" s="187" t="s">
        <v>237</v>
      </c>
      <c r="H402" s="190" t="s">
        <v>173</v>
      </c>
      <c r="I402" s="192" t="s">
        <v>180</v>
      </c>
      <c r="J402" s="191">
        <v>10</v>
      </c>
      <c r="K402" s="193">
        <v>1976.4970170700631</v>
      </c>
      <c r="L402" s="193">
        <v>2065.8363883504594</v>
      </c>
      <c r="M402" s="193">
        <v>96.983992815763926</v>
      </c>
      <c r="N402" s="197">
        <v>101.24469592227338</v>
      </c>
    </row>
    <row r="403" spans="2:14" ht="14.1" customHeight="1" x14ac:dyDescent="0.25">
      <c r="B403" s="183" t="s">
        <v>315</v>
      </c>
      <c r="C403" s="184" t="s">
        <v>267</v>
      </c>
      <c r="D403" s="186" t="s">
        <v>273</v>
      </c>
      <c r="E403" s="186" t="s">
        <v>7</v>
      </c>
      <c r="F403" s="187" t="s">
        <v>25</v>
      </c>
      <c r="G403" s="187" t="s">
        <v>237</v>
      </c>
      <c r="H403" s="190" t="s">
        <v>173</v>
      </c>
      <c r="I403" s="192" t="s">
        <v>179</v>
      </c>
      <c r="J403" s="191">
        <v>20</v>
      </c>
      <c r="K403" s="193">
        <v>14419.789679740681</v>
      </c>
      <c r="L403" s="193">
        <v>16148.363872898035</v>
      </c>
      <c r="M403" s="193">
        <v>709.72840994572312</v>
      </c>
      <c r="N403" s="197">
        <v>792.56900609125444</v>
      </c>
    </row>
    <row r="404" spans="2:14" ht="14.1" customHeight="1" x14ac:dyDescent="0.25">
      <c r="B404" s="183" t="s">
        <v>315</v>
      </c>
      <c r="C404" s="184" t="s">
        <v>267</v>
      </c>
      <c r="D404" s="186" t="s">
        <v>273</v>
      </c>
      <c r="E404" s="186" t="s">
        <v>7</v>
      </c>
      <c r="F404" s="187" t="s">
        <v>25</v>
      </c>
      <c r="G404" s="187" t="s">
        <v>237</v>
      </c>
      <c r="H404" s="190" t="s">
        <v>173</v>
      </c>
      <c r="I404" s="192" t="s">
        <v>180</v>
      </c>
      <c r="J404" s="191">
        <v>20</v>
      </c>
      <c r="K404" s="193">
        <v>3743.0722993926765</v>
      </c>
      <c r="L404" s="193">
        <v>4076.1025488214309</v>
      </c>
      <c r="M404" s="193">
        <v>184.00845135090117</v>
      </c>
      <c r="N404" s="197">
        <v>199.9374483364299</v>
      </c>
    </row>
    <row r="405" spans="2:14" ht="14.1" customHeight="1" x14ac:dyDescent="0.25">
      <c r="B405" s="183" t="s">
        <v>315</v>
      </c>
      <c r="C405" s="184" t="s">
        <v>267</v>
      </c>
      <c r="D405" s="186" t="s">
        <v>273</v>
      </c>
      <c r="E405" s="186" t="s">
        <v>7</v>
      </c>
      <c r="F405" s="187" t="s">
        <v>30</v>
      </c>
      <c r="G405" s="187" t="s">
        <v>238</v>
      </c>
      <c r="H405" s="190" t="s">
        <v>173</v>
      </c>
      <c r="I405" s="192" t="s">
        <v>179</v>
      </c>
      <c r="J405" s="191">
        <v>20</v>
      </c>
      <c r="K405" s="193">
        <v>545017.17416715005</v>
      </c>
      <c r="L405" s="193">
        <v>1256897.2130163696</v>
      </c>
      <c r="M405" s="193">
        <v>127581.65712343054</v>
      </c>
      <c r="N405" s="197">
        <v>314017.9929368351</v>
      </c>
    </row>
    <row r="406" spans="2:14" ht="14.1" customHeight="1" x14ac:dyDescent="0.25">
      <c r="B406" s="183" t="s">
        <v>315</v>
      </c>
      <c r="C406" s="184" t="s">
        <v>267</v>
      </c>
      <c r="D406" s="186" t="s">
        <v>273</v>
      </c>
      <c r="E406" s="186" t="s">
        <v>7</v>
      </c>
      <c r="F406" s="187" t="s">
        <v>30</v>
      </c>
      <c r="G406" s="187" t="s">
        <v>238</v>
      </c>
      <c r="H406" s="190" t="s">
        <v>173</v>
      </c>
      <c r="I406" s="192" t="s">
        <v>180</v>
      </c>
      <c r="J406" s="191">
        <v>20</v>
      </c>
      <c r="K406" s="193">
        <v>71509.125026677953</v>
      </c>
      <c r="L406" s="193">
        <v>131288.03724103898</v>
      </c>
      <c r="M406" s="193">
        <v>11188.702484333089</v>
      </c>
      <c r="N406" s="197">
        <v>20909.170591858965</v>
      </c>
    </row>
    <row r="407" spans="2:14" ht="14.1" customHeight="1" x14ac:dyDescent="0.25">
      <c r="B407" s="22" t="s">
        <v>315</v>
      </c>
      <c r="C407" s="16" t="s">
        <v>267</v>
      </c>
      <c r="D407" s="7" t="s">
        <v>273</v>
      </c>
      <c r="E407" s="61" t="s">
        <v>7</v>
      </c>
      <c r="F407" s="63" t="s">
        <v>22</v>
      </c>
      <c r="G407" s="125" t="s">
        <v>237</v>
      </c>
      <c r="H407" s="64" t="s">
        <v>174</v>
      </c>
      <c r="I407" s="66" t="s">
        <v>179</v>
      </c>
      <c r="J407" s="65">
        <v>1</v>
      </c>
      <c r="K407" s="60" t="s">
        <v>178</v>
      </c>
      <c r="L407" s="60" t="s">
        <v>178</v>
      </c>
      <c r="M407" s="67">
        <v>8539.7194914414995</v>
      </c>
      <c r="N407" s="70">
        <v>30091.837011175419</v>
      </c>
    </row>
    <row r="408" spans="2:14" ht="14.1" customHeight="1" x14ac:dyDescent="0.25">
      <c r="B408" s="22" t="s">
        <v>315</v>
      </c>
      <c r="C408" s="16" t="s">
        <v>267</v>
      </c>
      <c r="D408" s="7" t="s">
        <v>273</v>
      </c>
      <c r="E408" s="61" t="s">
        <v>7</v>
      </c>
      <c r="F408" s="63" t="s">
        <v>24</v>
      </c>
      <c r="G408" s="125" t="s">
        <v>237</v>
      </c>
      <c r="H408" s="64" t="s">
        <v>174</v>
      </c>
      <c r="I408" s="66" t="s">
        <v>180</v>
      </c>
      <c r="J408" s="65">
        <v>1</v>
      </c>
      <c r="K408" s="60" t="s">
        <v>178</v>
      </c>
      <c r="L408" s="60" t="s">
        <v>178</v>
      </c>
      <c r="M408" s="67">
        <v>1465.0610890370942</v>
      </c>
      <c r="N408" s="70">
        <v>5256.9970527088553</v>
      </c>
    </row>
    <row r="409" spans="2:14" ht="14.1" customHeight="1" x14ac:dyDescent="0.25">
      <c r="B409" s="22" t="s">
        <v>315</v>
      </c>
      <c r="C409" s="16" t="s">
        <v>267</v>
      </c>
      <c r="D409" s="7" t="s">
        <v>273</v>
      </c>
      <c r="E409" s="61" t="s">
        <v>7</v>
      </c>
      <c r="F409" s="63" t="s">
        <v>20</v>
      </c>
      <c r="G409" s="125" t="s">
        <v>237</v>
      </c>
      <c r="H409" s="64" t="s">
        <v>174</v>
      </c>
      <c r="I409" s="66" t="s">
        <v>179</v>
      </c>
      <c r="J409" s="65">
        <v>5</v>
      </c>
      <c r="K409" s="60" t="s">
        <v>178</v>
      </c>
      <c r="L409" s="60" t="s">
        <v>178</v>
      </c>
      <c r="M409" s="67">
        <v>8993.0213091677197</v>
      </c>
      <c r="N409" s="70">
        <v>36916.446860810531</v>
      </c>
    </row>
    <row r="410" spans="2:14" ht="14.1" customHeight="1" x14ac:dyDescent="0.25">
      <c r="B410" s="22" t="s">
        <v>315</v>
      </c>
      <c r="C410" s="16" t="s">
        <v>267</v>
      </c>
      <c r="D410" s="7" t="s">
        <v>273</v>
      </c>
      <c r="E410" s="61" t="s">
        <v>7</v>
      </c>
      <c r="F410" s="63" t="s">
        <v>21</v>
      </c>
      <c r="G410" s="125" t="s">
        <v>237</v>
      </c>
      <c r="H410" s="64" t="s">
        <v>174</v>
      </c>
      <c r="I410" s="66" t="s">
        <v>180</v>
      </c>
      <c r="J410" s="65">
        <v>5</v>
      </c>
      <c r="K410" s="60" t="s">
        <v>178</v>
      </c>
      <c r="L410" s="60" t="s">
        <v>178</v>
      </c>
      <c r="M410" s="67">
        <v>1534.2750748440931</v>
      </c>
      <c r="N410" s="70">
        <v>6328.0642354138299</v>
      </c>
    </row>
    <row r="411" spans="2:14" ht="14.1" customHeight="1" x14ac:dyDescent="0.25">
      <c r="B411" s="22" t="s">
        <v>315</v>
      </c>
      <c r="C411" s="16" t="s">
        <v>267</v>
      </c>
      <c r="D411" s="7" t="s">
        <v>273</v>
      </c>
      <c r="E411" s="61" t="s">
        <v>7</v>
      </c>
      <c r="F411" s="63" t="s">
        <v>18</v>
      </c>
      <c r="G411" s="125" t="s">
        <v>237</v>
      </c>
      <c r="H411" s="64" t="s">
        <v>174</v>
      </c>
      <c r="I411" s="66" t="s">
        <v>179</v>
      </c>
      <c r="J411" s="65">
        <v>10</v>
      </c>
      <c r="K411" s="60" t="s">
        <v>178</v>
      </c>
      <c r="L411" s="60" t="s">
        <v>178</v>
      </c>
      <c r="M411" s="67">
        <v>9014.0572931531678</v>
      </c>
      <c r="N411" s="70">
        <v>37274.858777311201</v>
      </c>
    </row>
    <row r="412" spans="2:14" ht="14.1" customHeight="1" x14ac:dyDescent="0.25">
      <c r="B412" s="22" t="s">
        <v>315</v>
      </c>
      <c r="C412" s="16" t="s">
        <v>267</v>
      </c>
      <c r="D412" s="7" t="s">
        <v>273</v>
      </c>
      <c r="E412" s="61" t="s">
        <v>7</v>
      </c>
      <c r="F412" s="63" t="s">
        <v>19</v>
      </c>
      <c r="G412" s="125" t="s">
        <v>237</v>
      </c>
      <c r="H412" s="64" t="s">
        <v>174</v>
      </c>
      <c r="I412" s="66" t="s">
        <v>180</v>
      </c>
      <c r="J412" s="65">
        <v>10</v>
      </c>
      <c r="K412" s="60" t="s">
        <v>178</v>
      </c>
      <c r="L412" s="60" t="s">
        <v>178</v>
      </c>
      <c r="M412" s="67">
        <v>1536.7233987165337</v>
      </c>
      <c r="N412" s="70">
        <v>6369.9355877668759</v>
      </c>
    </row>
    <row r="413" spans="2:14" ht="14.1" customHeight="1" x14ac:dyDescent="0.25">
      <c r="B413" s="22" t="s">
        <v>315</v>
      </c>
      <c r="C413" s="16" t="s">
        <v>267</v>
      </c>
      <c r="D413" s="7" t="s">
        <v>273</v>
      </c>
      <c r="E413" s="61" t="s">
        <v>7</v>
      </c>
      <c r="F413" s="63" t="s">
        <v>8</v>
      </c>
      <c r="G413" s="125" t="s">
        <v>237</v>
      </c>
      <c r="H413" s="64" t="s">
        <v>174</v>
      </c>
      <c r="I413" s="66" t="s">
        <v>179</v>
      </c>
      <c r="J413" s="65">
        <v>20</v>
      </c>
      <c r="K413" s="60" t="s">
        <v>178</v>
      </c>
      <c r="L413" s="60" t="s">
        <v>178</v>
      </c>
      <c r="M413" s="67">
        <v>9024.6131521658262</v>
      </c>
      <c r="N413" s="70">
        <v>37455.687103380718</v>
      </c>
    </row>
    <row r="414" spans="2:14" ht="14.1" customHeight="1" x14ac:dyDescent="0.25">
      <c r="B414" s="22" t="s">
        <v>315</v>
      </c>
      <c r="C414" s="16" t="s">
        <v>267</v>
      </c>
      <c r="D414" s="7" t="s">
        <v>273</v>
      </c>
      <c r="E414" s="61" t="s">
        <v>7</v>
      </c>
      <c r="F414" s="63" t="s">
        <v>15</v>
      </c>
      <c r="G414" s="125" t="s">
        <v>237</v>
      </c>
      <c r="H414" s="64" t="s">
        <v>174</v>
      </c>
      <c r="I414" s="66" t="s">
        <v>180</v>
      </c>
      <c r="J414" s="65">
        <v>20</v>
      </c>
      <c r="K414" s="60" t="s">
        <v>178</v>
      </c>
      <c r="L414" s="60" t="s">
        <v>178</v>
      </c>
      <c r="M414" s="67">
        <v>1537.950862217896</v>
      </c>
      <c r="N414" s="70">
        <v>6391.0660179128718</v>
      </c>
    </row>
    <row r="415" spans="2:14" ht="14.1" customHeight="1" x14ac:dyDescent="0.25">
      <c r="B415" s="183" t="s">
        <v>315</v>
      </c>
      <c r="C415" s="184" t="s">
        <v>267</v>
      </c>
      <c r="D415" s="186" t="s">
        <v>273</v>
      </c>
      <c r="E415" s="186" t="s">
        <v>7</v>
      </c>
      <c r="F415" s="188" t="s">
        <v>29</v>
      </c>
      <c r="G415" s="187" t="s">
        <v>237</v>
      </c>
      <c r="H415" s="190" t="s">
        <v>174</v>
      </c>
      <c r="I415" s="192" t="s">
        <v>179</v>
      </c>
      <c r="J415" s="191">
        <v>1</v>
      </c>
      <c r="K415" s="185" t="s">
        <v>178</v>
      </c>
      <c r="L415" s="185" t="s">
        <v>178</v>
      </c>
      <c r="M415" s="193">
        <v>4879.7661914793862</v>
      </c>
      <c r="N415" s="197">
        <v>17195.574309527557</v>
      </c>
    </row>
    <row r="416" spans="2:14" ht="14.1" customHeight="1" x14ac:dyDescent="0.25">
      <c r="B416" s="183" t="s">
        <v>315</v>
      </c>
      <c r="C416" s="184" t="s">
        <v>267</v>
      </c>
      <c r="D416" s="186" t="s">
        <v>273</v>
      </c>
      <c r="E416" s="186" t="s">
        <v>7</v>
      </c>
      <c r="F416" s="188" t="s">
        <v>29</v>
      </c>
      <c r="G416" s="187" t="s">
        <v>237</v>
      </c>
      <c r="H416" s="190" t="s">
        <v>174</v>
      </c>
      <c r="I416" s="192" t="s">
        <v>180</v>
      </c>
      <c r="J416" s="191">
        <v>1</v>
      </c>
      <c r="K416" s="185" t="s">
        <v>178</v>
      </c>
      <c r="L416" s="185" t="s">
        <v>178</v>
      </c>
      <c r="M416" s="193">
        <v>1674.3696837762461</v>
      </c>
      <c r="N416" s="197">
        <v>6008.0122844718526</v>
      </c>
    </row>
    <row r="417" spans="2:14" ht="14.1" customHeight="1" x14ac:dyDescent="0.25">
      <c r="B417" s="183" t="s">
        <v>315</v>
      </c>
      <c r="C417" s="184" t="s">
        <v>267</v>
      </c>
      <c r="D417" s="186" t="s">
        <v>273</v>
      </c>
      <c r="E417" s="186" t="s">
        <v>7</v>
      </c>
      <c r="F417" s="188" t="s">
        <v>28</v>
      </c>
      <c r="G417" s="187" t="s">
        <v>237</v>
      </c>
      <c r="H417" s="190" t="s">
        <v>174</v>
      </c>
      <c r="I417" s="192" t="s">
        <v>179</v>
      </c>
      <c r="J417" s="191">
        <v>5</v>
      </c>
      <c r="K417" s="185" t="s">
        <v>178</v>
      </c>
      <c r="L417" s="185" t="s">
        <v>178</v>
      </c>
      <c r="M417" s="193">
        <v>5138.857446768955</v>
      </c>
      <c r="N417" s="197">
        <v>21095.237212761826</v>
      </c>
    </row>
    <row r="418" spans="2:14" ht="14.1" customHeight="1" x14ac:dyDescent="0.25">
      <c r="B418" s="183" t="s">
        <v>315</v>
      </c>
      <c r="C418" s="184" t="s">
        <v>267</v>
      </c>
      <c r="D418" s="186" t="s">
        <v>273</v>
      </c>
      <c r="E418" s="186" t="s">
        <v>7</v>
      </c>
      <c r="F418" s="188" t="s">
        <v>28</v>
      </c>
      <c r="G418" s="187" t="s">
        <v>237</v>
      </c>
      <c r="H418" s="190" t="s">
        <v>174</v>
      </c>
      <c r="I418" s="192" t="s">
        <v>180</v>
      </c>
      <c r="J418" s="191">
        <v>5</v>
      </c>
      <c r="K418" s="185" t="s">
        <v>178</v>
      </c>
      <c r="L418" s="185" t="s">
        <v>178</v>
      </c>
      <c r="M418" s="193">
        <v>1753.4758866668549</v>
      </c>
      <c r="N418" s="197">
        <v>7232.1059346814018</v>
      </c>
    </row>
    <row r="419" spans="2:14" ht="14.1" customHeight="1" x14ac:dyDescent="0.25">
      <c r="B419" s="183" t="s">
        <v>315</v>
      </c>
      <c r="C419" s="184" t="s">
        <v>267</v>
      </c>
      <c r="D419" s="186" t="s">
        <v>273</v>
      </c>
      <c r="E419" s="186" t="s">
        <v>7</v>
      </c>
      <c r="F419" s="188" t="s">
        <v>27</v>
      </c>
      <c r="G419" s="187" t="s">
        <v>237</v>
      </c>
      <c r="H419" s="190" t="s">
        <v>174</v>
      </c>
      <c r="I419" s="192" t="s">
        <v>179</v>
      </c>
      <c r="J419" s="191">
        <v>10</v>
      </c>
      <c r="K419" s="185" t="s">
        <v>178</v>
      </c>
      <c r="L419" s="185" t="s">
        <v>178</v>
      </c>
      <c r="M419" s="193">
        <v>5150.8778364214404</v>
      </c>
      <c r="N419" s="197">
        <v>21299.270801693277</v>
      </c>
    </row>
    <row r="420" spans="2:14" ht="14.1" customHeight="1" x14ac:dyDescent="0.25">
      <c r="B420" s="183" t="s">
        <v>315</v>
      </c>
      <c r="C420" s="184" t="s">
        <v>267</v>
      </c>
      <c r="D420" s="186" t="s">
        <v>273</v>
      </c>
      <c r="E420" s="186" t="s">
        <v>7</v>
      </c>
      <c r="F420" s="188" t="s">
        <v>27</v>
      </c>
      <c r="G420" s="187" t="s">
        <v>237</v>
      </c>
      <c r="H420" s="190" t="s">
        <v>174</v>
      </c>
      <c r="I420" s="192" t="s">
        <v>180</v>
      </c>
      <c r="J420" s="191">
        <v>10</v>
      </c>
      <c r="K420" s="185" t="s">
        <v>178</v>
      </c>
      <c r="L420" s="185" t="s">
        <v>178</v>
      </c>
      <c r="M420" s="193">
        <v>1756.272528254734</v>
      </c>
      <c r="N420" s="197">
        <v>7279.9296586316723</v>
      </c>
    </row>
    <row r="421" spans="2:14" ht="14.1" customHeight="1" x14ac:dyDescent="0.25">
      <c r="B421" s="183" t="s">
        <v>315</v>
      </c>
      <c r="C421" s="184" t="s">
        <v>267</v>
      </c>
      <c r="D421" s="186" t="s">
        <v>273</v>
      </c>
      <c r="E421" s="186" t="s">
        <v>7</v>
      </c>
      <c r="F421" s="188" t="s">
        <v>25</v>
      </c>
      <c r="G421" s="187" t="s">
        <v>237</v>
      </c>
      <c r="H421" s="190" t="s">
        <v>174</v>
      </c>
      <c r="I421" s="192" t="s">
        <v>179</v>
      </c>
      <c r="J421" s="191">
        <v>20</v>
      </c>
      <c r="K421" s="185" t="s">
        <v>178</v>
      </c>
      <c r="L421" s="185" t="s">
        <v>178</v>
      </c>
      <c r="M421" s="193">
        <v>5156.9051875966916</v>
      </c>
      <c r="N421" s="197">
        <v>21403.068105160117</v>
      </c>
    </row>
    <row r="422" spans="2:14" ht="14.1" customHeight="1" x14ac:dyDescent="0.25">
      <c r="B422" s="183" t="s">
        <v>315</v>
      </c>
      <c r="C422" s="184" t="s">
        <v>267</v>
      </c>
      <c r="D422" s="186" t="s">
        <v>273</v>
      </c>
      <c r="E422" s="186" t="s">
        <v>7</v>
      </c>
      <c r="F422" s="188" t="s">
        <v>25</v>
      </c>
      <c r="G422" s="187" t="s">
        <v>237</v>
      </c>
      <c r="H422" s="190" t="s">
        <v>174</v>
      </c>
      <c r="I422" s="192" t="s">
        <v>180</v>
      </c>
      <c r="J422" s="191">
        <v>20</v>
      </c>
      <c r="K422" s="185" t="s">
        <v>178</v>
      </c>
      <c r="L422" s="185" t="s">
        <v>178</v>
      </c>
      <c r="M422" s="193">
        <v>1757.674905036482</v>
      </c>
      <c r="N422" s="197">
        <v>7304.0770721893714</v>
      </c>
    </row>
    <row r="423" spans="2:14" ht="14.1" customHeight="1" x14ac:dyDescent="0.25">
      <c r="B423" s="183" t="s">
        <v>315</v>
      </c>
      <c r="C423" s="184" t="s">
        <v>267</v>
      </c>
      <c r="D423" s="186" t="s">
        <v>273</v>
      </c>
      <c r="E423" s="186" t="s">
        <v>7</v>
      </c>
      <c r="F423" s="187" t="s">
        <v>170</v>
      </c>
      <c r="G423" s="187" t="s">
        <v>237</v>
      </c>
      <c r="H423" s="190" t="s">
        <v>174</v>
      </c>
      <c r="I423" s="192" t="s">
        <v>179</v>
      </c>
      <c r="J423" s="191">
        <v>20</v>
      </c>
      <c r="K423" s="185" t="s">
        <v>178</v>
      </c>
      <c r="L423" s="185" t="s">
        <v>178</v>
      </c>
      <c r="M423" s="193">
        <v>4485.0678230406565</v>
      </c>
      <c r="N423" s="197">
        <v>18683.922373619636</v>
      </c>
    </row>
    <row r="424" spans="2:14" ht="14.1" customHeight="1" x14ac:dyDescent="0.25">
      <c r="B424" s="183" t="s">
        <v>315</v>
      </c>
      <c r="C424" s="184" t="s">
        <v>267</v>
      </c>
      <c r="D424" s="186" t="s">
        <v>273</v>
      </c>
      <c r="E424" s="186" t="s">
        <v>7</v>
      </c>
      <c r="F424" s="187" t="s">
        <v>170</v>
      </c>
      <c r="G424" s="187" t="s">
        <v>237</v>
      </c>
      <c r="H424" s="190" t="s">
        <v>174</v>
      </c>
      <c r="I424" s="192" t="s">
        <v>180</v>
      </c>
      <c r="J424" s="191">
        <v>20</v>
      </c>
      <c r="K424" s="185" t="s">
        <v>178</v>
      </c>
      <c r="L424" s="185" t="s">
        <v>178</v>
      </c>
      <c r="M424" s="193">
        <v>1524.1266014933592</v>
      </c>
      <c r="N424" s="197">
        <v>6349.6218070750765</v>
      </c>
    </row>
    <row r="425" spans="2:14" ht="14.1" customHeight="1" x14ac:dyDescent="0.25">
      <c r="B425" s="183" t="s">
        <v>315</v>
      </c>
      <c r="C425" s="184" t="s">
        <v>267</v>
      </c>
      <c r="D425" s="186" t="s">
        <v>273</v>
      </c>
      <c r="E425" s="186" t="s">
        <v>7</v>
      </c>
      <c r="F425" s="187" t="s">
        <v>170</v>
      </c>
      <c r="G425" s="187" t="s">
        <v>238</v>
      </c>
      <c r="H425" s="190" t="s">
        <v>174</v>
      </c>
      <c r="I425" s="192" t="s">
        <v>179</v>
      </c>
      <c r="J425" s="191">
        <v>20</v>
      </c>
      <c r="K425" s="185" t="s">
        <v>178</v>
      </c>
      <c r="L425" s="185" t="s">
        <v>178</v>
      </c>
      <c r="M425" s="193">
        <v>163092.68805255697</v>
      </c>
      <c r="N425" s="197">
        <v>676152.63061832252</v>
      </c>
    </row>
    <row r="426" spans="2:14" ht="14.1" customHeight="1" thickBot="1" x14ac:dyDescent="0.3">
      <c r="B426" s="198" t="s">
        <v>315</v>
      </c>
      <c r="C426" s="199" t="s">
        <v>267</v>
      </c>
      <c r="D426" s="201" t="s">
        <v>273</v>
      </c>
      <c r="E426" s="201" t="s">
        <v>7</v>
      </c>
      <c r="F426" s="203" t="s">
        <v>170</v>
      </c>
      <c r="G426" s="203" t="s">
        <v>238</v>
      </c>
      <c r="H426" s="204" t="s">
        <v>174</v>
      </c>
      <c r="I426" s="205" t="s">
        <v>180</v>
      </c>
      <c r="J426" s="206">
        <v>20</v>
      </c>
      <c r="K426" s="200" t="s">
        <v>178</v>
      </c>
      <c r="L426" s="200" t="s">
        <v>178</v>
      </c>
      <c r="M426" s="207">
        <v>18275.456759195706</v>
      </c>
      <c r="N426" s="208">
        <v>75940.904295844099</v>
      </c>
    </row>
    <row r="427" spans="2:14" ht="14.1" customHeight="1" x14ac:dyDescent="0.25">
      <c r="B427" s="18" t="s">
        <v>315</v>
      </c>
      <c r="C427" s="40" t="s">
        <v>267</v>
      </c>
      <c r="D427" s="44" t="s">
        <v>274</v>
      </c>
      <c r="E427" s="53" t="s">
        <v>7</v>
      </c>
      <c r="F427" s="54" t="s">
        <v>22</v>
      </c>
      <c r="G427" s="54" t="s">
        <v>107</v>
      </c>
      <c r="H427" s="55" t="s">
        <v>173</v>
      </c>
      <c r="I427" s="57" t="s">
        <v>179</v>
      </c>
      <c r="J427" s="56">
        <v>1</v>
      </c>
      <c r="K427" s="58">
        <v>47.885525795972974</v>
      </c>
      <c r="L427" s="58">
        <v>47.887829412885431</v>
      </c>
      <c r="M427" s="86">
        <v>3.3221184491108144</v>
      </c>
      <c r="N427" s="87">
        <v>3.3222762778549231</v>
      </c>
    </row>
    <row r="428" spans="2:14" ht="14.1" customHeight="1" x14ac:dyDescent="0.25">
      <c r="B428" s="22" t="s">
        <v>315</v>
      </c>
      <c r="C428" s="16" t="s">
        <v>267</v>
      </c>
      <c r="D428" s="7" t="s">
        <v>274</v>
      </c>
      <c r="E428" s="61" t="s">
        <v>7</v>
      </c>
      <c r="F428" s="62" t="s">
        <v>24</v>
      </c>
      <c r="G428" s="62" t="s">
        <v>107</v>
      </c>
      <c r="H428" s="64" t="s">
        <v>173</v>
      </c>
      <c r="I428" s="66" t="s">
        <v>180</v>
      </c>
      <c r="J428" s="65">
        <v>1</v>
      </c>
      <c r="K428" s="94">
        <v>0.62266818977666993</v>
      </c>
      <c r="L428" s="94">
        <v>0.62275904638884372</v>
      </c>
      <c r="M428" s="275">
        <v>1.9871302592950731E-2</v>
      </c>
      <c r="N428" s="276">
        <v>1.9874293754420767E-2</v>
      </c>
    </row>
    <row r="429" spans="2:14" ht="14.1" customHeight="1" x14ac:dyDescent="0.25">
      <c r="B429" s="22" t="s">
        <v>315</v>
      </c>
      <c r="C429" s="16" t="s">
        <v>267</v>
      </c>
      <c r="D429" s="7" t="s">
        <v>274</v>
      </c>
      <c r="E429" s="61" t="s">
        <v>7</v>
      </c>
      <c r="F429" s="62" t="s">
        <v>20</v>
      </c>
      <c r="G429" s="62" t="s">
        <v>107</v>
      </c>
      <c r="H429" s="64" t="s">
        <v>173</v>
      </c>
      <c r="I429" s="66" t="s">
        <v>179</v>
      </c>
      <c r="J429" s="65">
        <v>5</v>
      </c>
      <c r="K429" s="67">
        <v>252.49112637261021</v>
      </c>
      <c r="L429" s="67">
        <v>252.54874573519126</v>
      </c>
      <c r="M429" s="96">
        <v>17.708139349893848</v>
      </c>
      <c r="N429" s="97">
        <v>17.712090208539568</v>
      </c>
    </row>
    <row r="430" spans="2:14" ht="14.1" customHeight="1" x14ac:dyDescent="0.25">
      <c r="B430" s="22" t="s">
        <v>315</v>
      </c>
      <c r="C430" s="16" t="s">
        <v>267</v>
      </c>
      <c r="D430" s="7" t="s">
        <v>274</v>
      </c>
      <c r="E430" s="61" t="s">
        <v>7</v>
      </c>
      <c r="F430" s="62" t="s">
        <v>21</v>
      </c>
      <c r="G430" s="62" t="s">
        <v>107</v>
      </c>
      <c r="H430" s="64" t="s">
        <v>173</v>
      </c>
      <c r="I430" s="66" t="s">
        <v>180</v>
      </c>
      <c r="J430" s="65">
        <v>5</v>
      </c>
      <c r="K430" s="94">
        <v>7.949368721520452</v>
      </c>
      <c r="L430" s="94">
        <v>7.9543105778631933</v>
      </c>
      <c r="M430" s="68">
        <v>0.34117808337911315</v>
      </c>
      <c r="N430" s="69">
        <v>0.34139374204966577</v>
      </c>
    </row>
    <row r="431" spans="2:14" ht="14.1" customHeight="1" x14ac:dyDescent="0.25">
      <c r="B431" s="22" t="s">
        <v>315</v>
      </c>
      <c r="C431" s="16" t="s">
        <v>267</v>
      </c>
      <c r="D431" s="7" t="s">
        <v>274</v>
      </c>
      <c r="E431" s="61" t="s">
        <v>7</v>
      </c>
      <c r="F431" s="62" t="s">
        <v>18</v>
      </c>
      <c r="G431" s="62" t="s">
        <v>107</v>
      </c>
      <c r="H431" s="64" t="s">
        <v>173</v>
      </c>
      <c r="I431" s="66" t="s">
        <v>179</v>
      </c>
      <c r="J431" s="65">
        <v>10</v>
      </c>
      <c r="K431" s="67">
        <v>508.38199034322975</v>
      </c>
      <c r="L431" s="67">
        <v>508.61231348676404</v>
      </c>
      <c r="M431" s="67">
        <v>35.697864302106026</v>
      </c>
      <c r="N431" s="70">
        <v>35.713662302924646</v>
      </c>
    </row>
    <row r="432" spans="2:14" ht="14.1" customHeight="1" x14ac:dyDescent="0.25">
      <c r="B432" s="22" t="s">
        <v>315</v>
      </c>
      <c r="C432" s="16" t="s">
        <v>267</v>
      </c>
      <c r="D432" s="7" t="s">
        <v>274</v>
      </c>
      <c r="E432" s="61" t="s">
        <v>7</v>
      </c>
      <c r="F432" s="62" t="s">
        <v>19</v>
      </c>
      <c r="G432" s="62" t="s">
        <v>107</v>
      </c>
      <c r="H432" s="64" t="s">
        <v>173</v>
      </c>
      <c r="I432" s="66" t="s">
        <v>180</v>
      </c>
      <c r="J432" s="65">
        <v>10</v>
      </c>
      <c r="K432" s="96">
        <v>19.220599311875425</v>
      </c>
      <c r="L432" s="96">
        <v>19.241879448817738</v>
      </c>
      <c r="M432" s="68">
        <v>0.84730962142667998</v>
      </c>
      <c r="N432" s="69">
        <v>0.84822044944539243</v>
      </c>
    </row>
    <row r="433" spans="2:14" ht="14.1" customHeight="1" x14ac:dyDescent="0.25">
      <c r="B433" s="22" t="s">
        <v>315</v>
      </c>
      <c r="C433" s="16" t="s">
        <v>267</v>
      </c>
      <c r="D433" s="7" t="s">
        <v>274</v>
      </c>
      <c r="E433" s="61" t="s">
        <v>7</v>
      </c>
      <c r="F433" s="62" t="s">
        <v>8</v>
      </c>
      <c r="G433" s="62" t="s">
        <v>107</v>
      </c>
      <c r="H433" s="64" t="s">
        <v>173</v>
      </c>
      <c r="I433" s="66" t="s">
        <v>179</v>
      </c>
      <c r="J433" s="65">
        <v>20</v>
      </c>
      <c r="K433" s="67">
        <v>1019.7420978480156</v>
      </c>
      <c r="L433" s="67">
        <v>1020.6625288695312</v>
      </c>
      <c r="M433" s="67">
        <v>71.647993580217417</v>
      </c>
      <c r="N433" s="70">
        <v>71.711139192975935</v>
      </c>
    </row>
    <row r="434" spans="2:14" ht="14.1" customHeight="1" x14ac:dyDescent="0.25">
      <c r="B434" s="22" t="s">
        <v>315</v>
      </c>
      <c r="C434" s="16" t="s">
        <v>267</v>
      </c>
      <c r="D434" s="7" t="s">
        <v>274</v>
      </c>
      <c r="E434" s="61" t="s">
        <v>7</v>
      </c>
      <c r="F434" s="62" t="s">
        <v>15</v>
      </c>
      <c r="G434" s="62" t="s">
        <v>107</v>
      </c>
      <c r="H434" s="64" t="s">
        <v>173</v>
      </c>
      <c r="I434" s="66" t="s">
        <v>180</v>
      </c>
      <c r="J434" s="65">
        <v>20</v>
      </c>
      <c r="K434" s="67">
        <v>42.693179842962216</v>
      </c>
      <c r="L434" s="67">
        <v>42.779708803534589</v>
      </c>
      <c r="M434" s="68">
        <v>1.8855609043833661</v>
      </c>
      <c r="N434" s="69">
        <v>1.8892455717970742</v>
      </c>
    </row>
    <row r="435" spans="2:14" ht="14.1" customHeight="1" x14ac:dyDescent="0.25">
      <c r="B435" s="183" t="s">
        <v>315</v>
      </c>
      <c r="C435" s="184" t="s">
        <v>267</v>
      </c>
      <c r="D435" s="186" t="s">
        <v>274</v>
      </c>
      <c r="E435" s="186" t="s">
        <v>7</v>
      </c>
      <c r="F435" s="187" t="s">
        <v>29</v>
      </c>
      <c r="G435" s="187" t="s">
        <v>107</v>
      </c>
      <c r="H435" s="190" t="s">
        <v>173</v>
      </c>
      <c r="I435" s="192" t="s">
        <v>179</v>
      </c>
      <c r="J435" s="191">
        <v>1</v>
      </c>
      <c r="K435" s="193">
        <v>445.43468075078329</v>
      </c>
      <c r="L435" s="193">
        <v>445.45112342996282</v>
      </c>
      <c r="M435" s="193">
        <v>185.93825926425072</v>
      </c>
      <c r="N435" s="197">
        <v>185.94648199497399</v>
      </c>
    </row>
    <row r="436" spans="2:14" ht="14.1" customHeight="1" x14ac:dyDescent="0.25">
      <c r="B436" s="183" t="s">
        <v>315</v>
      </c>
      <c r="C436" s="184" t="s">
        <v>267</v>
      </c>
      <c r="D436" s="186" t="s">
        <v>274</v>
      </c>
      <c r="E436" s="186" t="s">
        <v>7</v>
      </c>
      <c r="F436" s="187" t="s">
        <v>29</v>
      </c>
      <c r="G436" s="187" t="s">
        <v>107</v>
      </c>
      <c r="H436" s="190" t="s">
        <v>173</v>
      </c>
      <c r="I436" s="192" t="s">
        <v>180</v>
      </c>
      <c r="J436" s="191">
        <v>1</v>
      </c>
      <c r="K436" s="196">
        <v>0.69965482130093093</v>
      </c>
      <c r="L436" s="196">
        <v>0.69975907804971993</v>
      </c>
      <c r="M436" s="189">
        <v>2.3054586542774379E-2</v>
      </c>
      <c r="N436" s="279">
        <v>2.3058159957168332E-2</v>
      </c>
    </row>
    <row r="437" spans="2:14" ht="14.1" customHeight="1" x14ac:dyDescent="0.25">
      <c r="B437" s="183" t="s">
        <v>315</v>
      </c>
      <c r="C437" s="184" t="s">
        <v>267</v>
      </c>
      <c r="D437" s="186" t="s">
        <v>274</v>
      </c>
      <c r="E437" s="186" t="s">
        <v>7</v>
      </c>
      <c r="F437" s="187" t="s">
        <v>28</v>
      </c>
      <c r="G437" s="187" t="s">
        <v>107</v>
      </c>
      <c r="H437" s="190" t="s">
        <v>173</v>
      </c>
      <c r="I437" s="192" t="s">
        <v>179</v>
      </c>
      <c r="J437" s="191">
        <v>5</v>
      </c>
      <c r="K437" s="193">
        <v>2235.0267827670264</v>
      </c>
      <c r="L437" s="193">
        <v>2235.4383809875517</v>
      </c>
      <c r="M437" s="193">
        <v>929.49853580400907</v>
      </c>
      <c r="N437" s="197">
        <v>929.70353780281766</v>
      </c>
    </row>
    <row r="438" spans="2:14" ht="14.1" customHeight="1" x14ac:dyDescent="0.25">
      <c r="B438" s="183" t="s">
        <v>315</v>
      </c>
      <c r="C438" s="184" t="s">
        <v>267</v>
      </c>
      <c r="D438" s="186" t="s">
        <v>274</v>
      </c>
      <c r="E438" s="186" t="s">
        <v>7</v>
      </c>
      <c r="F438" s="187" t="s">
        <v>28</v>
      </c>
      <c r="G438" s="187" t="s">
        <v>107</v>
      </c>
      <c r="H438" s="190" t="s">
        <v>173</v>
      </c>
      <c r="I438" s="192" t="s">
        <v>180</v>
      </c>
      <c r="J438" s="191">
        <v>5</v>
      </c>
      <c r="K438" s="196">
        <v>8.3410828743195573</v>
      </c>
      <c r="L438" s="196">
        <v>8.3461380096834663</v>
      </c>
      <c r="M438" s="194">
        <v>0.38105013006319943</v>
      </c>
      <c r="N438" s="195">
        <v>0.38128601823469288</v>
      </c>
    </row>
    <row r="439" spans="2:14" ht="14.1" customHeight="1" x14ac:dyDescent="0.25">
      <c r="B439" s="183" t="s">
        <v>315</v>
      </c>
      <c r="C439" s="184" t="s">
        <v>267</v>
      </c>
      <c r="D439" s="186" t="s">
        <v>274</v>
      </c>
      <c r="E439" s="186" t="s">
        <v>7</v>
      </c>
      <c r="F439" s="187" t="s">
        <v>27</v>
      </c>
      <c r="G439" s="187" t="s">
        <v>107</v>
      </c>
      <c r="H439" s="190" t="s">
        <v>173</v>
      </c>
      <c r="I439" s="192" t="s">
        <v>179</v>
      </c>
      <c r="J439" s="191">
        <v>10</v>
      </c>
      <c r="K439" s="193">
        <v>4469.9526193349602</v>
      </c>
      <c r="L439" s="193">
        <v>4471.5985876776413</v>
      </c>
      <c r="M439" s="193">
        <v>1858.7296791857584</v>
      </c>
      <c r="N439" s="197">
        <v>1859.5492548102754</v>
      </c>
    </row>
    <row r="440" spans="2:14" ht="14.1" customHeight="1" x14ac:dyDescent="0.25">
      <c r="B440" s="183" t="s">
        <v>315</v>
      </c>
      <c r="C440" s="184" t="s">
        <v>267</v>
      </c>
      <c r="D440" s="186" t="s">
        <v>274</v>
      </c>
      <c r="E440" s="186" t="s">
        <v>7</v>
      </c>
      <c r="F440" s="187" t="s">
        <v>27</v>
      </c>
      <c r="G440" s="187" t="s">
        <v>107</v>
      </c>
      <c r="H440" s="190" t="s">
        <v>173</v>
      </c>
      <c r="I440" s="192" t="s">
        <v>180</v>
      </c>
      <c r="J440" s="191">
        <v>10</v>
      </c>
      <c r="K440" s="193">
        <v>19.835971154676901</v>
      </c>
      <c r="L440" s="193">
        <v>19.857613164803375</v>
      </c>
      <c r="M440" s="194">
        <v>0.9337868154821205</v>
      </c>
      <c r="N440" s="195">
        <v>0.93478080276968267</v>
      </c>
    </row>
    <row r="441" spans="2:14" ht="14.1" customHeight="1" x14ac:dyDescent="0.25">
      <c r="B441" s="183" t="s">
        <v>315</v>
      </c>
      <c r="C441" s="184" t="s">
        <v>267</v>
      </c>
      <c r="D441" s="186" t="s">
        <v>274</v>
      </c>
      <c r="E441" s="186" t="s">
        <v>7</v>
      </c>
      <c r="F441" s="187" t="s">
        <v>25</v>
      </c>
      <c r="G441" s="187" t="s">
        <v>107</v>
      </c>
      <c r="H441" s="190" t="s">
        <v>173</v>
      </c>
      <c r="I441" s="192" t="s">
        <v>179</v>
      </c>
      <c r="J441" s="191">
        <v>20</v>
      </c>
      <c r="K441" s="193">
        <v>8936.4034006134971</v>
      </c>
      <c r="L441" s="193">
        <v>8942.9832315661351</v>
      </c>
      <c r="M441" s="193">
        <v>3715.5768243189668</v>
      </c>
      <c r="N441" s="197">
        <v>3718.8524955356761</v>
      </c>
    </row>
    <row r="442" spans="2:14" ht="14.1" customHeight="1" x14ac:dyDescent="0.25">
      <c r="B442" s="183" t="s">
        <v>315</v>
      </c>
      <c r="C442" s="184" t="s">
        <v>267</v>
      </c>
      <c r="D442" s="186" t="s">
        <v>274</v>
      </c>
      <c r="E442" s="186" t="s">
        <v>7</v>
      </c>
      <c r="F442" s="187" t="s">
        <v>25</v>
      </c>
      <c r="G442" s="187" t="s">
        <v>107</v>
      </c>
      <c r="H442" s="190" t="s">
        <v>173</v>
      </c>
      <c r="I442" s="192" t="s">
        <v>180</v>
      </c>
      <c r="J442" s="191">
        <v>20</v>
      </c>
      <c r="K442" s="193">
        <v>43.703917272077419</v>
      </c>
      <c r="L442" s="193">
        <v>43.791819828944142</v>
      </c>
      <c r="M442" s="194">
        <v>2.0665330284353676</v>
      </c>
      <c r="N442" s="195">
        <v>2.0705527481036299</v>
      </c>
    </row>
    <row r="443" spans="2:14" ht="14.1" customHeight="1" x14ac:dyDescent="0.25">
      <c r="B443" s="183" t="s">
        <v>315</v>
      </c>
      <c r="C443" s="184" t="s">
        <v>267</v>
      </c>
      <c r="D443" s="186" t="s">
        <v>274</v>
      </c>
      <c r="E443" s="186" t="s">
        <v>7</v>
      </c>
      <c r="F443" s="187" t="s">
        <v>30</v>
      </c>
      <c r="G443" s="187" t="s">
        <v>107</v>
      </c>
      <c r="H443" s="190" t="s">
        <v>173</v>
      </c>
      <c r="I443" s="192" t="s">
        <v>179</v>
      </c>
      <c r="J443" s="191">
        <v>20</v>
      </c>
      <c r="K443" s="193">
        <v>10608.12678835276</v>
      </c>
      <c r="L443" s="193">
        <v>10624.999345811322</v>
      </c>
      <c r="M443" s="193">
        <v>2616.3449716451555</v>
      </c>
      <c r="N443" s="197">
        <v>2620.9437412360671</v>
      </c>
    </row>
    <row r="444" spans="2:14" ht="14.1" customHeight="1" x14ac:dyDescent="0.25">
      <c r="B444" s="183" t="s">
        <v>315</v>
      </c>
      <c r="C444" s="184" t="s">
        <v>267</v>
      </c>
      <c r="D444" s="186" t="s">
        <v>274</v>
      </c>
      <c r="E444" s="186" t="s">
        <v>7</v>
      </c>
      <c r="F444" s="187" t="s">
        <v>30</v>
      </c>
      <c r="G444" s="187" t="s">
        <v>107</v>
      </c>
      <c r="H444" s="190" t="s">
        <v>173</v>
      </c>
      <c r="I444" s="192" t="s">
        <v>180</v>
      </c>
      <c r="J444" s="191">
        <v>20</v>
      </c>
      <c r="K444" s="193">
        <v>454.50512176843506</v>
      </c>
      <c r="L444" s="193">
        <v>456.76639169115469</v>
      </c>
      <c r="M444" s="193">
        <v>71.088227993938233</v>
      </c>
      <c r="N444" s="197">
        <v>71.451929533285636</v>
      </c>
    </row>
    <row r="445" spans="2:14" ht="14.1" customHeight="1" x14ac:dyDescent="0.25">
      <c r="B445" s="22" t="s">
        <v>315</v>
      </c>
      <c r="C445" s="16" t="s">
        <v>267</v>
      </c>
      <c r="D445" s="7" t="s">
        <v>274</v>
      </c>
      <c r="E445" s="61" t="s">
        <v>7</v>
      </c>
      <c r="F445" s="63" t="s">
        <v>145</v>
      </c>
      <c r="G445" s="63" t="s">
        <v>107</v>
      </c>
      <c r="H445" s="64" t="s">
        <v>174</v>
      </c>
      <c r="I445" s="66" t="s">
        <v>179</v>
      </c>
      <c r="J445" s="65">
        <v>1</v>
      </c>
      <c r="K445" s="60" t="s">
        <v>178</v>
      </c>
      <c r="L445" s="60" t="s">
        <v>178</v>
      </c>
      <c r="M445" s="67">
        <v>14630.232031101048</v>
      </c>
      <c r="N445" s="70">
        <v>17794.64025048351</v>
      </c>
    </row>
    <row r="446" spans="2:14" ht="14.1" customHeight="1" x14ac:dyDescent="0.25">
      <c r="B446" s="22" t="s">
        <v>315</v>
      </c>
      <c r="C446" s="16" t="s">
        <v>267</v>
      </c>
      <c r="D446" s="7" t="s">
        <v>274</v>
      </c>
      <c r="E446" s="61" t="s">
        <v>7</v>
      </c>
      <c r="F446" s="63" t="s">
        <v>146</v>
      </c>
      <c r="G446" s="63" t="s">
        <v>107</v>
      </c>
      <c r="H446" s="64" t="s">
        <v>174</v>
      </c>
      <c r="I446" s="66" t="s">
        <v>180</v>
      </c>
      <c r="J446" s="65">
        <v>1</v>
      </c>
      <c r="K446" s="60" t="s">
        <v>178</v>
      </c>
      <c r="L446" s="60" t="s">
        <v>178</v>
      </c>
      <c r="M446" s="67">
        <v>491.7352194684442</v>
      </c>
      <c r="N446" s="70">
        <v>837.25394454837874</v>
      </c>
    </row>
    <row r="447" spans="2:14" ht="14.1" customHeight="1" x14ac:dyDescent="0.25">
      <c r="B447" s="183" t="s">
        <v>315</v>
      </c>
      <c r="C447" s="184" t="s">
        <v>267</v>
      </c>
      <c r="D447" s="186" t="s">
        <v>274</v>
      </c>
      <c r="E447" s="186" t="s">
        <v>7</v>
      </c>
      <c r="F447" s="188" t="s">
        <v>147</v>
      </c>
      <c r="G447" s="188" t="s">
        <v>107</v>
      </c>
      <c r="H447" s="190" t="s">
        <v>174</v>
      </c>
      <c r="I447" s="192" t="s">
        <v>179</v>
      </c>
      <c r="J447" s="191">
        <v>1</v>
      </c>
      <c r="K447" s="185" t="s">
        <v>178</v>
      </c>
      <c r="L447" s="185" t="s">
        <v>178</v>
      </c>
      <c r="M447" s="193">
        <v>754890.04605405882</v>
      </c>
      <c r="N447" s="197">
        <v>918810.07726672094</v>
      </c>
    </row>
    <row r="448" spans="2:14" ht="14.1" customHeight="1" x14ac:dyDescent="0.25">
      <c r="B448" s="183" t="s">
        <v>315</v>
      </c>
      <c r="C448" s="184" t="s">
        <v>267</v>
      </c>
      <c r="D448" s="186" t="s">
        <v>274</v>
      </c>
      <c r="E448" s="186" t="s">
        <v>7</v>
      </c>
      <c r="F448" s="188" t="s">
        <v>147</v>
      </c>
      <c r="G448" s="188" t="s">
        <v>107</v>
      </c>
      <c r="H448" s="190" t="s">
        <v>174</v>
      </c>
      <c r="I448" s="192" t="s">
        <v>180</v>
      </c>
      <c r="J448" s="191">
        <v>1</v>
      </c>
      <c r="K448" s="185" t="s">
        <v>178</v>
      </c>
      <c r="L448" s="185" t="s">
        <v>178</v>
      </c>
      <c r="M448" s="193">
        <v>536.44895061791408</v>
      </c>
      <c r="N448" s="197">
        <v>913.38155539944046</v>
      </c>
    </row>
    <row r="449" spans="2:14" ht="14.1" customHeight="1" x14ac:dyDescent="0.25">
      <c r="B449" s="183" t="s">
        <v>315</v>
      </c>
      <c r="C449" s="184" t="s">
        <v>267</v>
      </c>
      <c r="D449" s="186" t="s">
        <v>274</v>
      </c>
      <c r="E449" s="186" t="s">
        <v>7</v>
      </c>
      <c r="F449" s="187" t="s">
        <v>41</v>
      </c>
      <c r="G449" s="187" t="s">
        <v>107</v>
      </c>
      <c r="H449" s="190" t="s">
        <v>174</v>
      </c>
      <c r="I449" s="192" t="s">
        <v>179</v>
      </c>
      <c r="J449" s="191">
        <v>1</v>
      </c>
      <c r="K449" s="185" t="s">
        <v>178</v>
      </c>
      <c r="L449" s="185" t="s">
        <v>178</v>
      </c>
      <c r="M449" s="193">
        <v>266600.42601779854</v>
      </c>
      <c r="N449" s="197">
        <v>324337.47058341879</v>
      </c>
    </row>
    <row r="450" spans="2:14" ht="14.1" customHeight="1" thickBot="1" x14ac:dyDescent="0.3">
      <c r="B450" s="198" t="s">
        <v>315</v>
      </c>
      <c r="C450" s="199" t="s">
        <v>267</v>
      </c>
      <c r="D450" s="201" t="s">
        <v>274</v>
      </c>
      <c r="E450" s="201" t="s">
        <v>7</v>
      </c>
      <c r="F450" s="203" t="s">
        <v>41</v>
      </c>
      <c r="G450" s="203" t="s">
        <v>107</v>
      </c>
      <c r="H450" s="204" t="s">
        <v>174</v>
      </c>
      <c r="I450" s="205" t="s">
        <v>180</v>
      </c>
      <c r="J450" s="206">
        <v>1</v>
      </c>
      <c r="K450" s="200" t="s">
        <v>178</v>
      </c>
      <c r="L450" s="200" t="s">
        <v>178</v>
      </c>
      <c r="M450" s="207">
        <v>5874.7399254261354</v>
      </c>
      <c r="N450" s="208">
        <v>10029.062660708758</v>
      </c>
    </row>
    <row r="451" spans="2:14" ht="14.1" customHeight="1" x14ac:dyDescent="0.25">
      <c r="B451" s="18" t="s">
        <v>315</v>
      </c>
      <c r="C451" s="40" t="s">
        <v>267</v>
      </c>
      <c r="D451" s="44" t="s">
        <v>275</v>
      </c>
      <c r="E451" s="53" t="s">
        <v>7</v>
      </c>
      <c r="F451" s="54" t="s">
        <v>22</v>
      </c>
      <c r="G451" s="54" t="s">
        <v>114</v>
      </c>
      <c r="H451" s="55" t="s">
        <v>173</v>
      </c>
      <c r="I451" s="57" t="s">
        <v>179</v>
      </c>
      <c r="J451" s="56">
        <v>1</v>
      </c>
      <c r="K451" s="85">
        <v>6.7839531416134173</v>
      </c>
      <c r="L451" s="85">
        <v>6.7857498998543004</v>
      </c>
      <c r="M451" s="86">
        <v>0.52015400921078592</v>
      </c>
      <c r="N451" s="87">
        <v>0.52031210086567858</v>
      </c>
    </row>
    <row r="452" spans="2:14" ht="14.1" customHeight="1" x14ac:dyDescent="0.25">
      <c r="B452" s="22" t="s">
        <v>315</v>
      </c>
      <c r="C452" s="16" t="s">
        <v>267</v>
      </c>
      <c r="D452" s="7" t="s">
        <v>275</v>
      </c>
      <c r="E452" s="61" t="s">
        <v>7</v>
      </c>
      <c r="F452" s="62" t="s">
        <v>24</v>
      </c>
      <c r="G452" s="62" t="s">
        <v>114</v>
      </c>
      <c r="H452" s="64" t="s">
        <v>173</v>
      </c>
      <c r="I452" s="66" t="s">
        <v>180</v>
      </c>
      <c r="J452" s="65">
        <v>1</v>
      </c>
      <c r="K452" s="94">
        <v>1.5443454078321908</v>
      </c>
      <c r="L452" s="94">
        <v>1.5446333334042104</v>
      </c>
      <c r="M452" s="68">
        <v>6.1802159672668312E-2</v>
      </c>
      <c r="N452" s="69">
        <v>6.1815450460224457E-2</v>
      </c>
    </row>
    <row r="453" spans="2:14" ht="14.1" customHeight="1" x14ac:dyDescent="0.25">
      <c r="B453" s="22" t="s">
        <v>315</v>
      </c>
      <c r="C453" s="16" t="s">
        <v>267</v>
      </c>
      <c r="D453" s="7" t="s">
        <v>275</v>
      </c>
      <c r="E453" s="61" t="s">
        <v>7</v>
      </c>
      <c r="F453" s="62" t="s">
        <v>20</v>
      </c>
      <c r="G453" s="62" t="s">
        <v>114</v>
      </c>
      <c r="H453" s="64" t="s">
        <v>173</v>
      </c>
      <c r="I453" s="66" t="s">
        <v>179</v>
      </c>
      <c r="J453" s="65">
        <v>5</v>
      </c>
      <c r="K453" s="67">
        <v>39.614546900762392</v>
      </c>
      <c r="L453" s="67">
        <v>39.662594856658757</v>
      </c>
      <c r="M453" s="68">
        <v>3.5617287283564703</v>
      </c>
      <c r="N453" s="69">
        <v>3.5660852039660726</v>
      </c>
    </row>
    <row r="454" spans="2:14" ht="14.1" customHeight="1" x14ac:dyDescent="0.25">
      <c r="B454" s="22" t="s">
        <v>315</v>
      </c>
      <c r="C454" s="16" t="s">
        <v>267</v>
      </c>
      <c r="D454" s="7" t="s">
        <v>275</v>
      </c>
      <c r="E454" s="61" t="s">
        <v>7</v>
      </c>
      <c r="F454" s="62" t="s">
        <v>21</v>
      </c>
      <c r="G454" s="62" t="s">
        <v>114</v>
      </c>
      <c r="H454" s="64" t="s">
        <v>173</v>
      </c>
      <c r="I454" s="66" t="s">
        <v>180</v>
      </c>
      <c r="J454" s="65">
        <v>5</v>
      </c>
      <c r="K454" s="96">
        <v>13.033490703259588</v>
      </c>
      <c r="L454" s="96">
        <v>13.042597664796157</v>
      </c>
      <c r="M454" s="68">
        <v>0.74386714278321397</v>
      </c>
      <c r="N454" s="69">
        <v>0.7443955878965185</v>
      </c>
    </row>
    <row r="455" spans="2:14" ht="14.1" customHeight="1" x14ac:dyDescent="0.25">
      <c r="B455" s="22" t="s">
        <v>315</v>
      </c>
      <c r="C455" s="16" t="s">
        <v>267</v>
      </c>
      <c r="D455" s="7" t="s">
        <v>275</v>
      </c>
      <c r="E455" s="61" t="s">
        <v>7</v>
      </c>
      <c r="F455" s="62" t="s">
        <v>18</v>
      </c>
      <c r="G455" s="62" t="s">
        <v>114</v>
      </c>
      <c r="H455" s="64" t="s">
        <v>173</v>
      </c>
      <c r="I455" s="66" t="s">
        <v>179</v>
      </c>
      <c r="J455" s="65">
        <v>10</v>
      </c>
      <c r="K455" s="67">
        <v>81.326566520556653</v>
      </c>
      <c r="L455" s="67">
        <v>81.518844394460743</v>
      </c>
      <c r="M455" s="68">
        <v>7.4364876258521075</v>
      </c>
      <c r="N455" s="69">
        <v>7.4539487034328413</v>
      </c>
    </row>
    <row r="456" spans="2:14" ht="14.1" customHeight="1" x14ac:dyDescent="0.25">
      <c r="B456" s="22" t="s">
        <v>315</v>
      </c>
      <c r="C456" s="16" t="s">
        <v>267</v>
      </c>
      <c r="D456" s="7" t="s">
        <v>275</v>
      </c>
      <c r="E456" s="61" t="s">
        <v>7</v>
      </c>
      <c r="F456" s="62" t="s">
        <v>19</v>
      </c>
      <c r="G456" s="62" t="s">
        <v>114</v>
      </c>
      <c r="H456" s="64" t="s">
        <v>173</v>
      </c>
      <c r="I456" s="66" t="s">
        <v>180</v>
      </c>
      <c r="J456" s="65">
        <v>10</v>
      </c>
      <c r="K456" s="96">
        <v>28.989505457047411</v>
      </c>
      <c r="L456" s="96">
        <v>29.02708100737205</v>
      </c>
      <c r="M456" s="68">
        <v>1.700086892694239</v>
      </c>
      <c r="N456" s="69">
        <v>1.7022577548874811</v>
      </c>
    </row>
    <row r="457" spans="2:14" ht="14.1" customHeight="1" x14ac:dyDescent="0.25">
      <c r="B457" s="22" t="s">
        <v>315</v>
      </c>
      <c r="C457" s="16" t="s">
        <v>267</v>
      </c>
      <c r="D457" s="7" t="s">
        <v>275</v>
      </c>
      <c r="E457" s="61" t="s">
        <v>7</v>
      </c>
      <c r="F457" s="62" t="s">
        <v>8</v>
      </c>
      <c r="G457" s="62" t="s">
        <v>114</v>
      </c>
      <c r="H457" s="64" t="s">
        <v>173</v>
      </c>
      <c r="I457" s="66" t="s">
        <v>179</v>
      </c>
      <c r="J457" s="65">
        <v>20</v>
      </c>
      <c r="K457" s="67">
        <v>164.5500798707647</v>
      </c>
      <c r="L457" s="67">
        <v>165.31632437752961</v>
      </c>
      <c r="M457" s="96">
        <v>15.167128535863295</v>
      </c>
      <c r="N457" s="97">
        <v>15.23678355473343</v>
      </c>
    </row>
    <row r="458" spans="2:14" ht="14.1" customHeight="1" x14ac:dyDescent="0.25">
      <c r="B458" s="22" t="s">
        <v>315</v>
      </c>
      <c r="C458" s="16" t="s">
        <v>267</v>
      </c>
      <c r="D458" s="7" t="s">
        <v>275</v>
      </c>
      <c r="E458" s="61" t="s">
        <v>7</v>
      </c>
      <c r="F458" s="62" t="s">
        <v>15</v>
      </c>
      <c r="G458" s="62" t="s">
        <v>114</v>
      </c>
      <c r="H458" s="64" t="s">
        <v>173</v>
      </c>
      <c r="I458" s="66" t="s">
        <v>180</v>
      </c>
      <c r="J458" s="65">
        <v>20</v>
      </c>
      <c r="K458" s="67">
        <v>61.432809180804654</v>
      </c>
      <c r="L458" s="67">
        <v>61.583876330753412</v>
      </c>
      <c r="M458" s="68">
        <v>3.6344787738997231</v>
      </c>
      <c r="N458" s="69">
        <v>3.6432029795794931</v>
      </c>
    </row>
    <row r="459" spans="2:14" ht="14.1" customHeight="1" x14ac:dyDescent="0.25">
      <c r="B459" s="183" t="s">
        <v>315</v>
      </c>
      <c r="C459" s="184" t="s">
        <v>267</v>
      </c>
      <c r="D459" s="186" t="s">
        <v>275</v>
      </c>
      <c r="E459" s="186" t="s">
        <v>7</v>
      </c>
      <c r="F459" s="187" t="s">
        <v>29</v>
      </c>
      <c r="G459" s="187" t="s">
        <v>114</v>
      </c>
      <c r="H459" s="190" t="s">
        <v>173</v>
      </c>
      <c r="I459" s="192" t="s">
        <v>179</v>
      </c>
      <c r="J459" s="191">
        <v>1</v>
      </c>
      <c r="K459" s="193">
        <v>11.461357938605264</v>
      </c>
      <c r="L459" s="193">
        <v>11.464151584388507</v>
      </c>
      <c r="M459" s="194">
        <v>1.2250005128227763</v>
      </c>
      <c r="N459" s="195">
        <v>1.225336964639048</v>
      </c>
    </row>
    <row r="460" spans="2:14" ht="14.1" customHeight="1" x14ac:dyDescent="0.25">
      <c r="B460" s="183" t="s">
        <v>315</v>
      </c>
      <c r="C460" s="184" t="s">
        <v>267</v>
      </c>
      <c r="D460" s="186" t="s">
        <v>275</v>
      </c>
      <c r="E460" s="186" t="s">
        <v>7</v>
      </c>
      <c r="F460" s="187" t="s">
        <v>29</v>
      </c>
      <c r="G460" s="187" t="s">
        <v>114</v>
      </c>
      <c r="H460" s="190" t="s">
        <v>173</v>
      </c>
      <c r="I460" s="192" t="s">
        <v>180</v>
      </c>
      <c r="J460" s="191">
        <v>1</v>
      </c>
      <c r="K460" s="196">
        <v>5.4246983859573561</v>
      </c>
      <c r="L460" s="196">
        <v>5.4253720892781798</v>
      </c>
      <c r="M460" s="194">
        <v>0.50102655112367622</v>
      </c>
      <c r="N460" s="195">
        <v>0.50110328778157931</v>
      </c>
    </row>
    <row r="461" spans="2:14" ht="14.1" customHeight="1" x14ac:dyDescent="0.25">
      <c r="B461" s="183" t="s">
        <v>315</v>
      </c>
      <c r="C461" s="184" t="s">
        <v>267</v>
      </c>
      <c r="D461" s="186" t="s">
        <v>275</v>
      </c>
      <c r="E461" s="186" t="s">
        <v>7</v>
      </c>
      <c r="F461" s="187" t="s">
        <v>28</v>
      </c>
      <c r="G461" s="187" t="s">
        <v>114</v>
      </c>
      <c r="H461" s="190" t="s">
        <v>173</v>
      </c>
      <c r="I461" s="192" t="s">
        <v>179</v>
      </c>
      <c r="J461" s="191">
        <v>5</v>
      </c>
      <c r="K461" s="193">
        <v>61.49864684740124</v>
      </c>
      <c r="L461" s="193">
        <v>61.569807632748052</v>
      </c>
      <c r="M461" s="194">
        <v>7.3961100755096254</v>
      </c>
      <c r="N461" s="195">
        <v>7.4048531390380443</v>
      </c>
    </row>
    <row r="462" spans="2:14" ht="14.1" customHeight="1" x14ac:dyDescent="0.25">
      <c r="B462" s="183" t="s">
        <v>315</v>
      </c>
      <c r="C462" s="184" t="s">
        <v>267</v>
      </c>
      <c r="D462" s="186" t="s">
        <v>275</v>
      </c>
      <c r="E462" s="186" t="s">
        <v>7</v>
      </c>
      <c r="F462" s="187" t="s">
        <v>28</v>
      </c>
      <c r="G462" s="187" t="s">
        <v>114</v>
      </c>
      <c r="H462" s="190" t="s">
        <v>173</v>
      </c>
      <c r="I462" s="192" t="s">
        <v>180</v>
      </c>
      <c r="J462" s="191">
        <v>5</v>
      </c>
      <c r="K462" s="193">
        <v>30.128597774591441</v>
      </c>
      <c r="L462" s="193">
        <v>30.146363084258699</v>
      </c>
      <c r="M462" s="194">
        <v>3.5182150842625868</v>
      </c>
      <c r="N462" s="195">
        <v>3.5203901602199812</v>
      </c>
    </row>
    <row r="463" spans="2:14" ht="14.1" customHeight="1" x14ac:dyDescent="0.25">
      <c r="B463" s="183" t="s">
        <v>315</v>
      </c>
      <c r="C463" s="184" t="s">
        <v>267</v>
      </c>
      <c r="D463" s="186" t="s">
        <v>275</v>
      </c>
      <c r="E463" s="186" t="s">
        <v>7</v>
      </c>
      <c r="F463" s="187" t="s">
        <v>27</v>
      </c>
      <c r="G463" s="187" t="s">
        <v>114</v>
      </c>
      <c r="H463" s="190" t="s">
        <v>173</v>
      </c>
      <c r="I463" s="192" t="s">
        <v>179</v>
      </c>
      <c r="J463" s="191">
        <v>10</v>
      </c>
      <c r="K463" s="193">
        <v>124.24246655012992</v>
      </c>
      <c r="L463" s="193">
        <v>124.52657969695484</v>
      </c>
      <c r="M463" s="193">
        <v>15.158813313685672</v>
      </c>
      <c r="N463" s="197">
        <v>15.19377265075671</v>
      </c>
    </row>
    <row r="464" spans="2:14" ht="14.1" customHeight="1" x14ac:dyDescent="0.25">
      <c r="B464" s="183" t="s">
        <v>315</v>
      </c>
      <c r="C464" s="184" t="s">
        <v>267</v>
      </c>
      <c r="D464" s="186" t="s">
        <v>275</v>
      </c>
      <c r="E464" s="186" t="s">
        <v>7</v>
      </c>
      <c r="F464" s="187" t="s">
        <v>27</v>
      </c>
      <c r="G464" s="187" t="s">
        <v>114</v>
      </c>
      <c r="H464" s="190" t="s">
        <v>173</v>
      </c>
      <c r="I464" s="192" t="s">
        <v>180</v>
      </c>
      <c r="J464" s="191">
        <v>10</v>
      </c>
      <c r="K464" s="193">
        <v>61.49864684740124</v>
      </c>
      <c r="L464" s="193">
        <v>61.569807632748052</v>
      </c>
      <c r="M464" s="194">
        <v>7.3961100755096254</v>
      </c>
      <c r="N464" s="195">
        <v>7.4048531390380443</v>
      </c>
    </row>
    <row r="465" spans="2:14" ht="14.1" customHeight="1" x14ac:dyDescent="0.25">
      <c r="B465" s="183" t="s">
        <v>315</v>
      </c>
      <c r="C465" s="184" t="s">
        <v>267</v>
      </c>
      <c r="D465" s="186" t="s">
        <v>275</v>
      </c>
      <c r="E465" s="186" t="s">
        <v>7</v>
      </c>
      <c r="F465" s="187" t="s">
        <v>25</v>
      </c>
      <c r="G465" s="187" t="s">
        <v>114</v>
      </c>
      <c r="H465" s="190" t="s">
        <v>173</v>
      </c>
      <c r="I465" s="192" t="s">
        <v>179</v>
      </c>
      <c r="J465" s="191">
        <v>20</v>
      </c>
      <c r="K465" s="193">
        <v>249.24557431727683</v>
      </c>
      <c r="L465" s="193">
        <v>250.37738284683473</v>
      </c>
      <c r="M465" s="193">
        <v>30.628121809620449</v>
      </c>
      <c r="N465" s="197">
        <v>30.767496518586139</v>
      </c>
    </row>
    <row r="466" spans="2:14" ht="14.1" customHeight="1" x14ac:dyDescent="0.25">
      <c r="B466" s="183" t="s">
        <v>315</v>
      </c>
      <c r="C466" s="184" t="s">
        <v>267</v>
      </c>
      <c r="D466" s="186" t="s">
        <v>275</v>
      </c>
      <c r="E466" s="186" t="s">
        <v>7</v>
      </c>
      <c r="F466" s="187" t="s">
        <v>25</v>
      </c>
      <c r="G466" s="187" t="s">
        <v>114</v>
      </c>
      <c r="H466" s="190" t="s">
        <v>173</v>
      </c>
      <c r="I466" s="192" t="s">
        <v>180</v>
      </c>
      <c r="J466" s="191">
        <v>20</v>
      </c>
      <c r="K466" s="193">
        <v>124.24246655012992</v>
      </c>
      <c r="L466" s="193">
        <v>124.52657969695484</v>
      </c>
      <c r="M466" s="193">
        <v>15.158813313685672</v>
      </c>
      <c r="N466" s="197">
        <v>15.19377265075671</v>
      </c>
    </row>
    <row r="467" spans="2:14" ht="14.1" customHeight="1" x14ac:dyDescent="0.25">
      <c r="B467" s="183" t="s">
        <v>315</v>
      </c>
      <c r="C467" s="184" t="s">
        <v>267</v>
      </c>
      <c r="D467" s="186" t="s">
        <v>275</v>
      </c>
      <c r="E467" s="186" t="s">
        <v>7</v>
      </c>
      <c r="F467" s="187" t="s">
        <v>30</v>
      </c>
      <c r="G467" s="187" t="s">
        <v>114</v>
      </c>
      <c r="H467" s="190" t="s">
        <v>173</v>
      </c>
      <c r="I467" s="192" t="s">
        <v>179</v>
      </c>
      <c r="J467" s="191">
        <v>20</v>
      </c>
      <c r="K467" s="193">
        <v>4936.216455830614</v>
      </c>
      <c r="L467" s="193">
        <v>5070.1677767651863</v>
      </c>
      <c r="M467" s="193">
        <v>1214.2574751494651</v>
      </c>
      <c r="N467" s="197">
        <v>1250.6851238111065</v>
      </c>
    </row>
    <row r="468" spans="2:14" ht="14.1" customHeight="1" x14ac:dyDescent="0.25">
      <c r="B468" s="183" t="s">
        <v>315</v>
      </c>
      <c r="C468" s="184" t="s">
        <v>267</v>
      </c>
      <c r="D468" s="186" t="s">
        <v>275</v>
      </c>
      <c r="E468" s="186" t="s">
        <v>7</v>
      </c>
      <c r="F468" s="187" t="s">
        <v>30</v>
      </c>
      <c r="G468" s="187" t="s">
        <v>114</v>
      </c>
      <c r="H468" s="190" t="s">
        <v>173</v>
      </c>
      <c r="I468" s="192" t="s">
        <v>180</v>
      </c>
      <c r="J468" s="191">
        <v>20</v>
      </c>
      <c r="K468" s="193">
        <v>785.0085058742153</v>
      </c>
      <c r="L468" s="193">
        <v>791.95071439883964</v>
      </c>
      <c r="M468" s="193">
        <v>122.99233066290151</v>
      </c>
      <c r="N468" s="197">
        <v>124.10914850315369</v>
      </c>
    </row>
    <row r="469" spans="2:14" ht="14.1" customHeight="1" x14ac:dyDescent="0.25">
      <c r="B469" s="22" t="s">
        <v>315</v>
      </c>
      <c r="C469" s="16" t="s">
        <v>267</v>
      </c>
      <c r="D469" s="7" t="s">
        <v>275</v>
      </c>
      <c r="E469" s="61" t="s">
        <v>7</v>
      </c>
      <c r="F469" s="63" t="s">
        <v>145</v>
      </c>
      <c r="G469" s="63" t="s">
        <v>114</v>
      </c>
      <c r="H469" s="64" t="s">
        <v>174</v>
      </c>
      <c r="I469" s="66" t="s">
        <v>179</v>
      </c>
      <c r="J469" s="65">
        <v>1</v>
      </c>
      <c r="K469" s="60" t="s">
        <v>178</v>
      </c>
      <c r="L469" s="60" t="s">
        <v>178</v>
      </c>
      <c r="M469" s="67">
        <v>1584.3598393249954</v>
      </c>
      <c r="N469" s="70">
        <v>2908.5214939143684</v>
      </c>
    </row>
    <row r="470" spans="2:14" ht="14.1" customHeight="1" x14ac:dyDescent="0.25">
      <c r="B470" s="22" t="s">
        <v>315</v>
      </c>
      <c r="C470" s="16" t="s">
        <v>267</v>
      </c>
      <c r="D470" s="7" t="s">
        <v>275</v>
      </c>
      <c r="E470" s="61" t="s">
        <v>7</v>
      </c>
      <c r="F470" s="63" t="s">
        <v>146</v>
      </c>
      <c r="G470" s="63" t="s">
        <v>114</v>
      </c>
      <c r="H470" s="64" t="s">
        <v>174</v>
      </c>
      <c r="I470" s="66" t="s">
        <v>180</v>
      </c>
      <c r="J470" s="65">
        <v>1</v>
      </c>
      <c r="K470" s="60" t="s">
        <v>178</v>
      </c>
      <c r="L470" s="60" t="s">
        <v>178</v>
      </c>
      <c r="M470" s="67">
        <v>792.1047675386335</v>
      </c>
      <c r="N470" s="70">
        <v>1454.1924102141152</v>
      </c>
    </row>
    <row r="471" spans="2:14" ht="14.1" customHeight="1" x14ac:dyDescent="0.25">
      <c r="B471" s="183" t="s">
        <v>315</v>
      </c>
      <c r="C471" s="184" t="s">
        <v>267</v>
      </c>
      <c r="D471" s="186" t="s">
        <v>275</v>
      </c>
      <c r="E471" s="186" t="s">
        <v>7</v>
      </c>
      <c r="F471" s="188" t="s">
        <v>147</v>
      </c>
      <c r="G471" s="188" t="s">
        <v>114</v>
      </c>
      <c r="H471" s="190" t="s">
        <v>174</v>
      </c>
      <c r="I471" s="192" t="s">
        <v>179</v>
      </c>
      <c r="J471" s="191">
        <v>1</v>
      </c>
      <c r="K471" s="185" t="s">
        <v>178</v>
      </c>
      <c r="L471" s="185" t="s">
        <v>178</v>
      </c>
      <c r="M471" s="193">
        <v>3169.090732589405</v>
      </c>
      <c r="N471" s="197">
        <v>5817.6982495064494</v>
      </c>
    </row>
    <row r="472" spans="2:14" ht="14.1" customHeight="1" x14ac:dyDescent="0.25">
      <c r="B472" s="183" t="s">
        <v>315</v>
      </c>
      <c r="C472" s="184" t="s">
        <v>267</v>
      </c>
      <c r="D472" s="186" t="s">
        <v>275</v>
      </c>
      <c r="E472" s="186" t="s">
        <v>7</v>
      </c>
      <c r="F472" s="188" t="s">
        <v>147</v>
      </c>
      <c r="G472" s="188" t="s">
        <v>114</v>
      </c>
      <c r="H472" s="190" t="s">
        <v>174</v>
      </c>
      <c r="I472" s="192" t="s">
        <v>180</v>
      </c>
      <c r="J472" s="191">
        <v>1</v>
      </c>
      <c r="K472" s="185" t="s">
        <v>178</v>
      </c>
      <c r="L472" s="185" t="s">
        <v>178</v>
      </c>
      <c r="M472" s="193">
        <v>3169.090732589405</v>
      </c>
      <c r="N472" s="197">
        <v>5817.6982495064494</v>
      </c>
    </row>
    <row r="473" spans="2:14" ht="14.1" customHeight="1" x14ac:dyDescent="0.25">
      <c r="B473" s="183" t="s">
        <v>315</v>
      </c>
      <c r="C473" s="184" t="s">
        <v>267</v>
      </c>
      <c r="D473" s="186" t="s">
        <v>275</v>
      </c>
      <c r="E473" s="186" t="s">
        <v>7</v>
      </c>
      <c r="F473" s="187" t="s">
        <v>41</v>
      </c>
      <c r="G473" s="187" t="s">
        <v>114</v>
      </c>
      <c r="H473" s="190" t="s">
        <v>174</v>
      </c>
      <c r="I473" s="192" t="s">
        <v>179</v>
      </c>
      <c r="J473" s="191">
        <v>1</v>
      </c>
      <c r="K473" s="185" t="s">
        <v>178</v>
      </c>
      <c r="L473" s="185" t="s">
        <v>178</v>
      </c>
      <c r="M473" s="193">
        <v>19112.710138617007</v>
      </c>
      <c r="N473" s="197">
        <v>35192.591456410206</v>
      </c>
    </row>
    <row r="474" spans="2:14" ht="14.1" customHeight="1" thickBot="1" x14ac:dyDescent="0.3">
      <c r="B474" s="301" t="s">
        <v>315</v>
      </c>
      <c r="C474" s="225" t="s">
        <v>267</v>
      </c>
      <c r="D474" s="214" t="s">
        <v>275</v>
      </c>
      <c r="E474" s="214" t="s">
        <v>7</v>
      </c>
      <c r="F474" s="302" t="s">
        <v>41</v>
      </c>
      <c r="G474" s="302" t="s">
        <v>114</v>
      </c>
      <c r="H474" s="216" t="s">
        <v>174</v>
      </c>
      <c r="I474" s="217" t="s">
        <v>180</v>
      </c>
      <c r="J474" s="218">
        <v>1</v>
      </c>
      <c r="K474" s="213" t="s">
        <v>178</v>
      </c>
      <c r="L474" s="213" t="s">
        <v>178</v>
      </c>
      <c r="M474" s="219">
        <v>6305.6889639263454</v>
      </c>
      <c r="N474" s="220">
        <v>11607.265544010317</v>
      </c>
    </row>
    <row r="475" spans="2:14" ht="14.25" customHeight="1" x14ac:dyDescent="0.25">
      <c r="B475" s="18" t="s">
        <v>315</v>
      </c>
      <c r="C475" s="19" t="s">
        <v>257</v>
      </c>
      <c r="D475" s="19" t="s">
        <v>227</v>
      </c>
      <c r="E475" s="53" t="s">
        <v>60</v>
      </c>
      <c r="F475" s="54" t="s">
        <v>22</v>
      </c>
      <c r="G475" s="54" t="s">
        <v>61</v>
      </c>
      <c r="H475" s="55" t="s">
        <v>173</v>
      </c>
      <c r="I475" s="57" t="s">
        <v>179</v>
      </c>
      <c r="J475" s="56">
        <v>1</v>
      </c>
      <c r="K475" s="58">
        <v>1395.2747650036649</v>
      </c>
      <c r="L475" s="58">
        <v>1436.3337725185158</v>
      </c>
      <c r="M475" s="58">
        <v>129.92619837465998</v>
      </c>
      <c r="N475" s="59">
        <v>133.67836583448459</v>
      </c>
    </row>
    <row r="476" spans="2:14" ht="14.25" customHeight="1" x14ac:dyDescent="0.25">
      <c r="B476" s="22" t="s">
        <v>315</v>
      </c>
      <c r="C476" s="6" t="s">
        <v>257</v>
      </c>
      <c r="D476" s="6" t="s">
        <v>227</v>
      </c>
      <c r="E476" s="61" t="s">
        <v>60</v>
      </c>
      <c r="F476" s="62" t="s">
        <v>24</v>
      </c>
      <c r="G476" s="62" t="s">
        <v>61</v>
      </c>
      <c r="H476" s="64" t="s">
        <v>173</v>
      </c>
      <c r="I476" s="66" t="s">
        <v>180</v>
      </c>
      <c r="J476" s="65">
        <v>1</v>
      </c>
      <c r="K476" s="96">
        <v>13.880889519031593</v>
      </c>
      <c r="L476" s="96">
        <v>13.945787792548874</v>
      </c>
      <c r="M476" s="68">
        <v>0.79616643075620774</v>
      </c>
      <c r="N476" s="69">
        <v>0.79993512330209515</v>
      </c>
    </row>
    <row r="477" spans="2:14" ht="14.1" customHeight="1" x14ac:dyDescent="0.25">
      <c r="B477" s="22" t="s">
        <v>315</v>
      </c>
      <c r="C477" s="6" t="s">
        <v>257</v>
      </c>
      <c r="D477" s="6" t="s">
        <v>227</v>
      </c>
      <c r="E477" s="61" t="s">
        <v>60</v>
      </c>
      <c r="F477" s="62" t="s">
        <v>20</v>
      </c>
      <c r="G477" s="62" t="s">
        <v>61</v>
      </c>
      <c r="H477" s="64" t="s">
        <v>173</v>
      </c>
      <c r="I477" s="66" t="s">
        <v>179</v>
      </c>
      <c r="J477" s="65">
        <v>5</v>
      </c>
      <c r="K477" s="67">
        <v>6069.5711483142668</v>
      </c>
      <c r="L477" s="67">
        <v>6928.6214290052822</v>
      </c>
      <c r="M477" s="67">
        <v>566.55632994577252</v>
      </c>
      <c r="N477" s="70">
        <v>645.36958133290784</v>
      </c>
    </row>
    <row r="478" spans="2:14" ht="14.1" customHeight="1" x14ac:dyDescent="0.25">
      <c r="B478" s="22" t="s">
        <v>315</v>
      </c>
      <c r="C478" s="6" t="s">
        <v>257</v>
      </c>
      <c r="D478" s="6" t="s">
        <v>227</v>
      </c>
      <c r="E478" s="61" t="s">
        <v>60</v>
      </c>
      <c r="F478" s="62" t="s">
        <v>21</v>
      </c>
      <c r="G478" s="62" t="s">
        <v>61</v>
      </c>
      <c r="H478" s="64" t="s">
        <v>173</v>
      </c>
      <c r="I478" s="66" t="s">
        <v>180</v>
      </c>
      <c r="J478" s="65">
        <v>5</v>
      </c>
      <c r="K478" s="67">
        <v>80.64783017682052</v>
      </c>
      <c r="L478" s="67">
        <v>82.286681604761327</v>
      </c>
      <c r="M478" s="68">
        <v>4.7844292105563895</v>
      </c>
      <c r="N478" s="69">
        <v>4.8792412201340669</v>
      </c>
    </row>
    <row r="479" spans="2:14" ht="15" customHeight="1" x14ac:dyDescent="0.25">
      <c r="B479" s="22" t="s">
        <v>315</v>
      </c>
      <c r="C479" s="6" t="s">
        <v>257</v>
      </c>
      <c r="D479" s="6" t="s">
        <v>227</v>
      </c>
      <c r="E479" s="61" t="s">
        <v>60</v>
      </c>
      <c r="F479" s="62" t="s">
        <v>18</v>
      </c>
      <c r="G479" s="62" t="s">
        <v>61</v>
      </c>
      <c r="H479" s="64" t="s">
        <v>173</v>
      </c>
      <c r="I479" s="66" t="s">
        <v>179</v>
      </c>
      <c r="J479" s="65">
        <v>10</v>
      </c>
      <c r="K479" s="67">
        <v>10423.56678286746</v>
      </c>
      <c r="L479" s="67">
        <v>13241.743706350444</v>
      </c>
      <c r="M479" s="67">
        <v>976.33783686238701</v>
      </c>
      <c r="N479" s="70">
        <v>1236.6386439927633</v>
      </c>
    </row>
    <row r="480" spans="2:14" ht="14.1" customHeight="1" x14ac:dyDescent="0.25">
      <c r="B480" s="22" t="s">
        <v>315</v>
      </c>
      <c r="C480" s="6" t="s">
        <v>257</v>
      </c>
      <c r="D480" s="6" t="s">
        <v>227</v>
      </c>
      <c r="E480" s="61" t="s">
        <v>60</v>
      </c>
      <c r="F480" s="62" t="s">
        <v>19</v>
      </c>
      <c r="G480" s="62" t="s">
        <v>61</v>
      </c>
      <c r="H480" s="64" t="s">
        <v>173</v>
      </c>
      <c r="I480" s="66" t="s">
        <v>180</v>
      </c>
      <c r="J480" s="65">
        <v>10</v>
      </c>
      <c r="K480" s="67">
        <v>161.08063590107298</v>
      </c>
      <c r="L480" s="67">
        <v>167.43529361143825</v>
      </c>
      <c r="M480" s="68">
        <v>9.5835199537430071</v>
      </c>
      <c r="N480" s="69">
        <v>9.9518449434891263</v>
      </c>
    </row>
    <row r="481" spans="2:14" ht="14.1" customHeight="1" x14ac:dyDescent="0.25">
      <c r="B481" s="22" t="s">
        <v>315</v>
      </c>
      <c r="C481" s="6" t="s">
        <v>257</v>
      </c>
      <c r="D481" s="6" t="s">
        <v>227</v>
      </c>
      <c r="E481" s="61" t="s">
        <v>60</v>
      </c>
      <c r="F481" s="62" t="s">
        <v>8</v>
      </c>
      <c r="G481" s="62" t="s">
        <v>61</v>
      </c>
      <c r="H481" s="64" t="s">
        <v>173</v>
      </c>
      <c r="I481" s="66" t="s">
        <v>179</v>
      </c>
      <c r="J481" s="65">
        <v>20</v>
      </c>
      <c r="K481" s="67">
        <v>16248.717570258559</v>
      </c>
      <c r="L481" s="67">
        <v>24313.306316930164</v>
      </c>
      <c r="M481" s="67">
        <v>1529.6752663573286</v>
      </c>
      <c r="N481" s="70">
        <v>2281.4565667147558</v>
      </c>
    </row>
    <row r="482" spans="2:14" ht="14.1" customHeight="1" x14ac:dyDescent="0.25">
      <c r="B482" s="22" t="s">
        <v>315</v>
      </c>
      <c r="C482" s="6" t="s">
        <v>257</v>
      </c>
      <c r="D482" s="6" t="s">
        <v>227</v>
      </c>
      <c r="E482" s="61" t="s">
        <v>60</v>
      </c>
      <c r="F482" s="62" t="s">
        <v>15</v>
      </c>
      <c r="G482" s="62" t="s">
        <v>61</v>
      </c>
      <c r="H482" s="64" t="s">
        <v>173</v>
      </c>
      <c r="I482" s="66" t="s">
        <v>180</v>
      </c>
      <c r="J482" s="65">
        <v>20</v>
      </c>
      <c r="K482" s="67">
        <v>310.739803354434</v>
      </c>
      <c r="L482" s="67">
        <v>334.65646402176259</v>
      </c>
      <c r="M482" s="96">
        <v>18.533188506792161</v>
      </c>
      <c r="N482" s="97">
        <v>19.923481527203805</v>
      </c>
    </row>
    <row r="483" spans="2:14" ht="14.1" customHeight="1" x14ac:dyDescent="0.25">
      <c r="B483" s="22" t="s">
        <v>315</v>
      </c>
      <c r="C483" s="6" t="s">
        <v>257</v>
      </c>
      <c r="D483" s="6" t="s">
        <v>227</v>
      </c>
      <c r="E483" s="61" t="s">
        <v>60</v>
      </c>
      <c r="F483" s="63" t="s">
        <v>145</v>
      </c>
      <c r="G483" s="63" t="s">
        <v>61</v>
      </c>
      <c r="H483" s="64" t="s">
        <v>174</v>
      </c>
      <c r="I483" s="66" t="s">
        <v>179</v>
      </c>
      <c r="J483" s="65">
        <v>1</v>
      </c>
      <c r="K483" s="60" t="s">
        <v>178</v>
      </c>
      <c r="L483" s="60" t="s">
        <v>178</v>
      </c>
      <c r="M483" s="67">
        <v>3394.4339056689478</v>
      </c>
      <c r="N483" s="70">
        <v>12524.722517864922</v>
      </c>
    </row>
    <row r="484" spans="2:14" ht="14.1" customHeight="1" x14ac:dyDescent="0.25">
      <c r="B484" s="22" t="s">
        <v>315</v>
      </c>
      <c r="C484" s="6" t="s">
        <v>257</v>
      </c>
      <c r="D484" s="6" t="s">
        <v>227</v>
      </c>
      <c r="E484" s="61" t="s">
        <v>60</v>
      </c>
      <c r="F484" s="63" t="s">
        <v>146</v>
      </c>
      <c r="G484" s="63" t="s">
        <v>61</v>
      </c>
      <c r="H484" s="64" t="s">
        <v>174</v>
      </c>
      <c r="I484" s="66" t="s">
        <v>180</v>
      </c>
      <c r="J484" s="65">
        <v>1</v>
      </c>
      <c r="K484" s="60" t="s">
        <v>178</v>
      </c>
      <c r="L484" s="60" t="s">
        <v>178</v>
      </c>
      <c r="M484" s="67">
        <v>196.59378645924255</v>
      </c>
      <c r="N484" s="70">
        <v>701.26131435003538</v>
      </c>
    </row>
    <row r="485" spans="2:14" ht="15" customHeight="1" x14ac:dyDescent="0.25">
      <c r="B485" s="22" t="s">
        <v>315</v>
      </c>
      <c r="C485" s="6" t="s">
        <v>257</v>
      </c>
      <c r="D485" s="6" t="s">
        <v>228</v>
      </c>
      <c r="E485" s="61" t="s">
        <v>60</v>
      </c>
      <c r="F485" s="62" t="s">
        <v>22</v>
      </c>
      <c r="G485" s="62" t="s">
        <v>67</v>
      </c>
      <c r="H485" s="64" t="s">
        <v>173</v>
      </c>
      <c r="I485" s="66" t="s">
        <v>179</v>
      </c>
      <c r="J485" s="65">
        <v>1</v>
      </c>
      <c r="K485" s="67">
        <v>1445.0852464361703</v>
      </c>
      <c r="L485" s="67">
        <v>1449.9445755319171</v>
      </c>
      <c r="M485" s="67">
        <v>134.3941224727092</v>
      </c>
      <c r="N485" s="70">
        <v>134.8372623026564</v>
      </c>
    </row>
    <row r="486" spans="2:14" ht="14.1" customHeight="1" x14ac:dyDescent="0.25">
      <c r="B486" s="22" t="s">
        <v>315</v>
      </c>
      <c r="C486" s="6" t="s">
        <v>257</v>
      </c>
      <c r="D486" s="6" t="s">
        <v>228</v>
      </c>
      <c r="E486" s="61" t="s">
        <v>60</v>
      </c>
      <c r="F486" s="62" t="s">
        <v>24</v>
      </c>
      <c r="G486" s="62" t="s">
        <v>67</v>
      </c>
      <c r="H486" s="64" t="s">
        <v>173</v>
      </c>
      <c r="I486" s="66" t="s">
        <v>180</v>
      </c>
      <c r="J486" s="65">
        <v>1</v>
      </c>
      <c r="K486" s="96">
        <v>13.963473813762464</v>
      </c>
      <c r="L486" s="96">
        <v>13.966225528215659</v>
      </c>
      <c r="M486" s="68">
        <v>0.80088518266448017</v>
      </c>
      <c r="N486" s="69">
        <v>0.80104491221509277</v>
      </c>
    </row>
    <row r="487" spans="2:14" ht="14.1" customHeight="1" x14ac:dyDescent="0.25">
      <c r="B487" s="22" t="s">
        <v>315</v>
      </c>
      <c r="C487" s="6" t="s">
        <v>257</v>
      </c>
      <c r="D487" s="6" t="s">
        <v>228</v>
      </c>
      <c r="E487" s="61" t="s">
        <v>60</v>
      </c>
      <c r="F487" s="62" t="s">
        <v>20</v>
      </c>
      <c r="G487" s="62" t="s">
        <v>67</v>
      </c>
      <c r="H487" s="64" t="s">
        <v>173</v>
      </c>
      <c r="I487" s="66" t="s">
        <v>179</v>
      </c>
      <c r="J487" s="65">
        <v>5</v>
      </c>
      <c r="K487" s="67">
        <v>7109.7655007006333</v>
      </c>
      <c r="L487" s="67">
        <v>7228.6055242929378</v>
      </c>
      <c r="M487" s="67">
        <v>660.71034804015198</v>
      </c>
      <c r="N487" s="70">
        <v>671.53603115284443</v>
      </c>
    </row>
    <row r="488" spans="2:14" ht="14.1" customHeight="1" x14ac:dyDescent="0.25">
      <c r="B488" s="22" t="s">
        <v>315</v>
      </c>
      <c r="C488" s="6" t="s">
        <v>257</v>
      </c>
      <c r="D488" s="6" t="s">
        <v>228</v>
      </c>
      <c r="E488" s="61" t="s">
        <v>60</v>
      </c>
      <c r="F488" s="62" t="s">
        <v>21</v>
      </c>
      <c r="G488" s="62" t="s">
        <v>67</v>
      </c>
      <c r="H488" s="64" t="s">
        <v>173</v>
      </c>
      <c r="I488" s="66" t="s">
        <v>180</v>
      </c>
      <c r="J488" s="65">
        <v>5</v>
      </c>
      <c r="K488" s="67">
        <v>82.744498627521864</v>
      </c>
      <c r="L488" s="67">
        <v>82.815687757106701</v>
      </c>
      <c r="M488" s="68">
        <v>4.9045250699247323</v>
      </c>
      <c r="N488" s="69">
        <v>4.9086381714282359</v>
      </c>
    </row>
    <row r="489" spans="2:14" ht="14.1" customHeight="1" x14ac:dyDescent="0.25">
      <c r="B489" s="22" t="s">
        <v>315</v>
      </c>
      <c r="C489" s="6" t="s">
        <v>257</v>
      </c>
      <c r="D489" s="6" t="s">
        <v>228</v>
      </c>
      <c r="E489" s="61" t="s">
        <v>60</v>
      </c>
      <c r="F489" s="62" t="s">
        <v>18</v>
      </c>
      <c r="G489" s="62" t="s">
        <v>67</v>
      </c>
      <c r="H489" s="64" t="s">
        <v>173</v>
      </c>
      <c r="I489" s="66" t="s">
        <v>179</v>
      </c>
      <c r="J489" s="65">
        <v>10</v>
      </c>
      <c r="K489" s="67">
        <v>13919.199417345408</v>
      </c>
      <c r="L489" s="67">
        <v>14381.872008574424</v>
      </c>
      <c r="M489" s="67">
        <v>1294.193946065448</v>
      </c>
      <c r="N489" s="70">
        <v>1336.3750639402115</v>
      </c>
    </row>
    <row r="490" spans="2:14" ht="14.1" customHeight="1" x14ac:dyDescent="0.25">
      <c r="B490" s="22" t="s">
        <v>315</v>
      </c>
      <c r="C490" s="6" t="s">
        <v>257</v>
      </c>
      <c r="D490" s="6" t="s">
        <v>228</v>
      </c>
      <c r="E490" s="61" t="s">
        <v>60</v>
      </c>
      <c r="F490" s="62" t="s">
        <v>19</v>
      </c>
      <c r="G490" s="62" t="s">
        <v>67</v>
      </c>
      <c r="H490" s="64" t="s">
        <v>173</v>
      </c>
      <c r="I490" s="66" t="s">
        <v>180</v>
      </c>
      <c r="J490" s="65">
        <v>10</v>
      </c>
      <c r="K490" s="67">
        <v>169.25500817554919</v>
      </c>
      <c r="L490" s="67">
        <v>169.5394107870203</v>
      </c>
      <c r="M490" s="96">
        <v>10.052348624395611</v>
      </c>
      <c r="N490" s="97">
        <v>10.06879127338787</v>
      </c>
    </row>
    <row r="491" spans="2:14" ht="14.1" customHeight="1" x14ac:dyDescent="0.25">
      <c r="B491" s="22" t="s">
        <v>315</v>
      </c>
      <c r="C491" s="6" t="s">
        <v>257</v>
      </c>
      <c r="D491" s="6" t="s">
        <v>228</v>
      </c>
      <c r="E491" s="61" t="s">
        <v>60</v>
      </c>
      <c r="F491" s="62" t="s">
        <v>8</v>
      </c>
      <c r="G491" s="62" t="s">
        <v>67</v>
      </c>
      <c r="H491" s="64" t="s">
        <v>173</v>
      </c>
      <c r="I491" s="66" t="s">
        <v>179</v>
      </c>
      <c r="J491" s="65">
        <v>20</v>
      </c>
      <c r="K491" s="67">
        <v>26698.764768545392</v>
      </c>
      <c r="L491" s="67">
        <v>28454.253769792584</v>
      </c>
      <c r="M491" s="67">
        <v>2485.3385368799486</v>
      </c>
      <c r="N491" s="70">
        <v>2645.6634043971603</v>
      </c>
    </row>
    <row r="492" spans="2:14" ht="14.1" customHeight="1" x14ac:dyDescent="0.25">
      <c r="B492" s="22" t="s">
        <v>315</v>
      </c>
      <c r="C492" s="6" t="s">
        <v>257</v>
      </c>
      <c r="D492" s="6" t="s">
        <v>228</v>
      </c>
      <c r="E492" s="61" t="s">
        <v>60</v>
      </c>
      <c r="F492" s="62" t="s">
        <v>15</v>
      </c>
      <c r="G492" s="62" t="s">
        <v>67</v>
      </c>
      <c r="H492" s="64" t="s">
        <v>173</v>
      </c>
      <c r="I492" s="66" t="s">
        <v>180</v>
      </c>
      <c r="J492" s="65">
        <v>20</v>
      </c>
      <c r="K492" s="67">
        <v>341.8301878628173</v>
      </c>
      <c r="L492" s="67">
        <v>342.96434060361833</v>
      </c>
      <c r="M492" s="96">
        <v>20.320021342575899</v>
      </c>
      <c r="N492" s="97">
        <v>20.385630008582183</v>
      </c>
    </row>
    <row r="493" spans="2:14" ht="14.1" customHeight="1" x14ac:dyDescent="0.25">
      <c r="B493" s="22" t="s">
        <v>315</v>
      </c>
      <c r="C493" s="6" t="s">
        <v>257</v>
      </c>
      <c r="D493" s="6" t="s">
        <v>228</v>
      </c>
      <c r="E493" s="61" t="s">
        <v>60</v>
      </c>
      <c r="F493" s="63" t="s">
        <v>145</v>
      </c>
      <c r="G493" s="63" t="s">
        <v>67</v>
      </c>
      <c r="H493" s="64" t="s">
        <v>174</v>
      </c>
      <c r="I493" s="66" t="s">
        <v>179</v>
      </c>
      <c r="J493" s="65">
        <v>1</v>
      </c>
      <c r="K493" s="60" t="s">
        <v>178</v>
      </c>
      <c r="L493" s="60" t="s">
        <v>178</v>
      </c>
      <c r="M493" s="67">
        <v>28924.949822281418</v>
      </c>
      <c r="N493" s="70">
        <v>97446.044555453453</v>
      </c>
    </row>
    <row r="494" spans="2:14" ht="14.1" customHeight="1" x14ac:dyDescent="0.25">
      <c r="B494" s="22" t="s">
        <v>315</v>
      </c>
      <c r="C494" s="6" t="s">
        <v>257</v>
      </c>
      <c r="D494" s="6" t="s">
        <v>228</v>
      </c>
      <c r="E494" s="61" t="s">
        <v>60</v>
      </c>
      <c r="F494" s="63" t="s">
        <v>146</v>
      </c>
      <c r="G494" s="63" t="s">
        <v>67</v>
      </c>
      <c r="H494" s="64" t="s">
        <v>174</v>
      </c>
      <c r="I494" s="66" t="s">
        <v>180</v>
      </c>
      <c r="J494" s="65">
        <v>1</v>
      </c>
      <c r="K494" s="60" t="s">
        <v>178</v>
      </c>
      <c r="L494" s="60" t="s">
        <v>178</v>
      </c>
      <c r="M494" s="67">
        <v>3328.7601847259602</v>
      </c>
      <c r="N494" s="70">
        <v>6828.6776114101876</v>
      </c>
    </row>
    <row r="495" spans="2:14" ht="13.5" customHeight="1" x14ac:dyDescent="0.25">
      <c r="B495" s="22" t="s">
        <v>315</v>
      </c>
      <c r="C495" s="6" t="s">
        <v>257</v>
      </c>
      <c r="D495" s="6" t="s">
        <v>229</v>
      </c>
      <c r="E495" s="61" t="s">
        <v>60</v>
      </c>
      <c r="F495" s="62" t="s">
        <v>22</v>
      </c>
      <c r="G495" s="62" t="s">
        <v>69</v>
      </c>
      <c r="H495" s="64" t="s">
        <v>173</v>
      </c>
      <c r="I495" s="66" t="s">
        <v>179</v>
      </c>
      <c r="J495" s="65">
        <v>1</v>
      </c>
      <c r="K495" s="67">
        <v>1261.1290057966949</v>
      </c>
      <c r="L495" s="67">
        <v>1395.9051504934719</v>
      </c>
      <c r="M495" s="67">
        <v>117.83598327642095</v>
      </c>
      <c r="N495" s="70">
        <v>130.22502357577278</v>
      </c>
    </row>
    <row r="496" spans="2:14" ht="14.1" customHeight="1" x14ac:dyDescent="0.25">
      <c r="B496" s="22" t="s">
        <v>315</v>
      </c>
      <c r="C496" s="6" t="s">
        <v>257</v>
      </c>
      <c r="D496" s="6" t="s">
        <v>229</v>
      </c>
      <c r="E496" s="61" t="s">
        <v>60</v>
      </c>
      <c r="F496" s="62" t="s">
        <v>24</v>
      </c>
      <c r="G496" s="62" t="s">
        <v>69</v>
      </c>
      <c r="H496" s="64" t="s">
        <v>173</v>
      </c>
      <c r="I496" s="66" t="s">
        <v>180</v>
      </c>
      <c r="J496" s="65">
        <v>1</v>
      </c>
      <c r="K496" s="96">
        <v>13.914432156141922</v>
      </c>
      <c r="L496" s="96">
        <v>13.954107974210519</v>
      </c>
      <c r="M496" s="68">
        <v>0.79808332630701428</v>
      </c>
      <c r="N496" s="69">
        <v>0.80038695262237913</v>
      </c>
    </row>
    <row r="497" spans="2:14" ht="14.1" customHeight="1" x14ac:dyDescent="0.25">
      <c r="B497" s="22" t="s">
        <v>315</v>
      </c>
      <c r="C497" s="6" t="s">
        <v>257</v>
      </c>
      <c r="D497" s="6" t="s">
        <v>229</v>
      </c>
      <c r="E497" s="61" t="s">
        <v>60</v>
      </c>
      <c r="F497" s="62" t="s">
        <v>20</v>
      </c>
      <c r="G497" s="62" t="s">
        <v>69</v>
      </c>
      <c r="H497" s="64" t="s">
        <v>173</v>
      </c>
      <c r="I497" s="66" t="s">
        <v>179</v>
      </c>
      <c r="J497" s="65">
        <v>5</v>
      </c>
      <c r="K497" s="67">
        <v>4181.6048416899957</v>
      </c>
      <c r="L497" s="67">
        <v>6142.1828098914875</v>
      </c>
      <c r="M497" s="67">
        <v>393.50654038767493</v>
      </c>
      <c r="N497" s="70">
        <v>576.10868048546956</v>
      </c>
    </row>
    <row r="498" spans="2:14" ht="14.1" customHeight="1" x14ac:dyDescent="0.25">
      <c r="B498" s="22" t="s">
        <v>315</v>
      </c>
      <c r="C498" s="6" t="s">
        <v>257</v>
      </c>
      <c r="D498" s="6" t="s">
        <v>229</v>
      </c>
      <c r="E498" s="61" t="s">
        <v>60</v>
      </c>
      <c r="F498" s="62" t="s">
        <v>21</v>
      </c>
      <c r="G498" s="62" t="s">
        <v>69</v>
      </c>
      <c r="H498" s="64" t="s">
        <v>173</v>
      </c>
      <c r="I498" s="66" t="s">
        <v>180</v>
      </c>
      <c r="J498" s="65">
        <v>5</v>
      </c>
      <c r="K498" s="67">
        <v>81.489655070090265</v>
      </c>
      <c r="L498" s="67">
        <v>82.501420488891654</v>
      </c>
      <c r="M498" s="68">
        <v>4.8326746618213257</v>
      </c>
      <c r="N498" s="69">
        <v>4.8911771911444077</v>
      </c>
    </row>
    <row r="499" spans="2:14" ht="14.1" customHeight="1" x14ac:dyDescent="0.25">
      <c r="B499" s="22" t="s">
        <v>315</v>
      </c>
      <c r="C499" s="6" t="s">
        <v>257</v>
      </c>
      <c r="D499" s="6" t="s">
        <v>229</v>
      </c>
      <c r="E499" s="61" t="s">
        <v>60</v>
      </c>
      <c r="F499" s="62" t="s">
        <v>18</v>
      </c>
      <c r="G499" s="62" t="s">
        <v>69</v>
      </c>
      <c r="H499" s="64" t="s">
        <v>173</v>
      </c>
      <c r="I499" s="66" t="s">
        <v>179</v>
      </c>
      <c r="J499" s="65">
        <v>10</v>
      </c>
      <c r="K499" s="67">
        <v>5872.044456965943</v>
      </c>
      <c r="L499" s="67">
        <v>10639.451832215102</v>
      </c>
      <c r="M499" s="67">
        <v>555.59234953417115</v>
      </c>
      <c r="N499" s="70">
        <v>1005.278091264013</v>
      </c>
    </row>
    <row r="500" spans="2:14" ht="14.1" customHeight="1" x14ac:dyDescent="0.25">
      <c r="B500" s="22" t="s">
        <v>315</v>
      </c>
      <c r="C500" s="6" t="s">
        <v>257</v>
      </c>
      <c r="D500" s="6" t="s">
        <v>229</v>
      </c>
      <c r="E500" s="61" t="s">
        <v>60</v>
      </c>
      <c r="F500" s="62" t="s">
        <v>19</v>
      </c>
      <c r="G500" s="62" t="s">
        <v>69</v>
      </c>
      <c r="H500" s="64" t="s">
        <v>173</v>
      </c>
      <c r="I500" s="66" t="s">
        <v>180</v>
      </c>
      <c r="J500" s="65">
        <v>10</v>
      </c>
      <c r="K500" s="67">
        <v>164.31607624826339</v>
      </c>
      <c r="L500" s="67">
        <v>168.28633770211468</v>
      </c>
      <c r="M500" s="68">
        <v>9.7692789294056652</v>
      </c>
      <c r="N500" s="69">
        <v>9.9991684517811947</v>
      </c>
    </row>
    <row r="501" spans="2:14" ht="14.1" customHeight="1" x14ac:dyDescent="0.25">
      <c r="B501" s="22" t="s">
        <v>315</v>
      </c>
      <c r="C501" s="6" t="s">
        <v>257</v>
      </c>
      <c r="D501" s="6" t="s">
        <v>229</v>
      </c>
      <c r="E501" s="61" t="s">
        <v>60</v>
      </c>
      <c r="F501" s="62" t="s">
        <v>8</v>
      </c>
      <c r="G501" s="62" t="s">
        <v>69</v>
      </c>
      <c r="H501" s="64" t="s">
        <v>173</v>
      </c>
      <c r="I501" s="66" t="s">
        <v>179</v>
      </c>
      <c r="J501" s="65">
        <v>20</v>
      </c>
      <c r="K501" s="67">
        <v>7359.4952056572602</v>
      </c>
      <c r="L501" s="67">
        <v>16779.36037259029</v>
      </c>
      <c r="M501" s="67">
        <v>699.54805477226353</v>
      </c>
      <c r="N501" s="70">
        <v>1601.3172192613235</v>
      </c>
    </row>
    <row r="502" spans="2:14" ht="14.1" customHeight="1" x14ac:dyDescent="0.25">
      <c r="B502" s="22" t="s">
        <v>315</v>
      </c>
      <c r="C502" s="6" t="s">
        <v>257</v>
      </c>
      <c r="D502" s="6" t="s">
        <v>229</v>
      </c>
      <c r="E502" s="61" t="s">
        <v>60</v>
      </c>
      <c r="F502" s="62" t="s">
        <v>15</v>
      </c>
      <c r="G502" s="62" t="s">
        <v>69</v>
      </c>
      <c r="H502" s="64" t="s">
        <v>173</v>
      </c>
      <c r="I502" s="66" t="s">
        <v>180</v>
      </c>
      <c r="J502" s="65">
        <v>20</v>
      </c>
      <c r="K502" s="67">
        <v>322.70636109619056</v>
      </c>
      <c r="L502" s="67">
        <v>337.99267588705504</v>
      </c>
      <c r="M502" s="96">
        <v>19.222328745752339</v>
      </c>
      <c r="N502" s="97">
        <v>20.109243662986007</v>
      </c>
    </row>
    <row r="503" spans="2:14" ht="14.1" customHeight="1" x14ac:dyDescent="0.25">
      <c r="B503" s="22" t="s">
        <v>315</v>
      </c>
      <c r="C503" s="6" t="s">
        <v>257</v>
      </c>
      <c r="D503" s="6" t="s">
        <v>229</v>
      </c>
      <c r="E503" s="61" t="s">
        <v>60</v>
      </c>
      <c r="F503" s="63" t="s">
        <v>145</v>
      </c>
      <c r="G503" s="63" t="s">
        <v>69</v>
      </c>
      <c r="H503" s="64" t="s">
        <v>174</v>
      </c>
      <c r="I503" s="66" t="s">
        <v>179</v>
      </c>
      <c r="J503" s="65">
        <v>1</v>
      </c>
      <c r="K503" s="60" t="s">
        <v>178</v>
      </c>
      <c r="L503" s="60" t="s">
        <v>178</v>
      </c>
      <c r="M503" s="67">
        <v>911.49893312818426</v>
      </c>
      <c r="N503" s="70">
        <v>3395.2909358605348</v>
      </c>
    </row>
    <row r="504" spans="2:14" ht="14.1" customHeight="1" x14ac:dyDescent="0.25">
      <c r="B504" s="22" t="s">
        <v>315</v>
      </c>
      <c r="C504" s="6" t="s">
        <v>257</v>
      </c>
      <c r="D504" s="6" t="s">
        <v>229</v>
      </c>
      <c r="E504" s="61" t="s">
        <v>60</v>
      </c>
      <c r="F504" s="63" t="s">
        <v>146</v>
      </c>
      <c r="G504" s="63" t="s">
        <v>69</v>
      </c>
      <c r="H504" s="64" t="s">
        <v>174</v>
      </c>
      <c r="I504" s="66" t="s">
        <v>180</v>
      </c>
      <c r="J504" s="65">
        <v>1</v>
      </c>
      <c r="K504" s="60" t="s">
        <v>178</v>
      </c>
      <c r="L504" s="60" t="s">
        <v>178</v>
      </c>
      <c r="M504" s="67">
        <v>318.95564460837136</v>
      </c>
      <c r="N504" s="70">
        <v>1105.4647224964876</v>
      </c>
    </row>
    <row r="505" spans="2:14" ht="12.75" customHeight="1" x14ac:dyDescent="0.25">
      <c r="B505" s="22" t="s">
        <v>315</v>
      </c>
      <c r="C505" s="6" t="s">
        <v>257</v>
      </c>
      <c r="D505" s="6" t="s">
        <v>230</v>
      </c>
      <c r="E505" s="61" t="s">
        <v>60</v>
      </c>
      <c r="F505" s="62" t="s">
        <v>22</v>
      </c>
      <c r="G505" s="62" t="s">
        <v>71</v>
      </c>
      <c r="H505" s="64" t="s">
        <v>173</v>
      </c>
      <c r="I505" s="66" t="s">
        <v>179</v>
      </c>
      <c r="J505" s="65">
        <v>1</v>
      </c>
      <c r="K505" s="67">
        <v>890.08466551562742</v>
      </c>
      <c r="L505" s="67">
        <v>1244.188173913059</v>
      </c>
      <c r="M505" s="67">
        <v>83.951374992230143</v>
      </c>
      <c r="N505" s="70">
        <v>117.11658795355999</v>
      </c>
    </row>
    <row r="506" spans="2:14" ht="14.1" customHeight="1" x14ac:dyDescent="0.25">
      <c r="B506" s="22" t="s">
        <v>315</v>
      </c>
      <c r="C506" s="6" t="s">
        <v>257</v>
      </c>
      <c r="D506" s="6" t="s">
        <v>230</v>
      </c>
      <c r="E506" s="61" t="s">
        <v>60</v>
      </c>
      <c r="F506" s="62" t="s">
        <v>24</v>
      </c>
      <c r="G506" s="62" t="s">
        <v>71</v>
      </c>
      <c r="H506" s="64" t="s">
        <v>173</v>
      </c>
      <c r="I506" s="66" t="s">
        <v>180</v>
      </c>
      <c r="J506" s="65">
        <v>1</v>
      </c>
      <c r="K506" s="96">
        <v>13.888119766886058</v>
      </c>
      <c r="L506" s="96">
        <v>13.947583462614972</v>
      </c>
      <c r="M506" s="68">
        <v>0.7965796617237545</v>
      </c>
      <c r="N506" s="69">
        <v>0.80003264167601551</v>
      </c>
    </row>
    <row r="507" spans="2:14" ht="14.1" customHeight="1" x14ac:dyDescent="0.25">
      <c r="B507" s="22" t="s">
        <v>315</v>
      </c>
      <c r="C507" s="6" t="s">
        <v>257</v>
      </c>
      <c r="D507" s="6" t="s">
        <v>230</v>
      </c>
      <c r="E507" s="61" t="s">
        <v>60</v>
      </c>
      <c r="F507" s="62" t="s">
        <v>20</v>
      </c>
      <c r="G507" s="62" t="s">
        <v>71</v>
      </c>
      <c r="H507" s="64" t="s">
        <v>173</v>
      </c>
      <c r="I507" s="66" t="s">
        <v>179</v>
      </c>
      <c r="J507" s="65">
        <v>5</v>
      </c>
      <c r="K507" s="67">
        <v>1780.4194060320169</v>
      </c>
      <c r="L507" s="67">
        <v>4117.5002190542446</v>
      </c>
      <c r="M507" s="67">
        <v>169.25271079888807</v>
      </c>
      <c r="N507" s="70">
        <v>393.25638926004467</v>
      </c>
    </row>
    <row r="508" spans="2:14" ht="14.1" customHeight="1" x14ac:dyDescent="0.25">
      <c r="B508" s="22" t="s">
        <v>315</v>
      </c>
      <c r="C508" s="6" t="s">
        <v>257</v>
      </c>
      <c r="D508" s="6" t="s">
        <v>230</v>
      </c>
      <c r="E508" s="61" t="s">
        <v>60</v>
      </c>
      <c r="F508" s="62" t="s">
        <v>21</v>
      </c>
      <c r="G508" s="62" t="s">
        <v>71</v>
      </c>
      <c r="H508" s="64" t="s">
        <v>173</v>
      </c>
      <c r="I508" s="66" t="s">
        <v>180</v>
      </c>
      <c r="J508" s="65">
        <v>5</v>
      </c>
      <c r="K508" s="67">
        <v>80.828179497842129</v>
      </c>
      <c r="L508" s="67">
        <v>82.332955156286971</v>
      </c>
      <c r="M508" s="68">
        <v>4.7947680984325123</v>
      </c>
      <c r="N508" s="69">
        <v>4.8818136080568886</v>
      </c>
    </row>
    <row r="509" spans="2:14" ht="14.1" customHeight="1" x14ac:dyDescent="0.25">
      <c r="B509" s="22" t="s">
        <v>315</v>
      </c>
      <c r="C509" s="6" t="s">
        <v>257</v>
      </c>
      <c r="D509" s="6" t="s">
        <v>230</v>
      </c>
      <c r="E509" s="61" t="s">
        <v>60</v>
      </c>
      <c r="F509" s="62" t="s">
        <v>18</v>
      </c>
      <c r="G509" s="62" t="s">
        <v>71</v>
      </c>
      <c r="H509" s="64" t="s">
        <v>173</v>
      </c>
      <c r="I509" s="66" t="s">
        <v>179</v>
      </c>
      <c r="J509" s="65">
        <v>10</v>
      </c>
      <c r="K509" s="67">
        <v>2029.6806310294794</v>
      </c>
      <c r="L509" s="67">
        <v>5746.8105660565952</v>
      </c>
      <c r="M509" s="67">
        <v>193.58761792023461</v>
      </c>
      <c r="N509" s="70">
        <v>555.06441919884787</v>
      </c>
    </row>
    <row r="510" spans="2:14" ht="14.1" customHeight="1" x14ac:dyDescent="0.25">
      <c r="B510" s="22" t="s">
        <v>315</v>
      </c>
      <c r="C510" s="6" t="s">
        <v>257</v>
      </c>
      <c r="D510" s="6" t="s">
        <v>230</v>
      </c>
      <c r="E510" s="61" t="s">
        <v>60</v>
      </c>
      <c r="F510" s="62" t="s">
        <v>19</v>
      </c>
      <c r="G510" s="62" t="s">
        <v>71</v>
      </c>
      <c r="H510" s="64" t="s">
        <v>173</v>
      </c>
      <c r="I510" s="66" t="s">
        <v>180</v>
      </c>
      <c r="J510" s="65">
        <v>10</v>
      </c>
      <c r="K510" s="67">
        <v>161.76863277091175</v>
      </c>
      <c r="L510" s="67">
        <v>167.61832942719403</v>
      </c>
      <c r="M510" s="68">
        <v>9.6230419311738711</v>
      </c>
      <c r="N510" s="69">
        <v>9.9620255109531222</v>
      </c>
    </row>
    <row r="511" spans="2:14" ht="14.1" customHeight="1" x14ac:dyDescent="0.25">
      <c r="B511" s="22" t="s">
        <v>315</v>
      </c>
      <c r="C511" s="6" t="s">
        <v>257</v>
      </c>
      <c r="D511" s="6" t="s">
        <v>230</v>
      </c>
      <c r="E511" s="61" t="s">
        <v>60</v>
      </c>
      <c r="F511" s="62" t="s">
        <v>8</v>
      </c>
      <c r="G511" s="62" t="s">
        <v>71</v>
      </c>
      <c r="H511" s="64" t="s">
        <v>173</v>
      </c>
      <c r="I511" s="66" t="s">
        <v>179</v>
      </c>
      <c r="J511" s="65">
        <v>20</v>
      </c>
      <c r="K511" s="67">
        <v>2182.3995233315763</v>
      </c>
      <c r="L511" s="67">
        <v>7163.2884231254284</v>
      </c>
      <c r="M511" s="67">
        <v>208.57856905369809</v>
      </c>
      <c r="N511" s="70">
        <v>698.86080355851016</v>
      </c>
    </row>
    <row r="512" spans="2:14" ht="14.1" customHeight="1" x14ac:dyDescent="0.25">
      <c r="B512" s="22" t="s">
        <v>315</v>
      </c>
      <c r="C512" s="6" t="s">
        <v>257</v>
      </c>
      <c r="D512" s="6" t="s">
        <v>230</v>
      </c>
      <c r="E512" s="61" t="s">
        <v>60</v>
      </c>
      <c r="F512" s="62" t="s">
        <v>15</v>
      </c>
      <c r="G512" s="62" t="s">
        <v>71</v>
      </c>
      <c r="H512" s="64" t="s">
        <v>173</v>
      </c>
      <c r="I512" s="66" t="s">
        <v>180</v>
      </c>
      <c r="J512" s="65">
        <v>20</v>
      </c>
      <c r="K512" s="67">
        <v>313.2487584377435</v>
      </c>
      <c r="L512" s="67">
        <v>335.3712635534522</v>
      </c>
      <c r="M512" s="96">
        <v>18.677821528090647</v>
      </c>
      <c r="N512" s="97">
        <v>19.963301895425584</v>
      </c>
    </row>
    <row r="513" spans="2:14" ht="14.1" customHeight="1" x14ac:dyDescent="0.25">
      <c r="B513" s="22" t="s">
        <v>315</v>
      </c>
      <c r="C513" s="6" t="s">
        <v>257</v>
      </c>
      <c r="D513" s="6" t="s">
        <v>230</v>
      </c>
      <c r="E513" s="61" t="s">
        <v>60</v>
      </c>
      <c r="F513" s="63" t="s">
        <v>145</v>
      </c>
      <c r="G513" s="63" t="s">
        <v>71</v>
      </c>
      <c r="H513" s="64" t="s">
        <v>174</v>
      </c>
      <c r="I513" s="66" t="s">
        <v>179</v>
      </c>
      <c r="J513" s="65">
        <v>1</v>
      </c>
      <c r="K513" s="60" t="s">
        <v>178</v>
      </c>
      <c r="L513" s="60" t="s">
        <v>178</v>
      </c>
      <c r="M513" s="67">
        <v>218.43383228035438</v>
      </c>
      <c r="N513" s="70">
        <v>816.52133514968978</v>
      </c>
    </row>
    <row r="514" spans="2:14" ht="14.1" customHeight="1" thickBot="1" x14ac:dyDescent="0.3">
      <c r="B514" s="33" t="s">
        <v>315</v>
      </c>
      <c r="C514" s="34" t="s">
        <v>257</v>
      </c>
      <c r="D514" s="34" t="s">
        <v>230</v>
      </c>
      <c r="E514" s="72" t="s">
        <v>60</v>
      </c>
      <c r="F514" s="73" t="s">
        <v>146</v>
      </c>
      <c r="G514" s="73" t="s">
        <v>71</v>
      </c>
      <c r="H514" s="74" t="s">
        <v>174</v>
      </c>
      <c r="I514" s="75" t="s">
        <v>180</v>
      </c>
      <c r="J514" s="76">
        <v>1</v>
      </c>
      <c r="K514" s="71" t="s">
        <v>178</v>
      </c>
      <c r="L514" s="71" t="s">
        <v>178</v>
      </c>
      <c r="M514" s="77">
        <v>214.35600633144244</v>
      </c>
      <c r="N514" s="78">
        <v>761.37509537194899</v>
      </c>
    </row>
    <row r="515" spans="2:14" x14ac:dyDescent="0.25">
      <c r="B515" s="31" t="s">
        <v>316</v>
      </c>
      <c r="C515" s="292" t="s">
        <v>266</v>
      </c>
      <c r="D515" s="292" t="s">
        <v>270</v>
      </c>
      <c r="E515" s="293" t="s">
        <v>7</v>
      </c>
      <c r="F515" s="294" t="s">
        <v>22</v>
      </c>
      <c r="G515" s="294" t="s">
        <v>117</v>
      </c>
      <c r="H515" s="296" t="s">
        <v>173</v>
      </c>
      <c r="I515" s="297" t="s">
        <v>179</v>
      </c>
      <c r="J515" s="295">
        <v>1</v>
      </c>
      <c r="K515" s="298">
        <v>26.736139274450277</v>
      </c>
      <c r="L515" s="298">
        <v>26.927774350796039</v>
      </c>
      <c r="M515" s="299">
        <v>2.3714608149240992</v>
      </c>
      <c r="N515" s="300">
        <v>2.3888542840697231</v>
      </c>
    </row>
    <row r="516" spans="2:14" ht="14.1" customHeight="1" x14ac:dyDescent="0.25">
      <c r="B516" s="41" t="s">
        <v>316</v>
      </c>
      <c r="C516" s="16" t="s">
        <v>266</v>
      </c>
      <c r="D516" s="16" t="s">
        <v>270</v>
      </c>
      <c r="E516" s="1" t="s">
        <v>7</v>
      </c>
      <c r="F516" s="8" t="s">
        <v>24</v>
      </c>
      <c r="G516" s="8" t="s">
        <v>117</v>
      </c>
      <c r="H516" s="10" t="s">
        <v>173</v>
      </c>
      <c r="I516" s="4" t="s">
        <v>180</v>
      </c>
      <c r="J516" s="3">
        <v>1</v>
      </c>
      <c r="K516" s="13">
        <v>1.0779927694948122</v>
      </c>
      <c r="L516" s="13">
        <v>1.0885041995680851</v>
      </c>
      <c r="M516" s="277">
        <v>4.0432586334380981E-2</v>
      </c>
      <c r="N516" s="278">
        <v>4.0867480601566857E-2</v>
      </c>
    </row>
    <row r="517" spans="2:14" ht="14.1" customHeight="1" x14ac:dyDescent="0.25">
      <c r="B517" s="41" t="s">
        <v>316</v>
      </c>
      <c r="C517" s="16" t="s">
        <v>266</v>
      </c>
      <c r="D517" s="16" t="s">
        <v>270</v>
      </c>
      <c r="E517" s="1" t="s">
        <v>7</v>
      </c>
      <c r="F517" s="8" t="s">
        <v>20</v>
      </c>
      <c r="G517" s="8" t="s">
        <v>117</v>
      </c>
      <c r="H517" s="10" t="s">
        <v>173</v>
      </c>
      <c r="I517" s="4" t="s">
        <v>179</v>
      </c>
      <c r="J517" s="3">
        <v>5</v>
      </c>
      <c r="K517" s="11">
        <v>137.48024234256201</v>
      </c>
      <c r="L517" s="11">
        <v>142.09998451591403</v>
      </c>
      <c r="M517" s="15">
        <v>12.671085479173133</v>
      </c>
      <c r="N517" s="24">
        <v>13.091806398967416</v>
      </c>
    </row>
    <row r="518" spans="2:14" ht="14.1" customHeight="1" x14ac:dyDescent="0.25">
      <c r="B518" s="41" t="s">
        <v>316</v>
      </c>
      <c r="C518" s="16" t="s">
        <v>266</v>
      </c>
      <c r="D518" s="16" t="s">
        <v>270</v>
      </c>
      <c r="E518" s="1" t="s">
        <v>7</v>
      </c>
      <c r="F518" s="8" t="s">
        <v>21</v>
      </c>
      <c r="G518" s="8" t="s">
        <v>117</v>
      </c>
      <c r="H518" s="10" t="s">
        <v>173</v>
      </c>
      <c r="I518" s="4" t="s">
        <v>180</v>
      </c>
      <c r="J518" s="3">
        <v>5</v>
      </c>
      <c r="K518" s="13">
        <v>9.6016801867708885</v>
      </c>
      <c r="L518" s="13">
        <v>9.9464404340115227</v>
      </c>
      <c r="M518" s="14">
        <v>0.53797082186253187</v>
      </c>
      <c r="N518" s="23">
        <v>0.55805734825739839</v>
      </c>
    </row>
    <row r="519" spans="2:14" ht="14.1" customHeight="1" x14ac:dyDescent="0.25">
      <c r="B519" s="41" t="s">
        <v>316</v>
      </c>
      <c r="C519" s="16" t="s">
        <v>266</v>
      </c>
      <c r="D519" s="16" t="s">
        <v>270</v>
      </c>
      <c r="E519" s="1" t="s">
        <v>7</v>
      </c>
      <c r="F519" s="8" t="s">
        <v>18</v>
      </c>
      <c r="G519" s="8" t="s">
        <v>117</v>
      </c>
      <c r="H519" s="10" t="s">
        <v>173</v>
      </c>
      <c r="I519" s="4" t="s">
        <v>179</v>
      </c>
      <c r="J519" s="3">
        <v>10</v>
      </c>
      <c r="K519" s="11">
        <v>266.04400030296534</v>
      </c>
      <c r="L519" s="11">
        <v>283.57507038456129</v>
      </c>
      <c r="M519" s="15">
        <v>24.656076142997851</v>
      </c>
      <c r="N519" s="24">
        <v>26.256399364955154</v>
      </c>
    </row>
    <row r="520" spans="2:14" ht="14.1" customHeight="1" x14ac:dyDescent="0.25">
      <c r="B520" s="41" t="s">
        <v>316</v>
      </c>
      <c r="C520" s="16" t="s">
        <v>266</v>
      </c>
      <c r="D520" s="16" t="s">
        <v>270</v>
      </c>
      <c r="E520" s="1" t="s">
        <v>7</v>
      </c>
      <c r="F520" s="8" t="s">
        <v>19</v>
      </c>
      <c r="G520" s="8" t="s">
        <v>117</v>
      </c>
      <c r="H520" s="10" t="s">
        <v>173</v>
      </c>
      <c r="I520" s="4" t="s">
        <v>180</v>
      </c>
      <c r="J520" s="3">
        <v>10</v>
      </c>
      <c r="K520" s="15">
        <v>20.943196786824529</v>
      </c>
      <c r="L520" s="15">
        <v>22.325399333237886</v>
      </c>
      <c r="M520" s="14">
        <v>1.223116529672438</v>
      </c>
      <c r="N520" s="23">
        <v>1.3033891527194514</v>
      </c>
    </row>
    <row r="521" spans="2:14" ht="14.1" customHeight="1" x14ac:dyDescent="0.25">
      <c r="B521" s="41" t="s">
        <v>316</v>
      </c>
      <c r="C521" s="16" t="s">
        <v>266</v>
      </c>
      <c r="D521" s="16" t="s">
        <v>270</v>
      </c>
      <c r="E521" s="1" t="s">
        <v>7</v>
      </c>
      <c r="F521" s="8" t="s">
        <v>8</v>
      </c>
      <c r="G521" s="8" t="s">
        <v>117</v>
      </c>
      <c r="H521" s="10" t="s">
        <v>173</v>
      </c>
      <c r="I521" s="4" t="s">
        <v>179</v>
      </c>
      <c r="J521" s="3">
        <v>20</v>
      </c>
      <c r="K521" s="11">
        <v>494.15828140747999</v>
      </c>
      <c r="L521" s="11">
        <v>557.61634718499101</v>
      </c>
      <c r="M521" s="11">
        <v>45.992760192946406</v>
      </c>
      <c r="N521" s="30">
        <v>51.80722423095245</v>
      </c>
    </row>
    <row r="522" spans="2:14" ht="14.1" customHeight="1" x14ac:dyDescent="0.25">
      <c r="B522" s="41" t="s">
        <v>316</v>
      </c>
      <c r="C522" s="16" t="s">
        <v>266</v>
      </c>
      <c r="D522" s="16" t="s">
        <v>270</v>
      </c>
      <c r="E522" s="1" t="s">
        <v>7</v>
      </c>
      <c r="F522" s="8" t="s">
        <v>15</v>
      </c>
      <c r="G522" s="8" t="s">
        <v>117</v>
      </c>
      <c r="H522" s="10" t="s">
        <v>173</v>
      </c>
      <c r="I522" s="4" t="s">
        <v>180</v>
      </c>
      <c r="J522" s="3">
        <v>20</v>
      </c>
      <c r="K522" s="11">
        <v>41.959319370991921</v>
      </c>
      <c r="L522" s="11">
        <v>47.087279434695766</v>
      </c>
      <c r="M522" s="14">
        <v>2.4886058281983119</v>
      </c>
      <c r="N522" s="23">
        <v>2.7869609916580105</v>
      </c>
    </row>
    <row r="523" spans="2:14" ht="14.1" customHeight="1" x14ac:dyDescent="0.25">
      <c r="B523" s="41" t="s">
        <v>316</v>
      </c>
      <c r="C523" s="16" t="s">
        <v>266</v>
      </c>
      <c r="D523" s="16" t="s">
        <v>270</v>
      </c>
      <c r="E523" s="1" t="s">
        <v>7</v>
      </c>
      <c r="F523" s="9" t="s">
        <v>145</v>
      </c>
      <c r="G523" s="9" t="s">
        <v>117</v>
      </c>
      <c r="H523" s="10" t="s">
        <v>174</v>
      </c>
      <c r="I523" s="4" t="s">
        <v>179</v>
      </c>
      <c r="J523" s="3">
        <v>1</v>
      </c>
      <c r="K523" s="2" t="s">
        <v>178</v>
      </c>
      <c r="L523" s="2" t="s">
        <v>178</v>
      </c>
      <c r="M523" s="11">
        <v>298.7384363525324</v>
      </c>
      <c r="N523" s="30">
        <v>1057.8227116540058</v>
      </c>
    </row>
    <row r="524" spans="2:14" ht="14.1" customHeight="1" thickBot="1" x14ac:dyDescent="0.3">
      <c r="B524" s="42" t="s">
        <v>316</v>
      </c>
      <c r="C524" s="43" t="s">
        <v>266</v>
      </c>
      <c r="D524" s="43" t="s">
        <v>270</v>
      </c>
      <c r="E524" s="35" t="s">
        <v>7</v>
      </c>
      <c r="F524" s="12" t="s">
        <v>146</v>
      </c>
      <c r="G524" s="12" t="s">
        <v>117</v>
      </c>
      <c r="H524" s="36" t="s">
        <v>174</v>
      </c>
      <c r="I524" s="37" t="s">
        <v>180</v>
      </c>
      <c r="J524" s="38">
        <v>1</v>
      </c>
      <c r="K524" s="5" t="s">
        <v>178</v>
      </c>
      <c r="L524" s="5" t="s">
        <v>178</v>
      </c>
      <c r="M524" s="79">
        <v>19.942686867129503</v>
      </c>
      <c r="N524" s="39">
        <v>72.846915101754576</v>
      </c>
    </row>
    <row r="525" spans="2:14" ht="11.25" customHeight="1" x14ac:dyDescent="0.25">
      <c r="B525" s="18" t="s">
        <v>316</v>
      </c>
      <c r="C525" s="40" t="s">
        <v>268</v>
      </c>
      <c r="D525" s="44" t="s">
        <v>271</v>
      </c>
      <c r="E525" s="53" t="s">
        <v>7</v>
      </c>
      <c r="F525" s="54" t="s">
        <v>22</v>
      </c>
      <c r="G525" s="54" t="s">
        <v>103</v>
      </c>
      <c r="H525" s="55" t="s">
        <v>173</v>
      </c>
      <c r="I525" s="57" t="s">
        <v>179</v>
      </c>
      <c r="J525" s="56">
        <v>1</v>
      </c>
      <c r="K525" s="107">
        <v>22.620023778480707</v>
      </c>
      <c r="L525" s="107">
        <v>22.634613993228221</v>
      </c>
      <c r="M525" s="86">
        <v>1.5394560965326596</v>
      </c>
      <c r="N525" s="87">
        <v>1.5404553283418556</v>
      </c>
    </row>
    <row r="526" spans="2:14" ht="13.5" customHeight="1" x14ac:dyDescent="0.25">
      <c r="B526" s="22" t="s">
        <v>316</v>
      </c>
      <c r="C526" s="16" t="s">
        <v>268</v>
      </c>
      <c r="D526" s="7" t="s">
        <v>271</v>
      </c>
      <c r="E526" s="61" t="s">
        <v>7</v>
      </c>
      <c r="F526" s="62" t="s">
        <v>24</v>
      </c>
      <c r="G526" s="62" t="s">
        <v>103</v>
      </c>
      <c r="H526" s="64" t="s">
        <v>173</v>
      </c>
      <c r="I526" s="66" t="s">
        <v>180</v>
      </c>
      <c r="J526" s="65">
        <v>1</v>
      </c>
      <c r="K526" s="94">
        <v>2.3154689919759126</v>
      </c>
      <c r="L526" s="94">
        <v>2.3161466305101954</v>
      </c>
      <c r="M526" s="68">
        <v>8.5240987998883883E-2</v>
      </c>
      <c r="N526" s="69">
        <v>8.5268455069971105E-2</v>
      </c>
    </row>
    <row r="527" spans="2:14" ht="15" customHeight="1" x14ac:dyDescent="0.25">
      <c r="B527" s="22" t="s">
        <v>316</v>
      </c>
      <c r="C527" s="16" t="s">
        <v>268</v>
      </c>
      <c r="D527" s="7" t="s">
        <v>271</v>
      </c>
      <c r="E527" s="61" t="s">
        <v>7</v>
      </c>
      <c r="F527" s="62" t="s">
        <v>20</v>
      </c>
      <c r="G527" s="62" t="s">
        <v>103</v>
      </c>
      <c r="H527" s="64" t="s">
        <v>173</v>
      </c>
      <c r="I527" s="66" t="s">
        <v>179</v>
      </c>
      <c r="J527" s="65">
        <v>5</v>
      </c>
      <c r="K527" s="67">
        <v>124.75869308594019</v>
      </c>
      <c r="L527" s="67">
        <v>125.12634690487305</v>
      </c>
      <c r="M527" s="68">
        <v>8.7268201432946224</v>
      </c>
      <c r="N527" s="69">
        <v>8.7520159448670771</v>
      </c>
    </row>
    <row r="528" spans="2:14" ht="14.1" customHeight="1" x14ac:dyDescent="0.25">
      <c r="B528" s="22" t="s">
        <v>316</v>
      </c>
      <c r="C528" s="16" t="s">
        <v>268</v>
      </c>
      <c r="D528" s="7" t="s">
        <v>271</v>
      </c>
      <c r="E528" s="61" t="s">
        <v>7</v>
      </c>
      <c r="F528" s="62" t="s">
        <v>21</v>
      </c>
      <c r="G528" s="62" t="s">
        <v>103</v>
      </c>
      <c r="H528" s="64" t="s">
        <v>173</v>
      </c>
      <c r="I528" s="66" t="s">
        <v>180</v>
      </c>
      <c r="J528" s="65">
        <v>5</v>
      </c>
      <c r="K528" s="96">
        <v>21.105025623761918</v>
      </c>
      <c r="L528" s="96">
        <v>21.127022954676601</v>
      </c>
      <c r="M528" s="68">
        <v>0.93125138041793587</v>
      </c>
      <c r="N528" s="69">
        <v>0.9321919449809446</v>
      </c>
    </row>
    <row r="529" spans="2:14" ht="14.1" customHeight="1" x14ac:dyDescent="0.25">
      <c r="B529" s="22" t="s">
        <v>316</v>
      </c>
      <c r="C529" s="16" t="s">
        <v>268</v>
      </c>
      <c r="D529" s="7" t="s">
        <v>271</v>
      </c>
      <c r="E529" s="61" t="s">
        <v>7</v>
      </c>
      <c r="F529" s="62" t="s">
        <v>18</v>
      </c>
      <c r="G529" s="62" t="s">
        <v>103</v>
      </c>
      <c r="H529" s="64" t="s">
        <v>173</v>
      </c>
      <c r="I529" s="66" t="s">
        <v>179</v>
      </c>
      <c r="J529" s="65">
        <v>10</v>
      </c>
      <c r="K529" s="67">
        <v>252.02033391618968</v>
      </c>
      <c r="L529" s="67">
        <v>253.48359277992023</v>
      </c>
      <c r="M529" s="96">
        <v>17.677598925813591</v>
      </c>
      <c r="N529" s="97">
        <v>17.777957762195889</v>
      </c>
    </row>
    <row r="530" spans="2:14" ht="14.1" customHeight="1" x14ac:dyDescent="0.25">
      <c r="B530" s="22" t="s">
        <v>316</v>
      </c>
      <c r="C530" s="16" t="s">
        <v>268</v>
      </c>
      <c r="D530" s="7" t="s">
        <v>271</v>
      </c>
      <c r="E530" s="61" t="s">
        <v>7</v>
      </c>
      <c r="F530" s="62" t="s">
        <v>19</v>
      </c>
      <c r="G530" s="62" t="s">
        <v>103</v>
      </c>
      <c r="H530" s="64" t="s">
        <v>173</v>
      </c>
      <c r="I530" s="66" t="s">
        <v>180</v>
      </c>
      <c r="J530" s="65">
        <v>10</v>
      </c>
      <c r="K530" s="67">
        <v>46.537312427719854</v>
      </c>
      <c r="L530" s="67">
        <v>46.626489294144889</v>
      </c>
      <c r="M530" s="68">
        <v>2.055202277101583</v>
      </c>
      <c r="N530" s="69">
        <v>2.0589995699353403</v>
      </c>
    </row>
    <row r="531" spans="2:14" ht="14.1" customHeight="1" x14ac:dyDescent="0.25">
      <c r="B531" s="22" t="s">
        <v>316</v>
      </c>
      <c r="C531" s="16" t="s">
        <v>268</v>
      </c>
      <c r="D531" s="7" t="s">
        <v>271</v>
      </c>
      <c r="E531" s="61" t="s">
        <v>7</v>
      </c>
      <c r="F531" s="62" t="s">
        <v>8</v>
      </c>
      <c r="G531" s="62" t="s">
        <v>103</v>
      </c>
      <c r="H531" s="64" t="s">
        <v>173</v>
      </c>
      <c r="I531" s="66" t="s">
        <v>179</v>
      </c>
      <c r="J531" s="65">
        <v>20</v>
      </c>
      <c r="K531" s="67">
        <v>503.75023861721746</v>
      </c>
      <c r="L531" s="67">
        <v>509.54662482130283</v>
      </c>
      <c r="M531" s="67">
        <v>35.387975080241326</v>
      </c>
      <c r="N531" s="70">
        <v>35.785819242321217</v>
      </c>
    </row>
    <row r="532" spans="2:14" ht="14.1" customHeight="1" x14ac:dyDescent="0.25">
      <c r="B532" s="22" t="s">
        <v>316</v>
      </c>
      <c r="C532" s="16" t="s">
        <v>268</v>
      </c>
      <c r="D532" s="7" t="s">
        <v>271</v>
      </c>
      <c r="E532" s="61" t="s">
        <v>7</v>
      </c>
      <c r="F532" s="62" t="s">
        <v>15</v>
      </c>
      <c r="G532" s="62" t="s">
        <v>103</v>
      </c>
      <c r="H532" s="64" t="s">
        <v>173</v>
      </c>
      <c r="I532" s="66" t="s">
        <v>180</v>
      </c>
      <c r="J532" s="65">
        <v>20</v>
      </c>
      <c r="K532" s="67">
        <v>97.68043687234217</v>
      </c>
      <c r="L532" s="67">
        <v>98.036832781842108</v>
      </c>
      <c r="M532" s="68">
        <v>4.3069525166305933</v>
      </c>
      <c r="N532" s="69">
        <v>4.3221342611674851</v>
      </c>
    </row>
    <row r="533" spans="2:14" ht="14.1" customHeight="1" x14ac:dyDescent="0.25">
      <c r="B533" s="183" t="s">
        <v>316</v>
      </c>
      <c r="C533" s="184" t="s">
        <v>268</v>
      </c>
      <c r="D533" s="186" t="s">
        <v>271</v>
      </c>
      <c r="E533" s="186" t="s">
        <v>7</v>
      </c>
      <c r="F533" s="187" t="s">
        <v>29</v>
      </c>
      <c r="G533" s="187" t="s">
        <v>103</v>
      </c>
      <c r="H533" s="190" t="s">
        <v>173</v>
      </c>
      <c r="I533" s="192" t="s">
        <v>179</v>
      </c>
      <c r="J533" s="191">
        <v>1</v>
      </c>
      <c r="K533" s="193">
        <v>272.17687061306236</v>
      </c>
      <c r="L533" s="193">
        <v>272.30222459353183</v>
      </c>
      <c r="M533" s="193">
        <v>130.82113286954518</v>
      </c>
      <c r="N533" s="197">
        <v>130.89507849194561</v>
      </c>
    </row>
    <row r="534" spans="2:14" ht="14.1" customHeight="1" x14ac:dyDescent="0.25">
      <c r="B534" s="183" t="s">
        <v>316</v>
      </c>
      <c r="C534" s="184" t="s">
        <v>268</v>
      </c>
      <c r="D534" s="186" t="s">
        <v>271</v>
      </c>
      <c r="E534" s="186" t="s">
        <v>7</v>
      </c>
      <c r="F534" s="187" t="s">
        <v>29</v>
      </c>
      <c r="G534" s="187" t="s">
        <v>103</v>
      </c>
      <c r="H534" s="190" t="s">
        <v>173</v>
      </c>
      <c r="I534" s="192" t="s">
        <v>180</v>
      </c>
      <c r="J534" s="191">
        <v>1</v>
      </c>
      <c r="K534" s="193">
        <v>16.510525801284373</v>
      </c>
      <c r="L534" s="193">
        <v>16.513361100740983</v>
      </c>
      <c r="M534" s="194">
        <v>2.3314037050645235</v>
      </c>
      <c r="N534" s="195">
        <v>2.3318538055523956</v>
      </c>
    </row>
    <row r="535" spans="2:14" ht="14.1" customHeight="1" x14ac:dyDescent="0.25">
      <c r="B535" s="183" t="s">
        <v>316</v>
      </c>
      <c r="C535" s="184" t="s">
        <v>268</v>
      </c>
      <c r="D535" s="186" t="s">
        <v>271</v>
      </c>
      <c r="E535" s="186" t="s">
        <v>7</v>
      </c>
      <c r="F535" s="187" t="s">
        <v>28</v>
      </c>
      <c r="G535" s="187" t="s">
        <v>103</v>
      </c>
      <c r="H535" s="190" t="s">
        <v>173</v>
      </c>
      <c r="I535" s="192" t="s">
        <v>179</v>
      </c>
      <c r="J535" s="191">
        <v>5</v>
      </c>
      <c r="K535" s="193">
        <v>1361.454870589489</v>
      </c>
      <c r="L535" s="193">
        <v>1364.5804227645572</v>
      </c>
      <c r="M535" s="193">
        <v>652.91765081889878</v>
      </c>
      <c r="N535" s="197">
        <v>654.75502130949849</v>
      </c>
    </row>
    <row r="536" spans="2:14" ht="14.1" customHeight="1" x14ac:dyDescent="0.25">
      <c r="B536" s="183" t="s">
        <v>316</v>
      </c>
      <c r="C536" s="184" t="s">
        <v>268</v>
      </c>
      <c r="D536" s="186" t="s">
        <v>271</v>
      </c>
      <c r="E536" s="186" t="s">
        <v>7</v>
      </c>
      <c r="F536" s="187" t="s">
        <v>28</v>
      </c>
      <c r="G536" s="187" t="s">
        <v>103</v>
      </c>
      <c r="H536" s="190" t="s">
        <v>173</v>
      </c>
      <c r="I536" s="192" t="s">
        <v>180</v>
      </c>
      <c r="J536" s="191">
        <v>5</v>
      </c>
      <c r="K536" s="193">
        <v>85.646122256066036</v>
      </c>
      <c r="L536" s="193">
        <v>85.71736823406448</v>
      </c>
      <c r="M536" s="193">
        <v>13.170412464005498</v>
      </c>
      <c r="N536" s="197">
        <v>13.181858116263436</v>
      </c>
    </row>
    <row r="537" spans="2:14" ht="14.1" customHeight="1" x14ac:dyDescent="0.25">
      <c r="B537" s="183" t="s">
        <v>316</v>
      </c>
      <c r="C537" s="184" t="s">
        <v>268</v>
      </c>
      <c r="D537" s="186" t="s">
        <v>271</v>
      </c>
      <c r="E537" s="186" t="s">
        <v>7</v>
      </c>
      <c r="F537" s="187" t="s">
        <v>27</v>
      </c>
      <c r="G537" s="187" t="s">
        <v>103</v>
      </c>
      <c r="H537" s="190" t="s">
        <v>173</v>
      </c>
      <c r="I537" s="192" t="s">
        <v>179</v>
      </c>
      <c r="J537" s="191">
        <v>10</v>
      </c>
      <c r="K537" s="193">
        <v>2714.7990986819573</v>
      </c>
      <c r="L537" s="193">
        <v>2727.2508392624959</v>
      </c>
      <c r="M537" s="193">
        <v>1301.4062524679302</v>
      </c>
      <c r="N537" s="197">
        <v>1308.7209836179463</v>
      </c>
    </row>
    <row r="538" spans="2:14" ht="14.1" customHeight="1" x14ac:dyDescent="0.25">
      <c r="B538" s="183" t="s">
        <v>316</v>
      </c>
      <c r="C538" s="184" t="s">
        <v>268</v>
      </c>
      <c r="D538" s="186" t="s">
        <v>271</v>
      </c>
      <c r="E538" s="186" t="s">
        <v>7</v>
      </c>
      <c r="F538" s="187" t="s">
        <v>27</v>
      </c>
      <c r="G538" s="187" t="s">
        <v>103</v>
      </c>
      <c r="H538" s="190" t="s">
        <v>173</v>
      </c>
      <c r="I538" s="192" t="s">
        <v>180</v>
      </c>
      <c r="J538" s="191">
        <v>10</v>
      </c>
      <c r="K538" s="193">
        <v>172.08889987520578</v>
      </c>
      <c r="L538" s="193">
        <v>172.37338571904328</v>
      </c>
      <c r="M538" s="193">
        <v>26.744333512378024</v>
      </c>
      <c r="N538" s="197">
        <v>26.790073340877516</v>
      </c>
    </row>
    <row r="539" spans="2:14" ht="14.1" customHeight="1" x14ac:dyDescent="0.25">
      <c r="B539" s="183" t="s">
        <v>316</v>
      </c>
      <c r="C539" s="184" t="s">
        <v>268</v>
      </c>
      <c r="D539" s="186" t="s">
        <v>271</v>
      </c>
      <c r="E539" s="186" t="s">
        <v>7</v>
      </c>
      <c r="F539" s="187" t="s">
        <v>25</v>
      </c>
      <c r="G539" s="187" t="s">
        <v>103</v>
      </c>
      <c r="H539" s="190" t="s">
        <v>173</v>
      </c>
      <c r="I539" s="192" t="s">
        <v>179</v>
      </c>
      <c r="J539" s="191">
        <v>20</v>
      </c>
      <c r="K539" s="193">
        <v>5395.9763911935952</v>
      </c>
      <c r="L539" s="193">
        <v>5445.3832279501667</v>
      </c>
      <c r="M539" s="193">
        <v>2584.186265883005</v>
      </c>
      <c r="N539" s="197">
        <v>2613.177706066911</v>
      </c>
    </row>
    <row r="540" spans="2:14" ht="14.1" customHeight="1" x14ac:dyDescent="0.25">
      <c r="B540" s="183" t="s">
        <v>316</v>
      </c>
      <c r="C540" s="184" t="s">
        <v>268</v>
      </c>
      <c r="D540" s="186" t="s">
        <v>271</v>
      </c>
      <c r="E540" s="186" t="s">
        <v>7</v>
      </c>
      <c r="F540" s="187" t="s">
        <v>25</v>
      </c>
      <c r="G540" s="187" t="s">
        <v>103</v>
      </c>
      <c r="H540" s="190" t="s">
        <v>173</v>
      </c>
      <c r="I540" s="192" t="s">
        <v>180</v>
      </c>
      <c r="J540" s="191">
        <v>20</v>
      </c>
      <c r="K540" s="193">
        <v>344.44530852886874</v>
      </c>
      <c r="L540" s="193">
        <v>345.57975003050865</v>
      </c>
      <c r="M540" s="193">
        <v>53.812212656599286</v>
      </c>
      <c r="N540" s="197">
        <v>53.994679055604074</v>
      </c>
    </row>
    <row r="541" spans="2:14" ht="14.1" customHeight="1" x14ac:dyDescent="0.25">
      <c r="B541" s="183" t="s">
        <v>316</v>
      </c>
      <c r="C541" s="184" t="s">
        <v>268</v>
      </c>
      <c r="D541" s="186" t="s">
        <v>271</v>
      </c>
      <c r="E541" s="186" t="s">
        <v>7</v>
      </c>
      <c r="F541" s="187" t="s">
        <v>30</v>
      </c>
      <c r="G541" s="187" t="s">
        <v>103</v>
      </c>
      <c r="H541" s="190" t="s">
        <v>173</v>
      </c>
      <c r="I541" s="192" t="s">
        <v>179</v>
      </c>
      <c r="J541" s="191">
        <v>20</v>
      </c>
      <c r="K541" s="193">
        <v>45376.574183164252</v>
      </c>
      <c r="L541" s="193">
        <v>54904.037164847985</v>
      </c>
      <c r="M541" s="193">
        <v>11011.484881875051</v>
      </c>
      <c r="N541" s="197">
        <v>13571.428381150155</v>
      </c>
    </row>
    <row r="542" spans="2:14" ht="14.1" customHeight="1" x14ac:dyDescent="0.25">
      <c r="B542" s="183" t="s">
        <v>316</v>
      </c>
      <c r="C542" s="184" t="s">
        <v>268</v>
      </c>
      <c r="D542" s="186" t="s">
        <v>271</v>
      </c>
      <c r="E542" s="186" t="s">
        <v>7</v>
      </c>
      <c r="F542" s="187" t="s">
        <v>30</v>
      </c>
      <c r="G542" s="187" t="s">
        <v>103</v>
      </c>
      <c r="H542" s="190" t="s">
        <v>173</v>
      </c>
      <c r="I542" s="192" t="s">
        <v>180</v>
      </c>
      <c r="J542" s="191">
        <v>20</v>
      </c>
      <c r="K542" s="193">
        <v>4367.2118121756075</v>
      </c>
      <c r="L542" s="193">
        <v>4557.3059120258395</v>
      </c>
      <c r="M542" s="193">
        <v>685.41130518474961</v>
      </c>
      <c r="N542" s="197">
        <v>716.00874528272675</v>
      </c>
    </row>
    <row r="543" spans="2:14" ht="14.1" customHeight="1" x14ac:dyDescent="0.25">
      <c r="B543" s="22" t="s">
        <v>316</v>
      </c>
      <c r="C543" s="16" t="s">
        <v>268</v>
      </c>
      <c r="D543" s="7" t="s">
        <v>271</v>
      </c>
      <c r="E543" s="61" t="s">
        <v>7</v>
      </c>
      <c r="F543" s="63" t="s">
        <v>145</v>
      </c>
      <c r="G543" s="63" t="s">
        <v>103</v>
      </c>
      <c r="H543" s="64" t="s">
        <v>174</v>
      </c>
      <c r="I543" s="66" t="s">
        <v>179</v>
      </c>
      <c r="J543" s="65">
        <v>1</v>
      </c>
      <c r="K543" s="60" t="s">
        <v>178</v>
      </c>
      <c r="L543" s="60" t="s">
        <v>178</v>
      </c>
      <c r="M543" s="67">
        <v>1909.393065123294</v>
      </c>
      <c r="N543" s="70">
        <v>4639.4362853977609</v>
      </c>
    </row>
    <row r="544" spans="2:14" ht="14.1" customHeight="1" x14ac:dyDescent="0.25">
      <c r="B544" s="22" t="s">
        <v>316</v>
      </c>
      <c r="C544" s="16" t="s">
        <v>268</v>
      </c>
      <c r="D544" s="7" t="s">
        <v>271</v>
      </c>
      <c r="E544" s="61" t="s">
        <v>7</v>
      </c>
      <c r="F544" s="63" t="s">
        <v>146</v>
      </c>
      <c r="G544" s="63" t="s">
        <v>103</v>
      </c>
      <c r="H544" s="64" t="s">
        <v>174</v>
      </c>
      <c r="I544" s="66" t="s">
        <v>180</v>
      </c>
      <c r="J544" s="65">
        <v>1</v>
      </c>
      <c r="K544" s="60" t="s">
        <v>178</v>
      </c>
      <c r="L544" s="60" t="s">
        <v>178</v>
      </c>
      <c r="M544" s="67">
        <v>704.23661153552155</v>
      </c>
      <c r="N544" s="70">
        <v>1469.1648917597558</v>
      </c>
    </row>
    <row r="545" spans="2:14" ht="14.1" customHeight="1" x14ac:dyDescent="0.25">
      <c r="B545" s="183" t="s">
        <v>316</v>
      </c>
      <c r="C545" s="184" t="s">
        <v>268</v>
      </c>
      <c r="D545" s="186" t="s">
        <v>271</v>
      </c>
      <c r="E545" s="186" t="s">
        <v>7</v>
      </c>
      <c r="F545" s="188" t="s">
        <v>147</v>
      </c>
      <c r="G545" s="188" t="s">
        <v>103</v>
      </c>
      <c r="H545" s="190" t="s">
        <v>174</v>
      </c>
      <c r="I545" s="192" t="s">
        <v>179</v>
      </c>
      <c r="J545" s="191">
        <v>1</v>
      </c>
      <c r="K545" s="185" t="s">
        <v>178</v>
      </c>
      <c r="L545" s="185" t="s">
        <v>178</v>
      </c>
      <c r="M545" s="193">
        <v>137506.91060344674</v>
      </c>
      <c r="N545" s="197">
        <v>334611.95538190269</v>
      </c>
    </row>
    <row r="546" spans="2:14" ht="15" customHeight="1" x14ac:dyDescent="0.25">
      <c r="B546" s="183" t="s">
        <v>316</v>
      </c>
      <c r="C546" s="184" t="s">
        <v>268</v>
      </c>
      <c r="D546" s="186" t="s">
        <v>271</v>
      </c>
      <c r="E546" s="186" t="s">
        <v>7</v>
      </c>
      <c r="F546" s="188" t="s">
        <v>147</v>
      </c>
      <c r="G546" s="188" t="s">
        <v>103</v>
      </c>
      <c r="H546" s="190" t="s">
        <v>174</v>
      </c>
      <c r="I546" s="192" t="s">
        <v>180</v>
      </c>
      <c r="J546" s="191">
        <v>1</v>
      </c>
      <c r="K546" s="185" t="s">
        <v>178</v>
      </c>
      <c r="L546" s="185" t="s">
        <v>178</v>
      </c>
      <c r="M546" s="193">
        <v>8453.3074976754815</v>
      </c>
      <c r="N546" s="197">
        <v>17635.038811289087</v>
      </c>
    </row>
    <row r="547" spans="2:14" ht="14.1" customHeight="1" x14ac:dyDescent="0.25">
      <c r="B547" s="183" t="s">
        <v>316</v>
      </c>
      <c r="C547" s="184" t="s">
        <v>268</v>
      </c>
      <c r="D547" s="186" t="s">
        <v>271</v>
      </c>
      <c r="E547" s="186" t="s">
        <v>7</v>
      </c>
      <c r="F547" s="187" t="s">
        <v>41</v>
      </c>
      <c r="G547" s="187" t="s">
        <v>103</v>
      </c>
      <c r="H547" s="190" t="s">
        <v>174</v>
      </c>
      <c r="I547" s="192" t="s">
        <v>179</v>
      </c>
      <c r="J547" s="191">
        <v>1</v>
      </c>
      <c r="K547" s="185" t="s">
        <v>178</v>
      </c>
      <c r="L547" s="185" t="s">
        <v>178</v>
      </c>
      <c r="M547" s="193">
        <v>34502.580832437714</v>
      </c>
      <c r="N547" s="197">
        <v>84169.200875562543</v>
      </c>
    </row>
    <row r="548" spans="2:14" ht="14.1" customHeight="1" thickBot="1" x14ac:dyDescent="0.3">
      <c r="B548" s="198" t="s">
        <v>316</v>
      </c>
      <c r="C548" s="199" t="s">
        <v>268</v>
      </c>
      <c r="D548" s="201" t="s">
        <v>271</v>
      </c>
      <c r="E548" s="201" t="s">
        <v>7</v>
      </c>
      <c r="F548" s="203" t="s">
        <v>41</v>
      </c>
      <c r="G548" s="203" t="s">
        <v>103</v>
      </c>
      <c r="H548" s="204" t="s">
        <v>174</v>
      </c>
      <c r="I548" s="205" t="s">
        <v>180</v>
      </c>
      <c r="J548" s="206">
        <v>1</v>
      </c>
      <c r="K548" s="200" t="s">
        <v>178</v>
      </c>
      <c r="L548" s="200" t="s">
        <v>178</v>
      </c>
      <c r="M548" s="207">
        <v>8404.0723369326297</v>
      </c>
      <c r="N548" s="208">
        <v>17577.725766660638</v>
      </c>
    </row>
    <row r="549" spans="2:14" ht="15" customHeight="1" x14ac:dyDescent="0.25">
      <c r="B549" s="18" t="s">
        <v>316</v>
      </c>
      <c r="C549" s="40" t="s">
        <v>268</v>
      </c>
      <c r="D549" s="44" t="s">
        <v>272</v>
      </c>
      <c r="E549" s="53" t="s">
        <v>7</v>
      </c>
      <c r="F549" s="54" t="s">
        <v>22</v>
      </c>
      <c r="G549" s="54" t="s">
        <v>105</v>
      </c>
      <c r="H549" s="55" t="s">
        <v>173</v>
      </c>
      <c r="I549" s="57" t="s">
        <v>179</v>
      </c>
      <c r="J549" s="56">
        <v>1</v>
      </c>
      <c r="K549" s="58">
        <v>47.886620522161749</v>
      </c>
      <c r="L549" s="58">
        <v>47.888117913828239</v>
      </c>
      <c r="M549" s="86">
        <v>3.3221922280684715</v>
      </c>
      <c r="N549" s="87">
        <v>3.3222948193950703</v>
      </c>
    </row>
    <row r="550" spans="2:14" ht="14.1" customHeight="1" x14ac:dyDescent="0.25">
      <c r="B550" s="22" t="s">
        <v>316</v>
      </c>
      <c r="C550" s="16" t="s">
        <v>268</v>
      </c>
      <c r="D550" s="7" t="s">
        <v>272</v>
      </c>
      <c r="E550" s="61" t="s">
        <v>7</v>
      </c>
      <c r="F550" s="62" t="s">
        <v>24</v>
      </c>
      <c r="G550" s="62" t="s">
        <v>105</v>
      </c>
      <c r="H550" s="64" t="s">
        <v>173</v>
      </c>
      <c r="I550" s="66" t="s">
        <v>180</v>
      </c>
      <c r="J550" s="65">
        <v>1</v>
      </c>
      <c r="K550" s="94">
        <v>2.3140881961439521</v>
      </c>
      <c r="L550" s="94">
        <v>2.3158081583471453</v>
      </c>
      <c r="M550" s="68">
        <v>8.5185806089911706E-2</v>
      </c>
      <c r="N550" s="69">
        <v>8.5255519466301818E-2</v>
      </c>
    </row>
    <row r="551" spans="2:14" ht="14.1" customHeight="1" x14ac:dyDescent="0.25">
      <c r="B551" s="22" t="s">
        <v>316</v>
      </c>
      <c r="C551" s="16" t="s">
        <v>268</v>
      </c>
      <c r="D551" s="7" t="s">
        <v>272</v>
      </c>
      <c r="E551" s="61" t="s">
        <v>7</v>
      </c>
      <c r="F551" s="62" t="s">
        <v>20</v>
      </c>
      <c r="G551" s="62" t="s">
        <v>105</v>
      </c>
      <c r="H551" s="64" t="s">
        <v>173</v>
      </c>
      <c r="I551" s="66" t="s">
        <v>179</v>
      </c>
      <c r="J551" s="65">
        <v>5</v>
      </c>
      <c r="K551" s="67">
        <v>252.51793765301528</v>
      </c>
      <c r="L551" s="67">
        <v>252.55539513069624</v>
      </c>
      <c r="M551" s="96">
        <v>17.709958751878318</v>
      </c>
      <c r="N551" s="97">
        <v>17.712527131908857</v>
      </c>
    </row>
    <row r="552" spans="2:14" ht="14.1" customHeight="1" x14ac:dyDescent="0.25">
      <c r="B552" s="22" t="s">
        <v>316</v>
      </c>
      <c r="C552" s="16" t="s">
        <v>268</v>
      </c>
      <c r="D552" s="7" t="s">
        <v>272</v>
      </c>
      <c r="E552" s="61" t="s">
        <v>7</v>
      </c>
      <c r="F552" s="62" t="s">
        <v>21</v>
      </c>
      <c r="G552" s="62" t="s">
        <v>105</v>
      </c>
      <c r="H552" s="64" t="s">
        <v>173</v>
      </c>
      <c r="I552" s="66" t="s">
        <v>180</v>
      </c>
      <c r="J552" s="65">
        <v>5</v>
      </c>
      <c r="K552" s="96">
        <v>21.060216271025165</v>
      </c>
      <c r="L552" s="96">
        <v>21.115951545490699</v>
      </c>
      <c r="M552" s="68">
        <v>0.92935091085211863</v>
      </c>
      <c r="N552" s="69">
        <v>0.93173433993275689</v>
      </c>
    </row>
    <row r="553" spans="2:14" ht="14.1" customHeight="1" x14ac:dyDescent="0.25">
      <c r="B553" s="22" t="s">
        <v>316</v>
      </c>
      <c r="C553" s="16" t="s">
        <v>268</v>
      </c>
      <c r="D553" s="7" t="s">
        <v>272</v>
      </c>
      <c r="E553" s="61" t="s">
        <v>7</v>
      </c>
      <c r="F553" s="62" t="s">
        <v>18</v>
      </c>
      <c r="G553" s="62" t="s">
        <v>105</v>
      </c>
      <c r="H553" s="64" t="s">
        <v>173</v>
      </c>
      <c r="I553" s="66" t="s">
        <v>179</v>
      </c>
      <c r="J553" s="65">
        <v>10</v>
      </c>
      <c r="K553" s="67">
        <v>508.48915892421343</v>
      </c>
      <c r="L553" s="67">
        <v>508.63890806795735</v>
      </c>
      <c r="M553" s="67">
        <v>35.705138547324168</v>
      </c>
      <c r="N553" s="70">
        <v>35.715409821623595</v>
      </c>
    </row>
    <row r="554" spans="2:14" ht="14.1" customHeight="1" x14ac:dyDescent="0.25">
      <c r="B554" s="22" t="s">
        <v>316</v>
      </c>
      <c r="C554" s="16" t="s">
        <v>268</v>
      </c>
      <c r="D554" s="7" t="s">
        <v>272</v>
      </c>
      <c r="E554" s="61" t="s">
        <v>7</v>
      </c>
      <c r="F554" s="62" t="s">
        <v>19</v>
      </c>
      <c r="G554" s="62" t="s">
        <v>105</v>
      </c>
      <c r="H554" s="64" t="s">
        <v>173</v>
      </c>
      <c r="I554" s="66" t="s">
        <v>180</v>
      </c>
      <c r="J554" s="65">
        <v>10</v>
      </c>
      <c r="K554" s="67">
        <v>46.356018549531271</v>
      </c>
      <c r="L554" s="67">
        <v>46.581479364193818</v>
      </c>
      <c r="M554" s="68">
        <v>2.0475488516699571</v>
      </c>
      <c r="N554" s="69">
        <v>2.0571513146999036</v>
      </c>
    </row>
    <row r="555" spans="2:14" ht="14.1" customHeight="1" x14ac:dyDescent="0.25">
      <c r="B555" s="22" t="s">
        <v>316</v>
      </c>
      <c r="C555" s="16" t="s">
        <v>268</v>
      </c>
      <c r="D555" s="7" t="s">
        <v>272</v>
      </c>
      <c r="E555" s="61" t="s">
        <v>7</v>
      </c>
      <c r="F555" s="62" t="s">
        <v>8</v>
      </c>
      <c r="G555" s="62" t="s">
        <v>105</v>
      </c>
      <c r="H555" s="64" t="s">
        <v>173</v>
      </c>
      <c r="I555" s="66" t="s">
        <v>179</v>
      </c>
      <c r="J555" s="65">
        <v>20</v>
      </c>
      <c r="K555" s="67">
        <v>1020.1702850346757</v>
      </c>
      <c r="L555" s="67">
        <v>1020.7688776142954</v>
      </c>
      <c r="M555" s="67">
        <v>71.677062322322769</v>
      </c>
      <c r="N555" s="70">
        <v>71.718127539723739</v>
      </c>
    </row>
    <row r="556" spans="2:14" ht="14.25" customHeight="1" x14ac:dyDescent="0.25">
      <c r="B556" s="22" t="s">
        <v>316</v>
      </c>
      <c r="C556" s="16" t="s">
        <v>268</v>
      </c>
      <c r="D556" s="7" t="s">
        <v>272</v>
      </c>
      <c r="E556" s="61" t="s">
        <v>7</v>
      </c>
      <c r="F556" s="62" t="s">
        <v>15</v>
      </c>
      <c r="G556" s="62" t="s">
        <v>105</v>
      </c>
      <c r="H556" s="64" t="s">
        <v>173</v>
      </c>
      <c r="I556" s="66" t="s">
        <v>180</v>
      </c>
      <c r="J556" s="65">
        <v>20</v>
      </c>
      <c r="K556" s="67">
        <v>96.959394603802579</v>
      </c>
      <c r="L556" s="67">
        <v>97.856529317947889</v>
      </c>
      <c r="M556" s="68">
        <v>4.2765074394443392</v>
      </c>
      <c r="N556" s="69">
        <v>4.3147385111132204</v>
      </c>
    </row>
    <row r="557" spans="2:14" ht="14.1" customHeight="1" x14ac:dyDescent="0.25">
      <c r="B557" s="183" t="s">
        <v>316</v>
      </c>
      <c r="C557" s="184" t="s">
        <v>268</v>
      </c>
      <c r="D557" s="186" t="s">
        <v>272</v>
      </c>
      <c r="E557" s="186" t="s">
        <v>7</v>
      </c>
      <c r="F557" s="187" t="s">
        <v>29</v>
      </c>
      <c r="G557" s="187" t="s">
        <v>105</v>
      </c>
      <c r="H557" s="190" t="s">
        <v>173</v>
      </c>
      <c r="I557" s="192" t="s">
        <v>179</v>
      </c>
      <c r="J557" s="191">
        <v>1</v>
      </c>
      <c r="K557" s="193">
        <v>1039.8240566337411</v>
      </c>
      <c r="L557" s="193">
        <v>1039.8470841514222</v>
      </c>
      <c r="M557" s="193">
        <v>658.05924761518929</v>
      </c>
      <c r="N557" s="197">
        <v>658.07829037354725</v>
      </c>
    </row>
    <row r="558" spans="2:14" ht="14.1" customHeight="1" x14ac:dyDescent="0.25">
      <c r="B558" s="183" t="s">
        <v>316</v>
      </c>
      <c r="C558" s="184" t="s">
        <v>268</v>
      </c>
      <c r="D558" s="186" t="s">
        <v>272</v>
      </c>
      <c r="E558" s="186" t="s">
        <v>7</v>
      </c>
      <c r="F558" s="187" t="s">
        <v>29</v>
      </c>
      <c r="G558" s="187" t="s">
        <v>105</v>
      </c>
      <c r="H558" s="190" t="s">
        <v>173</v>
      </c>
      <c r="I558" s="192" t="s">
        <v>180</v>
      </c>
      <c r="J558" s="191">
        <v>1</v>
      </c>
      <c r="K558" s="193">
        <v>32.707508748028651</v>
      </c>
      <c r="L558" s="193">
        <v>32.72041956447778</v>
      </c>
      <c r="M558" s="194">
        <v>7.7103278220751656</v>
      </c>
      <c r="N558" s="195">
        <v>7.713821831490602</v>
      </c>
    </row>
    <row r="559" spans="2:14" ht="14.1" customHeight="1" x14ac:dyDescent="0.25">
      <c r="B559" s="183" t="s">
        <v>316</v>
      </c>
      <c r="C559" s="184" t="s">
        <v>268</v>
      </c>
      <c r="D559" s="186" t="s">
        <v>272</v>
      </c>
      <c r="E559" s="186" t="s">
        <v>7</v>
      </c>
      <c r="F559" s="187" t="s">
        <v>28</v>
      </c>
      <c r="G559" s="187" t="s">
        <v>105</v>
      </c>
      <c r="H559" s="190" t="s">
        <v>173</v>
      </c>
      <c r="I559" s="192" t="s">
        <v>179</v>
      </c>
      <c r="J559" s="191">
        <v>5</v>
      </c>
      <c r="K559" s="193">
        <v>5203.4381664957809</v>
      </c>
      <c r="L559" s="193">
        <v>5204.0132903313242</v>
      </c>
      <c r="M559" s="193">
        <v>3284.0022862595611</v>
      </c>
      <c r="N559" s="197">
        <v>3284.4770685095637</v>
      </c>
    </row>
    <row r="560" spans="2:14" ht="14.1" customHeight="1" x14ac:dyDescent="0.25">
      <c r="B560" s="183" t="s">
        <v>316</v>
      </c>
      <c r="C560" s="184" t="s">
        <v>268</v>
      </c>
      <c r="D560" s="186" t="s">
        <v>272</v>
      </c>
      <c r="E560" s="186" t="s">
        <v>7</v>
      </c>
      <c r="F560" s="187" t="s">
        <v>28</v>
      </c>
      <c r="G560" s="187" t="s">
        <v>105</v>
      </c>
      <c r="H560" s="190" t="s">
        <v>173</v>
      </c>
      <c r="I560" s="192" t="s">
        <v>180</v>
      </c>
      <c r="J560" s="191">
        <v>5</v>
      </c>
      <c r="K560" s="193">
        <v>165.58308671831546</v>
      </c>
      <c r="L560" s="193">
        <v>165.90515717716522</v>
      </c>
      <c r="M560" s="193">
        <v>40.313599120174771</v>
      </c>
      <c r="N560" s="197">
        <v>40.400868055857856</v>
      </c>
    </row>
    <row r="561" spans="2:14" ht="14.1" customHeight="1" x14ac:dyDescent="0.25">
      <c r="B561" s="183" t="s">
        <v>316</v>
      </c>
      <c r="C561" s="184" t="s">
        <v>268</v>
      </c>
      <c r="D561" s="186" t="s">
        <v>272</v>
      </c>
      <c r="E561" s="186" t="s">
        <v>7</v>
      </c>
      <c r="F561" s="187" t="s">
        <v>27</v>
      </c>
      <c r="G561" s="187" t="s">
        <v>105</v>
      </c>
      <c r="H561" s="190" t="s">
        <v>173</v>
      </c>
      <c r="I561" s="192" t="s">
        <v>179</v>
      </c>
      <c r="J561" s="191">
        <v>10</v>
      </c>
      <c r="K561" s="193">
        <v>10405.824281686189</v>
      </c>
      <c r="L561" s="193">
        <v>10408.124208307172</v>
      </c>
      <c r="M561" s="193">
        <v>6566.2433683988347</v>
      </c>
      <c r="N561" s="197">
        <v>6568.1417216148884</v>
      </c>
    </row>
    <row r="562" spans="2:14" ht="14.1" customHeight="1" x14ac:dyDescent="0.25">
      <c r="B562" s="183" t="s">
        <v>316</v>
      </c>
      <c r="C562" s="184" t="s">
        <v>268</v>
      </c>
      <c r="D562" s="186" t="s">
        <v>272</v>
      </c>
      <c r="E562" s="186" t="s">
        <v>7</v>
      </c>
      <c r="F562" s="187" t="s">
        <v>27</v>
      </c>
      <c r="G562" s="187" t="s">
        <v>105</v>
      </c>
      <c r="H562" s="190" t="s">
        <v>173</v>
      </c>
      <c r="I562" s="192" t="s">
        <v>180</v>
      </c>
      <c r="J562" s="191">
        <v>10</v>
      </c>
      <c r="K562" s="193">
        <v>330.95721295160155</v>
      </c>
      <c r="L562" s="193">
        <v>332.24094523191934</v>
      </c>
      <c r="M562" s="193">
        <v>80.886243309310018</v>
      </c>
      <c r="N562" s="197">
        <v>81.23404279038138</v>
      </c>
    </row>
    <row r="563" spans="2:14" ht="14.1" customHeight="1" x14ac:dyDescent="0.25">
      <c r="B563" s="183" t="s">
        <v>316</v>
      </c>
      <c r="C563" s="184" t="s">
        <v>268</v>
      </c>
      <c r="D563" s="186" t="s">
        <v>272</v>
      </c>
      <c r="E563" s="186" t="s">
        <v>7</v>
      </c>
      <c r="F563" s="187" t="s">
        <v>25</v>
      </c>
      <c r="G563" s="187" t="s">
        <v>105</v>
      </c>
      <c r="H563" s="190" t="s">
        <v>173</v>
      </c>
      <c r="I563" s="192" t="s">
        <v>179</v>
      </c>
      <c r="J563" s="191">
        <v>20</v>
      </c>
      <c r="K563" s="193">
        <v>20805.752190530733</v>
      </c>
      <c r="L563" s="193">
        <v>20814.948002582922</v>
      </c>
      <c r="M563" s="193">
        <v>13126.981901547264</v>
      </c>
      <c r="N563" s="197">
        <v>13134.571078688961</v>
      </c>
    </row>
    <row r="564" spans="2:14" ht="14.1" customHeight="1" x14ac:dyDescent="0.25">
      <c r="B564" s="183" t="s">
        <v>316</v>
      </c>
      <c r="C564" s="184" t="s">
        <v>268</v>
      </c>
      <c r="D564" s="186" t="s">
        <v>272</v>
      </c>
      <c r="E564" s="186" t="s">
        <v>7</v>
      </c>
      <c r="F564" s="187" t="s">
        <v>25</v>
      </c>
      <c r="G564" s="187" t="s">
        <v>105</v>
      </c>
      <c r="H564" s="190" t="s">
        <v>173</v>
      </c>
      <c r="I564" s="192" t="s">
        <v>180</v>
      </c>
      <c r="J564" s="191">
        <v>20</v>
      </c>
      <c r="K564" s="193">
        <v>659.13283669229907</v>
      </c>
      <c r="L564" s="193">
        <v>664.23322725808646</v>
      </c>
      <c r="M564" s="193">
        <v>161.35909257605007</v>
      </c>
      <c r="N564" s="197">
        <v>162.74050806700774</v>
      </c>
    </row>
    <row r="565" spans="2:14" ht="14.1" customHeight="1" x14ac:dyDescent="0.25">
      <c r="B565" s="183" t="s">
        <v>316</v>
      </c>
      <c r="C565" s="184" t="s">
        <v>268</v>
      </c>
      <c r="D565" s="186" t="s">
        <v>272</v>
      </c>
      <c r="E565" s="186" t="s">
        <v>7</v>
      </c>
      <c r="F565" s="187" t="s">
        <v>30</v>
      </c>
      <c r="G565" s="187" t="s">
        <v>105</v>
      </c>
      <c r="H565" s="190" t="s">
        <v>173</v>
      </c>
      <c r="I565" s="192" t="s">
        <v>179</v>
      </c>
      <c r="J565" s="191">
        <v>20</v>
      </c>
      <c r="K565" s="193">
        <v>116379.37497570764</v>
      </c>
      <c r="L565" s="193">
        <v>117710.94530664342</v>
      </c>
      <c r="M565" s="193">
        <v>28648.47774259658</v>
      </c>
      <c r="N565" s="197">
        <v>29010.647715283776</v>
      </c>
    </row>
    <row r="566" spans="2:14" ht="14.1" customHeight="1" x14ac:dyDescent="0.25">
      <c r="B566" s="183" t="s">
        <v>316</v>
      </c>
      <c r="C566" s="184" t="s">
        <v>268</v>
      </c>
      <c r="D566" s="186" t="s">
        <v>272</v>
      </c>
      <c r="E566" s="186" t="s">
        <v>7</v>
      </c>
      <c r="F566" s="187" t="s">
        <v>30</v>
      </c>
      <c r="G566" s="187" t="s">
        <v>105</v>
      </c>
      <c r="H566" s="190" t="s">
        <v>173</v>
      </c>
      <c r="I566" s="192" t="s">
        <v>180</v>
      </c>
      <c r="J566" s="191">
        <v>20</v>
      </c>
      <c r="K566" s="193">
        <v>4020.930503688784</v>
      </c>
      <c r="L566" s="193">
        <v>4455.5677482940828</v>
      </c>
      <c r="M566" s="193">
        <v>630.78312677109466</v>
      </c>
      <c r="N566" s="197">
        <v>700.79040125680297</v>
      </c>
    </row>
    <row r="567" spans="2:14" ht="14.1" customHeight="1" x14ac:dyDescent="0.25">
      <c r="B567" s="22" t="s">
        <v>316</v>
      </c>
      <c r="C567" s="16" t="s">
        <v>268</v>
      </c>
      <c r="D567" s="7" t="s">
        <v>272</v>
      </c>
      <c r="E567" s="61" t="s">
        <v>7</v>
      </c>
      <c r="F567" s="63" t="s">
        <v>145</v>
      </c>
      <c r="G567" s="63" t="s">
        <v>105</v>
      </c>
      <c r="H567" s="64" t="s">
        <v>174</v>
      </c>
      <c r="I567" s="66" t="s">
        <v>179</v>
      </c>
      <c r="J567" s="65">
        <v>1</v>
      </c>
      <c r="K567" s="60" t="s">
        <v>178</v>
      </c>
      <c r="L567" s="60" t="s">
        <v>178</v>
      </c>
      <c r="M567" s="67">
        <v>15989.056727713842</v>
      </c>
      <c r="N567" s="70">
        <v>18300.76675025051</v>
      </c>
    </row>
    <row r="568" spans="2:14" ht="14.25" customHeight="1" x14ac:dyDescent="0.25">
      <c r="B568" s="22" t="s">
        <v>316</v>
      </c>
      <c r="C568" s="16" t="s">
        <v>268</v>
      </c>
      <c r="D568" s="7" t="s">
        <v>272</v>
      </c>
      <c r="E568" s="61" t="s">
        <v>7</v>
      </c>
      <c r="F568" s="63" t="s">
        <v>146</v>
      </c>
      <c r="G568" s="63" t="s">
        <v>105</v>
      </c>
      <c r="H568" s="64" t="s">
        <v>174</v>
      </c>
      <c r="I568" s="66" t="s">
        <v>180</v>
      </c>
      <c r="J568" s="65">
        <v>1</v>
      </c>
      <c r="K568" s="60" t="s">
        <v>178</v>
      </c>
      <c r="L568" s="60" t="s">
        <v>178</v>
      </c>
      <c r="M568" s="67">
        <v>336.15111840013674</v>
      </c>
      <c r="N568" s="70">
        <v>911.99135931783098</v>
      </c>
    </row>
    <row r="569" spans="2:14" ht="14.1" customHeight="1" x14ac:dyDescent="0.25">
      <c r="B569" s="183" t="s">
        <v>316</v>
      </c>
      <c r="C569" s="184" t="s">
        <v>268</v>
      </c>
      <c r="D569" s="186" t="s">
        <v>272</v>
      </c>
      <c r="E569" s="186" t="s">
        <v>7</v>
      </c>
      <c r="F569" s="188" t="s">
        <v>147</v>
      </c>
      <c r="G569" s="188" t="s">
        <v>105</v>
      </c>
      <c r="H569" s="190" t="s">
        <v>174</v>
      </c>
      <c r="I569" s="192" t="s">
        <v>179</v>
      </c>
      <c r="J569" s="191">
        <v>1</v>
      </c>
      <c r="K569" s="185" t="s">
        <v>178</v>
      </c>
      <c r="L569" s="185" t="s">
        <v>178</v>
      </c>
      <c r="M569" s="193">
        <v>2909321.365612674</v>
      </c>
      <c r="N569" s="197">
        <v>3335194.6739386073</v>
      </c>
    </row>
    <row r="570" spans="2:14" ht="14.1" customHeight="1" x14ac:dyDescent="0.25">
      <c r="B570" s="183" t="s">
        <v>316</v>
      </c>
      <c r="C570" s="184" t="s">
        <v>268</v>
      </c>
      <c r="D570" s="186" t="s">
        <v>272</v>
      </c>
      <c r="E570" s="186" t="s">
        <v>7</v>
      </c>
      <c r="F570" s="188" t="s">
        <v>147</v>
      </c>
      <c r="G570" s="188" t="s">
        <v>105</v>
      </c>
      <c r="H570" s="190" t="s">
        <v>174</v>
      </c>
      <c r="I570" s="192" t="s">
        <v>180</v>
      </c>
      <c r="J570" s="191">
        <v>1</v>
      </c>
      <c r="K570" s="185" t="s">
        <v>178</v>
      </c>
      <c r="L570" s="185" t="s">
        <v>178</v>
      </c>
      <c r="M570" s="193">
        <v>12115.190188209282</v>
      </c>
      <c r="N570" s="197">
        <v>32848.09418738677</v>
      </c>
    </row>
    <row r="571" spans="2:14" ht="14.1" customHeight="1" x14ac:dyDescent="0.25">
      <c r="B571" s="183" t="s">
        <v>316</v>
      </c>
      <c r="C571" s="184" t="s">
        <v>268</v>
      </c>
      <c r="D571" s="186" t="s">
        <v>272</v>
      </c>
      <c r="E571" s="186" t="s">
        <v>7</v>
      </c>
      <c r="F571" s="187" t="s">
        <v>41</v>
      </c>
      <c r="G571" s="187" t="s">
        <v>105</v>
      </c>
      <c r="H571" s="190" t="s">
        <v>174</v>
      </c>
      <c r="I571" s="192" t="s">
        <v>179</v>
      </c>
      <c r="J571" s="191">
        <v>1</v>
      </c>
      <c r="K571" s="185" t="s">
        <v>178</v>
      </c>
      <c r="L571" s="185" t="s">
        <v>178</v>
      </c>
      <c r="M571" s="193">
        <v>291393.61023814429</v>
      </c>
      <c r="N571" s="197">
        <v>333596.24044949067</v>
      </c>
    </row>
    <row r="572" spans="2:14" ht="14.1" customHeight="1" thickBot="1" x14ac:dyDescent="0.3">
      <c r="B572" s="198" t="s">
        <v>316</v>
      </c>
      <c r="C572" s="199" t="s">
        <v>268</v>
      </c>
      <c r="D572" s="201" t="s">
        <v>272</v>
      </c>
      <c r="E572" s="201" t="s">
        <v>7</v>
      </c>
      <c r="F572" s="203" t="s">
        <v>41</v>
      </c>
      <c r="G572" s="203" t="s">
        <v>105</v>
      </c>
      <c r="H572" s="204" t="s">
        <v>174</v>
      </c>
      <c r="I572" s="205" t="s">
        <v>180</v>
      </c>
      <c r="J572" s="206">
        <v>1</v>
      </c>
      <c r="K572" s="200" t="s">
        <v>178</v>
      </c>
      <c r="L572" s="200" t="s">
        <v>178</v>
      </c>
      <c r="M572" s="207">
        <v>4008.0364002655183</v>
      </c>
      <c r="N572" s="208">
        <v>10889.400692572246</v>
      </c>
    </row>
    <row r="573" spans="2:14" ht="14.1" customHeight="1" x14ac:dyDescent="0.25">
      <c r="B573" s="18" t="s">
        <v>316</v>
      </c>
      <c r="C573" s="40" t="s">
        <v>268</v>
      </c>
      <c r="D573" s="44" t="s">
        <v>273</v>
      </c>
      <c r="E573" s="53" t="s">
        <v>7</v>
      </c>
      <c r="F573" s="54" t="s">
        <v>22</v>
      </c>
      <c r="G573" s="54" t="s">
        <v>237</v>
      </c>
      <c r="H573" s="55" t="s">
        <v>173</v>
      </c>
      <c r="I573" s="57" t="s">
        <v>179</v>
      </c>
      <c r="J573" s="56">
        <v>1</v>
      </c>
      <c r="K573" s="58">
        <v>1013.0314975024033</v>
      </c>
      <c r="L573" s="58">
        <v>1019.3287924824118</v>
      </c>
      <c r="M573" s="58">
        <v>71.296575688659516</v>
      </c>
      <c r="N573" s="59">
        <v>71.729409809674749</v>
      </c>
    </row>
    <row r="574" spans="2:14" ht="12.75" customHeight="1" x14ac:dyDescent="0.25">
      <c r="B574" s="22" t="s">
        <v>316</v>
      </c>
      <c r="C574" s="16" t="s">
        <v>268</v>
      </c>
      <c r="D574" s="7" t="s">
        <v>273</v>
      </c>
      <c r="E574" s="61" t="s">
        <v>7</v>
      </c>
      <c r="F574" s="62" t="s">
        <v>24</v>
      </c>
      <c r="G574" s="125" t="s">
        <v>237</v>
      </c>
      <c r="H574" s="64" t="s">
        <v>173</v>
      </c>
      <c r="I574" s="66" t="s">
        <v>180</v>
      </c>
      <c r="J574" s="65">
        <v>1</v>
      </c>
      <c r="K574" s="67">
        <v>198.33455722309265</v>
      </c>
      <c r="L574" s="67">
        <v>199.26599390413102</v>
      </c>
      <c r="M574" s="68">
        <v>8.7403576314990108</v>
      </c>
      <c r="N574" s="69">
        <v>8.7800955577155122</v>
      </c>
    </row>
    <row r="575" spans="2:14" ht="14.1" customHeight="1" x14ac:dyDescent="0.25">
      <c r="B575" s="22" t="s">
        <v>316</v>
      </c>
      <c r="C575" s="16" t="s">
        <v>268</v>
      </c>
      <c r="D575" s="7" t="s">
        <v>273</v>
      </c>
      <c r="E575" s="61" t="s">
        <v>7</v>
      </c>
      <c r="F575" s="62" t="s">
        <v>20</v>
      </c>
      <c r="G575" s="125" t="s">
        <v>237</v>
      </c>
      <c r="H575" s="64" t="s">
        <v>173</v>
      </c>
      <c r="I575" s="66" t="s">
        <v>179</v>
      </c>
      <c r="J575" s="65">
        <v>5</v>
      </c>
      <c r="K575" s="67">
        <v>4916.2269726186041</v>
      </c>
      <c r="L575" s="67">
        <v>5067.3686183316549</v>
      </c>
      <c r="M575" s="67">
        <v>346.10144915054315</v>
      </c>
      <c r="N575" s="70">
        <v>356.49436561669916</v>
      </c>
    </row>
    <row r="576" spans="2:14" ht="14.1" customHeight="1" x14ac:dyDescent="0.25">
      <c r="B576" s="22" t="s">
        <v>316</v>
      </c>
      <c r="C576" s="16" t="s">
        <v>268</v>
      </c>
      <c r="D576" s="7" t="s">
        <v>273</v>
      </c>
      <c r="E576" s="61" t="s">
        <v>7</v>
      </c>
      <c r="F576" s="62" t="s">
        <v>21</v>
      </c>
      <c r="G576" s="125" t="s">
        <v>237</v>
      </c>
      <c r="H576" s="64" t="s">
        <v>173</v>
      </c>
      <c r="I576" s="66" t="s">
        <v>180</v>
      </c>
      <c r="J576" s="65">
        <v>5</v>
      </c>
      <c r="K576" s="67">
        <v>988.43426573811428</v>
      </c>
      <c r="L576" s="67">
        <v>1011.0195693832131</v>
      </c>
      <c r="M576" s="67">
        <v>43.527931044594382</v>
      </c>
      <c r="N576" s="70">
        <v>44.493183266443417</v>
      </c>
    </row>
    <row r="577" spans="2:14" ht="14.1" customHeight="1" x14ac:dyDescent="0.25">
      <c r="B577" s="22" t="s">
        <v>316</v>
      </c>
      <c r="C577" s="16" t="s">
        <v>268</v>
      </c>
      <c r="D577" s="7" t="s">
        <v>273</v>
      </c>
      <c r="E577" s="61" t="s">
        <v>7</v>
      </c>
      <c r="F577" s="62" t="s">
        <v>18</v>
      </c>
      <c r="G577" s="125" t="s">
        <v>237</v>
      </c>
      <c r="H577" s="64" t="s">
        <v>173</v>
      </c>
      <c r="I577" s="66" t="s">
        <v>179</v>
      </c>
      <c r="J577" s="65">
        <v>10</v>
      </c>
      <c r="K577" s="67">
        <v>9461.4337825396287</v>
      </c>
      <c r="L577" s="67">
        <v>10036.820888636988</v>
      </c>
      <c r="M577" s="67">
        <v>666.85883402598211</v>
      </c>
      <c r="N577" s="70">
        <v>706.52597069211436</v>
      </c>
    </row>
    <row r="578" spans="2:14" ht="14.1" customHeight="1" x14ac:dyDescent="0.25">
      <c r="B578" s="22" t="s">
        <v>316</v>
      </c>
      <c r="C578" s="16" t="s">
        <v>268</v>
      </c>
      <c r="D578" s="7" t="s">
        <v>273</v>
      </c>
      <c r="E578" s="61" t="s">
        <v>7</v>
      </c>
      <c r="F578" s="62" t="s">
        <v>19</v>
      </c>
      <c r="G578" s="125" t="s">
        <v>237</v>
      </c>
      <c r="H578" s="64" t="s">
        <v>173</v>
      </c>
      <c r="I578" s="66" t="s">
        <v>180</v>
      </c>
      <c r="J578" s="65">
        <v>10</v>
      </c>
      <c r="K578" s="67">
        <v>1925.1370699664237</v>
      </c>
      <c r="L578" s="67">
        <v>2012.2275221325447</v>
      </c>
      <c r="M578" s="67">
        <v>84.845591478885893</v>
      </c>
      <c r="N578" s="70">
        <v>88.5735681462331</v>
      </c>
    </row>
    <row r="579" spans="2:14" ht="14.1" customHeight="1" x14ac:dyDescent="0.25">
      <c r="B579" s="22" t="s">
        <v>316</v>
      </c>
      <c r="C579" s="16" t="s">
        <v>268</v>
      </c>
      <c r="D579" s="7" t="s">
        <v>273</v>
      </c>
      <c r="E579" s="61" t="s">
        <v>7</v>
      </c>
      <c r="F579" s="62" t="s">
        <v>8</v>
      </c>
      <c r="G579" s="125" t="s">
        <v>237</v>
      </c>
      <c r="H579" s="64" t="s">
        <v>173</v>
      </c>
      <c r="I579" s="66" t="s">
        <v>179</v>
      </c>
      <c r="J579" s="65">
        <v>20</v>
      </c>
      <c r="K579" s="67">
        <v>17585.742217474592</v>
      </c>
      <c r="L579" s="67">
        <v>19683.288477389542</v>
      </c>
      <c r="M579" s="67">
        <v>1242.2189824746524</v>
      </c>
      <c r="N579" s="70">
        <v>1387.213512755673</v>
      </c>
    </row>
    <row r="580" spans="2:14" ht="14.1" customHeight="1" x14ac:dyDescent="0.25">
      <c r="B580" s="22" t="s">
        <v>316</v>
      </c>
      <c r="C580" s="16" t="s">
        <v>268</v>
      </c>
      <c r="D580" s="7" t="s">
        <v>273</v>
      </c>
      <c r="E580" s="61" t="s">
        <v>7</v>
      </c>
      <c r="F580" s="62" t="s">
        <v>15</v>
      </c>
      <c r="G580" s="125" t="s">
        <v>237</v>
      </c>
      <c r="H580" s="64" t="s">
        <v>173</v>
      </c>
      <c r="I580" s="66" t="s">
        <v>180</v>
      </c>
      <c r="J580" s="65">
        <v>20</v>
      </c>
      <c r="K580" s="67">
        <v>3646.1409514750499</v>
      </c>
      <c r="L580" s="67">
        <v>3970.7768204187246</v>
      </c>
      <c r="M580" s="67">
        <v>160.99125979371868</v>
      </c>
      <c r="N580" s="70">
        <v>174.92871817341984</v>
      </c>
    </row>
    <row r="581" spans="2:14" ht="14.1" customHeight="1" x14ac:dyDescent="0.25">
      <c r="B581" s="183" t="s">
        <v>316</v>
      </c>
      <c r="C581" s="184" t="s">
        <v>268</v>
      </c>
      <c r="D581" s="186" t="s">
        <v>273</v>
      </c>
      <c r="E581" s="186" t="s">
        <v>7</v>
      </c>
      <c r="F581" s="187" t="s">
        <v>29</v>
      </c>
      <c r="G581" s="187" t="s">
        <v>237</v>
      </c>
      <c r="H581" s="190" t="s">
        <v>173</v>
      </c>
      <c r="I581" s="192" t="s">
        <v>179</v>
      </c>
      <c r="J581" s="191">
        <v>1</v>
      </c>
      <c r="K581" s="193">
        <v>829.7935770977316</v>
      </c>
      <c r="L581" s="193">
        <v>834.98942935618459</v>
      </c>
      <c r="M581" s="193">
        <v>40.665890249371429</v>
      </c>
      <c r="N581" s="197">
        <v>40.91311997875291</v>
      </c>
    </row>
    <row r="582" spans="2:14" ht="14.1" customHeight="1" x14ac:dyDescent="0.25">
      <c r="B582" s="183" t="s">
        <v>316</v>
      </c>
      <c r="C582" s="184" t="s">
        <v>268</v>
      </c>
      <c r="D582" s="186" t="s">
        <v>273</v>
      </c>
      <c r="E582" s="186" t="s">
        <v>7</v>
      </c>
      <c r="F582" s="187" t="s">
        <v>29</v>
      </c>
      <c r="G582" s="187" t="s">
        <v>237</v>
      </c>
      <c r="H582" s="190" t="s">
        <v>173</v>
      </c>
      <c r="I582" s="192" t="s">
        <v>180</v>
      </c>
      <c r="J582" s="191">
        <v>1</v>
      </c>
      <c r="K582" s="193">
        <v>204.05633238801187</v>
      </c>
      <c r="L582" s="193">
        <v>205.01168040643219</v>
      </c>
      <c r="M582" s="193">
        <v>10.00568825187278</v>
      </c>
      <c r="N582" s="197">
        <v>10.051110040378179</v>
      </c>
    </row>
    <row r="583" spans="2:14" ht="14.1" customHeight="1" x14ac:dyDescent="0.25">
      <c r="B583" s="183" t="s">
        <v>316</v>
      </c>
      <c r="C583" s="184" t="s">
        <v>268</v>
      </c>
      <c r="D583" s="186" t="s">
        <v>273</v>
      </c>
      <c r="E583" s="186" t="s">
        <v>7</v>
      </c>
      <c r="F583" s="187" t="s">
        <v>28</v>
      </c>
      <c r="G583" s="187" t="s">
        <v>237</v>
      </c>
      <c r="H583" s="190" t="s">
        <v>173</v>
      </c>
      <c r="I583" s="192" t="s">
        <v>179</v>
      </c>
      <c r="J583" s="191">
        <v>5</v>
      </c>
      <c r="K583" s="193">
        <v>4031.6594630773207</v>
      </c>
      <c r="L583" s="193">
        <v>4156.2754727646898</v>
      </c>
      <c r="M583" s="193">
        <v>197.68625392478495</v>
      </c>
      <c r="N583" s="197">
        <v>203.6238799208852</v>
      </c>
    </row>
    <row r="584" spans="2:14" ht="14.1" customHeight="1" x14ac:dyDescent="0.25">
      <c r="B584" s="183" t="s">
        <v>316</v>
      </c>
      <c r="C584" s="184" t="s">
        <v>268</v>
      </c>
      <c r="D584" s="186" t="s">
        <v>273</v>
      </c>
      <c r="E584" s="186" t="s">
        <v>7</v>
      </c>
      <c r="F584" s="187" t="s">
        <v>28</v>
      </c>
      <c r="G584" s="187" t="s">
        <v>237</v>
      </c>
      <c r="H584" s="190" t="s">
        <v>173</v>
      </c>
      <c r="I584" s="192" t="s">
        <v>180</v>
      </c>
      <c r="J584" s="191">
        <v>5</v>
      </c>
      <c r="K584" s="193">
        <v>1015.0271659523622</v>
      </c>
      <c r="L584" s="193">
        <v>1038.1950233110117</v>
      </c>
      <c r="M584" s="193">
        <v>49.763314176168436</v>
      </c>
      <c r="N584" s="197">
        <v>50.866515687674315</v>
      </c>
    </row>
    <row r="585" spans="2:14" ht="14.1" customHeight="1" x14ac:dyDescent="0.25">
      <c r="B585" s="183" t="s">
        <v>316</v>
      </c>
      <c r="C585" s="184" t="s">
        <v>268</v>
      </c>
      <c r="D585" s="186" t="s">
        <v>273</v>
      </c>
      <c r="E585" s="186" t="s">
        <v>7</v>
      </c>
      <c r="F585" s="187" t="s">
        <v>27</v>
      </c>
      <c r="G585" s="187" t="s">
        <v>237</v>
      </c>
      <c r="H585" s="190" t="s">
        <v>173</v>
      </c>
      <c r="I585" s="192" t="s">
        <v>179</v>
      </c>
      <c r="J585" s="191">
        <v>10</v>
      </c>
      <c r="K585" s="193">
        <v>7759.3350251739193</v>
      </c>
      <c r="L585" s="193">
        <v>8233.89970676349</v>
      </c>
      <c r="M585" s="193">
        <v>380.97959345271789</v>
      </c>
      <c r="N585" s="197">
        <v>403.64136085482897</v>
      </c>
    </row>
    <row r="586" spans="2:14" ht="14.1" customHeight="1" x14ac:dyDescent="0.25">
      <c r="B586" s="183" t="s">
        <v>316</v>
      </c>
      <c r="C586" s="184" t="s">
        <v>268</v>
      </c>
      <c r="D586" s="186" t="s">
        <v>273</v>
      </c>
      <c r="E586" s="186" t="s">
        <v>7</v>
      </c>
      <c r="F586" s="187" t="s">
        <v>27</v>
      </c>
      <c r="G586" s="187" t="s">
        <v>237</v>
      </c>
      <c r="H586" s="190" t="s">
        <v>173</v>
      </c>
      <c r="I586" s="192" t="s">
        <v>180</v>
      </c>
      <c r="J586" s="191">
        <v>10</v>
      </c>
      <c r="K586" s="193">
        <v>1976.4970170700631</v>
      </c>
      <c r="L586" s="193">
        <v>2065.8363883504594</v>
      </c>
      <c r="M586" s="193">
        <v>96.983992815763926</v>
      </c>
      <c r="N586" s="197">
        <v>101.24469592227338</v>
      </c>
    </row>
    <row r="587" spans="2:14" ht="14.1" customHeight="1" x14ac:dyDescent="0.25">
      <c r="B587" s="183" t="s">
        <v>316</v>
      </c>
      <c r="C587" s="184" t="s">
        <v>268</v>
      </c>
      <c r="D587" s="186" t="s">
        <v>273</v>
      </c>
      <c r="E587" s="186" t="s">
        <v>7</v>
      </c>
      <c r="F587" s="187" t="s">
        <v>25</v>
      </c>
      <c r="G587" s="187" t="s">
        <v>237</v>
      </c>
      <c r="H587" s="190" t="s">
        <v>173</v>
      </c>
      <c r="I587" s="192" t="s">
        <v>179</v>
      </c>
      <c r="J587" s="191">
        <v>20</v>
      </c>
      <c r="K587" s="193">
        <v>14419.789679740681</v>
      </c>
      <c r="L587" s="193">
        <v>16148.363872898035</v>
      </c>
      <c r="M587" s="193">
        <v>709.72840994572312</v>
      </c>
      <c r="N587" s="197">
        <v>792.56900609125444</v>
      </c>
    </row>
    <row r="588" spans="2:14" ht="14.1" customHeight="1" x14ac:dyDescent="0.25">
      <c r="B588" s="183" t="s">
        <v>316</v>
      </c>
      <c r="C588" s="184" t="s">
        <v>268</v>
      </c>
      <c r="D588" s="186" t="s">
        <v>273</v>
      </c>
      <c r="E588" s="186" t="s">
        <v>7</v>
      </c>
      <c r="F588" s="187" t="s">
        <v>25</v>
      </c>
      <c r="G588" s="187" t="s">
        <v>237</v>
      </c>
      <c r="H588" s="190" t="s">
        <v>173</v>
      </c>
      <c r="I588" s="192" t="s">
        <v>180</v>
      </c>
      <c r="J588" s="191">
        <v>20</v>
      </c>
      <c r="K588" s="193">
        <v>3743.0722993926765</v>
      </c>
      <c r="L588" s="193">
        <v>4076.1025488214309</v>
      </c>
      <c r="M588" s="193">
        <v>184.00845135090117</v>
      </c>
      <c r="N588" s="197">
        <v>199.9374483364299</v>
      </c>
    </row>
    <row r="589" spans="2:14" ht="14.1" customHeight="1" x14ac:dyDescent="0.25">
      <c r="B589" s="183" t="s">
        <v>316</v>
      </c>
      <c r="C589" s="184" t="s">
        <v>268</v>
      </c>
      <c r="D589" s="186" t="s">
        <v>273</v>
      </c>
      <c r="E589" s="186" t="s">
        <v>7</v>
      </c>
      <c r="F589" s="187" t="s">
        <v>30</v>
      </c>
      <c r="G589" s="187" t="s">
        <v>238</v>
      </c>
      <c r="H589" s="190" t="s">
        <v>173</v>
      </c>
      <c r="I589" s="192" t="s">
        <v>179</v>
      </c>
      <c r="J589" s="191">
        <v>20</v>
      </c>
      <c r="K589" s="193">
        <v>545017.17416715005</v>
      </c>
      <c r="L589" s="193">
        <v>1256897.2130163696</v>
      </c>
      <c r="M589" s="193">
        <v>127581.65712343054</v>
      </c>
      <c r="N589" s="197">
        <v>314017.9929368351</v>
      </c>
    </row>
    <row r="590" spans="2:14" ht="14.1" customHeight="1" x14ac:dyDescent="0.25">
      <c r="B590" s="183" t="s">
        <v>316</v>
      </c>
      <c r="C590" s="184" t="s">
        <v>268</v>
      </c>
      <c r="D590" s="186" t="s">
        <v>273</v>
      </c>
      <c r="E590" s="186" t="s">
        <v>7</v>
      </c>
      <c r="F590" s="187" t="s">
        <v>30</v>
      </c>
      <c r="G590" s="187" t="s">
        <v>238</v>
      </c>
      <c r="H590" s="190" t="s">
        <v>173</v>
      </c>
      <c r="I590" s="192" t="s">
        <v>180</v>
      </c>
      <c r="J590" s="191">
        <v>20</v>
      </c>
      <c r="K590" s="193">
        <v>71509.125026677953</v>
      </c>
      <c r="L590" s="193">
        <v>131288.03724103898</v>
      </c>
      <c r="M590" s="193">
        <v>11188.702484333089</v>
      </c>
      <c r="N590" s="197">
        <v>20909.170591858965</v>
      </c>
    </row>
    <row r="591" spans="2:14" ht="14.1" customHeight="1" x14ac:dyDescent="0.25">
      <c r="B591" s="22" t="s">
        <v>316</v>
      </c>
      <c r="C591" s="16" t="s">
        <v>268</v>
      </c>
      <c r="D591" s="7" t="s">
        <v>273</v>
      </c>
      <c r="E591" s="61" t="s">
        <v>7</v>
      </c>
      <c r="F591" s="63" t="s">
        <v>22</v>
      </c>
      <c r="G591" s="125" t="s">
        <v>237</v>
      </c>
      <c r="H591" s="64" t="s">
        <v>174</v>
      </c>
      <c r="I591" s="66" t="s">
        <v>179</v>
      </c>
      <c r="J591" s="65">
        <v>1</v>
      </c>
      <c r="K591" s="60" t="s">
        <v>178</v>
      </c>
      <c r="L591" s="60" t="s">
        <v>178</v>
      </c>
      <c r="M591" s="67">
        <v>8539.7194914414995</v>
      </c>
      <c r="N591" s="70">
        <v>30091.837011175419</v>
      </c>
    </row>
    <row r="592" spans="2:14" ht="14.1" customHeight="1" x14ac:dyDescent="0.25">
      <c r="B592" s="22" t="s">
        <v>316</v>
      </c>
      <c r="C592" s="16" t="s">
        <v>268</v>
      </c>
      <c r="D592" s="7" t="s">
        <v>273</v>
      </c>
      <c r="E592" s="61" t="s">
        <v>7</v>
      </c>
      <c r="F592" s="63" t="s">
        <v>24</v>
      </c>
      <c r="G592" s="125" t="s">
        <v>237</v>
      </c>
      <c r="H592" s="64" t="s">
        <v>174</v>
      </c>
      <c r="I592" s="66" t="s">
        <v>180</v>
      </c>
      <c r="J592" s="65">
        <v>1</v>
      </c>
      <c r="K592" s="60" t="s">
        <v>178</v>
      </c>
      <c r="L592" s="60" t="s">
        <v>178</v>
      </c>
      <c r="M592" s="67">
        <v>1465.0610890370942</v>
      </c>
      <c r="N592" s="70">
        <v>5256.9970527088553</v>
      </c>
    </row>
    <row r="593" spans="2:14" ht="14.1" customHeight="1" x14ac:dyDescent="0.25">
      <c r="B593" s="22" t="s">
        <v>316</v>
      </c>
      <c r="C593" s="16" t="s">
        <v>268</v>
      </c>
      <c r="D593" s="7" t="s">
        <v>273</v>
      </c>
      <c r="E593" s="61" t="s">
        <v>7</v>
      </c>
      <c r="F593" s="63" t="s">
        <v>20</v>
      </c>
      <c r="G593" s="125" t="s">
        <v>237</v>
      </c>
      <c r="H593" s="64" t="s">
        <v>174</v>
      </c>
      <c r="I593" s="66" t="s">
        <v>179</v>
      </c>
      <c r="J593" s="65">
        <v>5</v>
      </c>
      <c r="K593" s="60" t="s">
        <v>178</v>
      </c>
      <c r="L593" s="60" t="s">
        <v>178</v>
      </c>
      <c r="M593" s="67">
        <v>8993.0213091677197</v>
      </c>
      <c r="N593" s="70">
        <v>36916.446860810531</v>
      </c>
    </row>
    <row r="594" spans="2:14" ht="14.1" customHeight="1" x14ac:dyDescent="0.25">
      <c r="B594" s="22" t="s">
        <v>316</v>
      </c>
      <c r="C594" s="16" t="s">
        <v>268</v>
      </c>
      <c r="D594" s="7" t="s">
        <v>273</v>
      </c>
      <c r="E594" s="61" t="s">
        <v>7</v>
      </c>
      <c r="F594" s="63" t="s">
        <v>21</v>
      </c>
      <c r="G594" s="125" t="s">
        <v>237</v>
      </c>
      <c r="H594" s="64" t="s">
        <v>174</v>
      </c>
      <c r="I594" s="66" t="s">
        <v>180</v>
      </c>
      <c r="J594" s="65">
        <v>5</v>
      </c>
      <c r="K594" s="60" t="s">
        <v>178</v>
      </c>
      <c r="L594" s="60" t="s">
        <v>178</v>
      </c>
      <c r="M594" s="67">
        <v>1534.2750748440931</v>
      </c>
      <c r="N594" s="70">
        <v>6328.0642354138299</v>
      </c>
    </row>
    <row r="595" spans="2:14" ht="14.1" customHeight="1" x14ac:dyDescent="0.25">
      <c r="B595" s="22" t="s">
        <v>316</v>
      </c>
      <c r="C595" s="16" t="s">
        <v>268</v>
      </c>
      <c r="D595" s="7" t="s">
        <v>273</v>
      </c>
      <c r="E595" s="61" t="s">
        <v>7</v>
      </c>
      <c r="F595" s="63" t="s">
        <v>18</v>
      </c>
      <c r="G595" s="125" t="s">
        <v>237</v>
      </c>
      <c r="H595" s="64" t="s">
        <v>174</v>
      </c>
      <c r="I595" s="66" t="s">
        <v>179</v>
      </c>
      <c r="J595" s="65">
        <v>10</v>
      </c>
      <c r="K595" s="60" t="s">
        <v>178</v>
      </c>
      <c r="L595" s="60" t="s">
        <v>178</v>
      </c>
      <c r="M595" s="67">
        <v>9014.0572931531678</v>
      </c>
      <c r="N595" s="70">
        <v>37274.858777311201</v>
      </c>
    </row>
    <row r="596" spans="2:14" ht="14.1" customHeight="1" x14ac:dyDescent="0.25">
      <c r="B596" s="22" t="s">
        <v>316</v>
      </c>
      <c r="C596" s="16" t="s">
        <v>268</v>
      </c>
      <c r="D596" s="7" t="s">
        <v>273</v>
      </c>
      <c r="E596" s="61" t="s">
        <v>7</v>
      </c>
      <c r="F596" s="63" t="s">
        <v>19</v>
      </c>
      <c r="G596" s="125" t="s">
        <v>237</v>
      </c>
      <c r="H596" s="64" t="s">
        <v>174</v>
      </c>
      <c r="I596" s="66" t="s">
        <v>180</v>
      </c>
      <c r="J596" s="65">
        <v>10</v>
      </c>
      <c r="K596" s="60" t="s">
        <v>178</v>
      </c>
      <c r="L596" s="60" t="s">
        <v>178</v>
      </c>
      <c r="M596" s="67">
        <v>1536.7233987165337</v>
      </c>
      <c r="N596" s="70">
        <v>6369.9355877668759</v>
      </c>
    </row>
    <row r="597" spans="2:14" ht="14.1" customHeight="1" x14ac:dyDescent="0.25">
      <c r="B597" s="22" t="s">
        <v>316</v>
      </c>
      <c r="C597" s="16" t="s">
        <v>268</v>
      </c>
      <c r="D597" s="7" t="s">
        <v>273</v>
      </c>
      <c r="E597" s="61" t="s">
        <v>7</v>
      </c>
      <c r="F597" s="63" t="s">
        <v>8</v>
      </c>
      <c r="G597" s="125" t="s">
        <v>237</v>
      </c>
      <c r="H597" s="64" t="s">
        <v>174</v>
      </c>
      <c r="I597" s="66" t="s">
        <v>179</v>
      </c>
      <c r="J597" s="65">
        <v>20</v>
      </c>
      <c r="K597" s="60" t="s">
        <v>178</v>
      </c>
      <c r="L597" s="60" t="s">
        <v>178</v>
      </c>
      <c r="M597" s="67">
        <v>9024.6131521658262</v>
      </c>
      <c r="N597" s="70">
        <v>37455.687103380718</v>
      </c>
    </row>
    <row r="598" spans="2:14" ht="14.1" customHeight="1" x14ac:dyDescent="0.25">
      <c r="B598" s="22" t="s">
        <v>316</v>
      </c>
      <c r="C598" s="16" t="s">
        <v>268</v>
      </c>
      <c r="D598" s="7" t="s">
        <v>273</v>
      </c>
      <c r="E598" s="61" t="s">
        <v>7</v>
      </c>
      <c r="F598" s="63" t="s">
        <v>15</v>
      </c>
      <c r="G598" s="125" t="s">
        <v>237</v>
      </c>
      <c r="H598" s="64" t="s">
        <v>174</v>
      </c>
      <c r="I598" s="66" t="s">
        <v>180</v>
      </c>
      <c r="J598" s="65">
        <v>20</v>
      </c>
      <c r="K598" s="60" t="s">
        <v>178</v>
      </c>
      <c r="L598" s="60" t="s">
        <v>178</v>
      </c>
      <c r="M598" s="67">
        <v>1537.950862217896</v>
      </c>
      <c r="N598" s="70">
        <v>6391.0660179128718</v>
      </c>
    </row>
    <row r="599" spans="2:14" ht="14.1" customHeight="1" x14ac:dyDescent="0.25">
      <c r="B599" s="183" t="s">
        <v>316</v>
      </c>
      <c r="C599" s="184" t="s">
        <v>268</v>
      </c>
      <c r="D599" s="186" t="s">
        <v>273</v>
      </c>
      <c r="E599" s="186" t="s">
        <v>7</v>
      </c>
      <c r="F599" s="188" t="s">
        <v>29</v>
      </c>
      <c r="G599" s="187" t="s">
        <v>237</v>
      </c>
      <c r="H599" s="190" t="s">
        <v>174</v>
      </c>
      <c r="I599" s="192" t="s">
        <v>179</v>
      </c>
      <c r="J599" s="191">
        <v>1</v>
      </c>
      <c r="K599" s="185" t="s">
        <v>178</v>
      </c>
      <c r="L599" s="185" t="s">
        <v>178</v>
      </c>
      <c r="M599" s="193">
        <v>4879.7661914793862</v>
      </c>
      <c r="N599" s="197">
        <v>17195.574309527557</v>
      </c>
    </row>
    <row r="600" spans="2:14" ht="14.1" customHeight="1" x14ac:dyDescent="0.25">
      <c r="B600" s="183" t="s">
        <v>316</v>
      </c>
      <c r="C600" s="184" t="s">
        <v>268</v>
      </c>
      <c r="D600" s="186" t="s">
        <v>273</v>
      </c>
      <c r="E600" s="186" t="s">
        <v>7</v>
      </c>
      <c r="F600" s="188" t="s">
        <v>29</v>
      </c>
      <c r="G600" s="187" t="s">
        <v>237</v>
      </c>
      <c r="H600" s="190" t="s">
        <v>174</v>
      </c>
      <c r="I600" s="192" t="s">
        <v>180</v>
      </c>
      <c r="J600" s="191">
        <v>1</v>
      </c>
      <c r="K600" s="185" t="s">
        <v>178</v>
      </c>
      <c r="L600" s="185" t="s">
        <v>178</v>
      </c>
      <c r="M600" s="193">
        <v>1674.3696837762461</v>
      </c>
      <c r="N600" s="197">
        <v>6008.0122844718526</v>
      </c>
    </row>
    <row r="601" spans="2:14" ht="14.1" customHeight="1" x14ac:dyDescent="0.25">
      <c r="B601" s="183" t="s">
        <v>316</v>
      </c>
      <c r="C601" s="184" t="s">
        <v>268</v>
      </c>
      <c r="D601" s="186" t="s">
        <v>273</v>
      </c>
      <c r="E601" s="186" t="s">
        <v>7</v>
      </c>
      <c r="F601" s="188" t="s">
        <v>28</v>
      </c>
      <c r="G601" s="187" t="s">
        <v>237</v>
      </c>
      <c r="H601" s="190" t="s">
        <v>174</v>
      </c>
      <c r="I601" s="192" t="s">
        <v>179</v>
      </c>
      <c r="J601" s="191">
        <v>5</v>
      </c>
      <c r="K601" s="185" t="s">
        <v>178</v>
      </c>
      <c r="L601" s="185" t="s">
        <v>178</v>
      </c>
      <c r="M601" s="193">
        <v>5138.857446768955</v>
      </c>
      <c r="N601" s="197">
        <v>21095.237212761826</v>
      </c>
    </row>
    <row r="602" spans="2:14" ht="14.1" customHeight="1" x14ac:dyDescent="0.25">
      <c r="B602" s="183" t="s">
        <v>316</v>
      </c>
      <c r="C602" s="184" t="s">
        <v>268</v>
      </c>
      <c r="D602" s="186" t="s">
        <v>273</v>
      </c>
      <c r="E602" s="186" t="s">
        <v>7</v>
      </c>
      <c r="F602" s="188" t="s">
        <v>28</v>
      </c>
      <c r="G602" s="187" t="s">
        <v>237</v>
      </c>
      <c r="H602" s="190" t="s">
        <v>174</v>
      </c>
      <c r="I602" s="192" t="s">
        <v>180</v>
      </c>
      <c r="J602" s="191">
        <v>5</v>
      </c>
      <c r="K602" s="185" t="s">
        <v>178</v>
      </c>
      <c r="L602" s="185" t="s">
        <v>178</v>
      </c>
      <c r="M602" s="193">
        <v>1753.4758866668549</v>
      </c>
      <c r="N602" s="197">
        <v>7232.1059346814018</v>
      </c>
    </row>
    <row r="603" spans="2:14" ht="14.1" customHeight="1" x14ac:dyDescent="0.25">
      <c r="B603" s="183" t="s">
        <v>316</v>
      </c>
      <c r="C603" s="184" t="s">
        <v>268</v>
      </c>
      <c r="D603" s="186" t="s">
        <v>273</v>
      </c>
      <c r="E603" s="186" t="s">
        <v>7</v>
      </c>
      <c r="F603" s="188" t="s">
        <v>27</v>
      </c>
      <c r="G603" s="187" t="s">
        <v>237</v>
      </c>
      <c r="H603" s="190" t="s">
        <v>174</v>
      </c>
      <c r="I603" s="192" t="s">
        <v>179</v>
      </c>
      <c r="J603" s="191">
        <v>10</v>
      </c>
      <c r="K603" s="185" t="s">
        <v>178</v>
      </c>
      <c r="L603" s="185" t="s">
        <v>178</v>
      </c>
      <c r="M603" s="193">
        <v>5150.8778364214404</v>
      </c>
      <c r="N603" s="197">
        <v>21299.270801693277</v>
      </c>
    </row>
    <row r="604" spans="2:14" ht="14.1" customHeight="1" x14ac:dyDescent="0.25">
      <c r="B604" s="183" t="s">
        <v>316</v>
      </c>
      <c r="C604" s="184" t="s">
        <v>268</v>
      </c>
      <c r="D604" s="186" t="s">
        <v>273</v>
      </c>
      <c r="E604" s="186" t="s">
        <v>7</v>
      </c>
      <c r="F604" s="188" t="s">
        <v>27</v>
      </c>
      <c r="G604" s="187" t="s">
        <v>237</v>
      </c>
      <c r="H604" s="190" t="s">
        <v>174</v>
      </c>
      <c r="I604" s="192" t="s">
        <v>180</v>
      </c>
      <c r="J604" s="191">
        <v>10</v>
      </c>
      <c r="K604" s="185" t="s">
        <v>178</v>
      </c>
      <c r="L604" s="185" t="s">
        <v>178</v>
      </c>
      <c r="M604" s="193">
        <v>1756.272528254734</v>
      </c>
      <c r="N604" s="197">
        <v>7279.9296586316723</v>
      </c>
    </row>
    <row r="605" spans="2:14" ht="14.1" customHeight="1" x14ac:dyDescent="0.25">
      <c r="B605" s="183" t="s">
        <v>316</v>
      </c>
      <c r="C605" s="184" t="s">
        <v>268</v>
      </c>
      <c r="D605" s="186" t="s">
        <v>273</v>
      </c>
      <c r="E605" s="186" t="s">
        <v>7</v>
      </c>
      <c r="F605" s="188" t="s">
        <v>25</v>
      </c>
      <c r="G605" s="187" t="s">
        <v>237</v>
      </c>
      <c r="H605" s="190" t="s">
        <v>174</v>
      </c>
      <c r="I605" s="192" t="s">
        <v>179</v>
      </c>
      <c r="J605" s="191">
        <v>20</v>
      </c>
      <c r="K605" s="185" t="s">
        <v>178</v>
      </c>
      <c r="L605" s="185" t="s">
        <v>178</v>
      </c>
      <c r="M605" s="193">
        <v>5156.9051875966916</v>
      </c>
      <c r="N605" s="197">
        <v>21403.068105160117</v>
      </c>
    </row>
    <row r="606" spans="2:14" ht="14.1" customHeight="1" x14ac:dyDescent="0.25">
      <c r="B606" s="183" t="s">
        <v>316</v>
      </c>
      <c r="C606" s="184" t="s">
        <v>268</v>
      </c>
      <c r="D606" s="186" t="s">
        <v>273</v>
      </c>
      <c r="E606" s="186" t="s">
        <v>7</v>
      </c>
      <c r="F606" s="188" t="s">
        <v>25</v>
      </c>
      <c r="G606" s="187" t="s">
        <v>237</v>
      </c>
      <c r="H606" s="190" t="s">
        <v>174</v>
      </c>
      <c r="I606" s="192" t="s">
        <v>180</v>
      </c>
      <c r="J606" s="191">
        <v>20</v>
      </c>
      <c r="K606" s="185" t="s">
        <v>178</v>
      </c>
      <c r="L606" s="185" t="s">
        <v>178</v>
      </c>
      <c r="M606" s="193">
        <v>1757.674905036482</v>
      </c>
      <c r="N606" s="197">
        <v>7304.0770721893714</v>
      </c>
    </row>
    <row r="607" spans="2:14" ht="14.1" customHeight="1" x14ac:dyDescent="0.25">
      <c r="B607" s="183" t="s">
        <v>316</v>
      </c>
      <c r="C607" s="184" t="s">
        <v>268</v>
      </c>
      <c r="D607" s="186" t="s">
        <v>273</v>
      </c>
      <c r="E607" s="186" t="s">
        <v>7</v>
      </c>
      <c r="F607" s="187" t="s">
        <v>170</v>
      </c>
      <c r="G607" s="187" t="s">
        <v>237</v>
      </c>
      <c r="H607" s="190" t="s">
        <v>174</v>
      </c>
      <c r="I607" s="192" t="s">
        <v>179</v>
      </c>
      <c r="J607" s="191">
        <v>20</v>
      </c>
      <c r="K607" s="185" t="s">
        <v>178</v>
      </c>
      <c r="L607" s="185" t="s">
        <v>178</v>
      </c>
      <c r="M607" s="193">
        <v>4485.0678230406565</v>
      </c>
      <c r="N607" s="197">
        <v>18683.922373619636</v>
      </c>
    </row>
    <row r="608" spans="2:14" ht="14.1" customHeight="1" x14ac:dyDescent="0.25">
      <c r="B608" s="183" t="s">
        <v>316</v>
      </c>
      <c r="C608" s="184" t="s">
        <v>268</v>
      </c>
      <c r="D608" s="186" t="s">
        <v>273</v>
      </c>
      <c r="E608" s="186" t="s">
        <v>7</v>
      </c>
      <c r="F608" s="187" t="s">
        <v>170</v>
      </c>
      <c r="G608" s="187" t="s">
        <v>237</v>
      </c>
      <c r="H608" s="190" t="s">
        <v>174</v>
      </c>
      <c r="I608" s="192" t="s">
        <v>180</v>
      </c>
      <c r="J608" s="191">
        <v>20</v>
      </c>
      <c r="K608" s="185" t="s">
        <v>178</v>
      </c>
      <c r="L608" s="185" t="s">
        <v>178</v>
      </c>
      <c r="M608" s="193">
        <v>1524.1266014933592</v>
      </c>
      <c r="N608" s="197">
        <v>6349.6218070750765</v>
      </c>
    </row>
    <row r="609" spans="2:14" ht="14.1" customHeight="1" x14ac:dyDescent="0.25">
      <c r="B609" s="183" t="s">
        <v>316</v>
      </c>
      <c r="C609" s="184" t="s">
        <v>268</v>
      </c>
      <c r="D609" s="186" t="s">
        <v>273</v>
      </c>
      <c r="E609" s="186" t="s">
        <v>7</v>
      </c>
      <c r="F609" s="187" t="s">
        <v>170</v>
      </c>
      <c r="G609" s="187" t="s">
        <v>238</v>
      </c>
      <c r="H609" s="190" t="s">
        <v>174</v>
      </c>
      <c r="I609" s="192" t="s">
        <v>179</v>
      </c>
      <c r="J609" s="191">
        <v>20</v>
      </c>
      <c r="K609" s="185" t="s">
        <v>178</v>
      </c>
      <c r="L609" s="185" t="s">
        <v>178</v>
      </c>
      <c r="M609" s="193">
        <v>163092.68805255697</v>
      </c>
      <c r="N609" s="197">
        <v>676152.63061832252</v>
      </c>
    </row>
    <row r="610" spans="2:14" ht="14.1" customHeight="1" thickBot="1" x14ac:dyDescent="0.3">
      <c r="B610" s="198" t="s">
        <v>316</v>
      </c>
      <c r="C610" s="199" t="s">
        <v>268</v>
      </c>
      <c r="D610" s="201" t="s">
        <v>273</v>
      </c>
      <c r="E610" s="201" t="s">
        <v>7</v>
      </c>
      <c r="F610" s="203" t="s">
        <v>170</v>
      </c>
      <c r="G610" s="203" t="s">
        <v>238</v>
      </c>
      <c r="H610" s="204" t="s">
        <v>174</v>
      </c>
      <c r="I610" s="205" t="s">
        <v>180</v>
      </c>
      <c r="J610" s="206">
        <v>20</v>
      </c>
      <c r="K610" s="200" t="s">
        <v>178</v>
      </c>
      <c r="L610" s="200" t="s">
        <v>178</v>
      </c>
      <c r="M610" s="207">
        <v>18275.456759195706</v>
      </c>
      <c r="N610" s="208">
        <v>75940.904295844099</v>
      </c>
    </row>
    <row r="611" spans="2:14" ht="14.1" customHeight="1" x14ac:dyDescent="0.25">
      <c r="B611" s="18" t="s">
        <v>316</v>
      </c>
      <c r="C611" s="40" t="s">
        <v>268</v>
      </c>
      <c r="D611" s="44" t="s">
        <v>274</v>
      </c>
      <c r="E611" s="53" t="s">
        <v>7</v>
      </c>
      <c r="F611" s="54" t="s">
        <v>22</v>
      </c>
      <c r="G611" s="54" t="s">
        <v>107</v>
      </c>
      <c r="H611" s="55" t="s">
        <v>173</v>
      </c>
      <c r="I611" s="57" t="s">
        <v>179</v>
      </c>
      <c r="J611" s="56">
        <v>1</v>
      </c>
      <c r="K611" s="58">
        <v>47.885525795972974</v>
      </c>
      <c r="L611" s="58">
        <v>47.887829412885431</v>
      </c>
      <c r="M611" s="86">
        <v>3.3221184491108144</v>
      </c>
      <c r="N611" s="87">
        <v>3.3222762778549231</v>
      </c>
    </row>
    <row r="612" spans="2:14" ht="14.1" customHeight="1" x14ac:dyDescent="0.25">
      <c r="B612" s="22" t="s">
        <v>316</v>
      </c>
      <c r="C612" s="16" t="s">
        <v>268</v>
      </c>
      <c r="D612" s="7" t="s">
        <v>274</v>
      </c>
      <c r="E612" s="61" t="s">
        <v>7</v>
      </c>
      <c r="F612" s="62" t="s">
        <v>24</v>
      </c>
      <c r="G612" s="62" t="s">
        <v>107</v>
      </c>
      <c r="H612" s="64" t="s">
        <v>173</v>
      </c>
      <c r="I612" s="66" t="s">
        <v>180</v>
      </c>
      <c r="J612" s="65">
        <v>1</v>
      </c>
      <c r="K612" s="94">
        <v>0.62266818977666993</v>
      </c>
      <c r="L612" s="94">
        <v>0.62275904638884372</v>
      </c>
      <c r="M612" s="275">
        <v>1.9871302592950731E-2</v>
      </c>
      <c r="N612" s="276">
        <v>1.9874293754420767E-2</v>
      </c>
    </row>
    <row r="613" spans="2:14" ht="14.1" customHeight="1" x14ac:dyDescent="0.25">
      <c r="B613" s="22" t="s">
        <v>316</v>
      </c>
      <c r="C613" s="16" t="s">
        <v>268</v>
      </c>
      <c r="D613" s="7" t="s">
        <v>274</v>
      </c>
      <c r="E613" s="61" t="s">
        <v>7</v>
      </c>
      <c r="F613" s="62" t="s">
        <v>20</v>
      </c>
      <c r="G613" s="62" t="s">
        <v>107</v>
      </c>
      <c r="H613" s="64" t="s">
        <v>173</v>
      </c>
      <c r="I613" s="66" t="s">
        <v>179</v>
      </c>
      <c r="J613" s="65">
        <v>5</v>
      </c>
      <c r="K613" s="67">
        <v>252.49112637261021</v>
      </c>
      <c r="L613" s="67">
        <v>252.54874573519126</v>
      </c>
      <c r="M613" s="96">
        <v>17.708139349893848</v>
      </c>
      <c r="N613" s="97">
        <v>17.712090208539568</v>
      </c>
    </row>
    <row r="614" spans="2:14" ht="14.1" customHeight="1" x14ac:dyDescent="0.25">
      <c r="B614" s="22" t="s">
        <v>316</v>
      </c>
      <c r="C614" s="16" t="s">
        <v>268</v>
      </c>
      <c r="D614" s="7" t="s">
        <v>274</v>
      </c>
      <c r="E614" s="61" t="s">
        <v>7</v>
      </c>
      <c r="F614" s="62" t="s">
        <v>21</v>
      </c>
      <c r="G614" s="62" t="s">
        <v>107</v>
      </c>
      <c r="H614" s="64" t="s">
        <v>173</v>
      </c>
      <c r="I614" s="66" t="s">
        <v>180</v>
      </c>
      <c r="J614" s="65">
        <v>5</v>
      </c>
      <c r="K614" s="94">
        <v>7.949368721520452</v>
      </c>
      <c r="L614" s="94">
        <v>7.9543105778631933</v>
      </c>
      <c r="M614" s="68">
        <v>0.34117808337911315</v>
      </c>
      <c r="N614" s="69">
        <v>0.34139374204966577</v>
      </c>
    </row>
    <row r="615" spans="2:14" ht="14.1" customHeight="1" x14ac:dyDescent="0.25">
      <c r="B615" s="22" t="s">
        <v>316</v>
      </c>
      <c r="C615" s="16" t="s">
        <v>268</v>
      </c>
      <c r="D615" s="7" t="s">
        <v>274</v>
      </c>
      <c r="E615" s="61" t="s">
        <v>7</v>
      </c>
      <c r="F615" s="62" t="s">
        <v>18</v>
      </c>
      <c r="G615" s="62" t="s">
        <v>107</v>
      </c>
      <c r="H615" s="64" t="s">
        <v>173</v>
      </c>
      <c r="I615" s="66" t="s">
        <v>179</v>
      </c>
      <c r="J615" s="65">
        <v>10</v>
      </c>
      <c r="K615" s="67">
        <v>508.38199034322975</v>
      </c>
      <c r="L615" s="67">
        <v>508.61231348676404</v>
      </c>
      <c r="M615" s="67">
        <v>35.697864302106026</v>
      </c>
      <c r="N615" s="70">
        <v>35.713662302924646</v>
      </c>
    </row>
    <row r="616" spans="2:14" ht="14.1" customHeight="1" x14ac:dyDescent="0.25">
      <c r="B616" s="22" t="s">
        <v>316</v>
      </c>
      <c r="C616" s="16" t="s">
        <v>268</v>
      </c>
      <c r="D616" s="7" t="s">
        <v>274</v>
      </c>
      <c r="E616" s="61" t="s">
        <v>7</v>
      </c>
      <c r="F616" s="62" t="s">
        <v>19</v>
      </c>
      <c r="G616" s="62" t="s">
        <v>107</v>
      </c>
      <c r="H616" s="64" t="s">
        <v>173</v>
      </c>
      <c r="I616" s="66" t="s">
        <v>180</v>
      </c>
      <c r="J616" s="65">
        <v>10</v>
      </c>
      <c r="K616" s="96">
        <v>19.220599311875425</v>
      </c>
      <c r="L616" s="96">
        <v>19.241879448817738</v>
      </c>
      <c r="M616" s="68">
        <v>0.84730962142667998</v>
      </c>
      <c r="N616" s="69">
        <v>0.84822044944539243</v>
      </c>
    </row>
    <row r="617" spans="2:14" ht="14.1" customHeight="1" x14ac:dyDescent="0.25">
      <c r="B617" s="22" t="s">
        <v>316</v>
      </c>
      <c r="C617" s="16" t="s">
        <v>268</v>
      </c>
      <c r="D617" s="7" t="s">
        <v>274</v>
      </c>
      <c r="E617" s="61" t="s">
        <v>7</v>
      </c>
      <c r="F617" s="62" t="s">
        <v>8</v>
      </c>
      <c r="G617" s="62" t="s">
        <v>107</v>
      </c>
      <c r="H617" s="64" t="s">
        <v>173</v>
      </c>
      <c r="I617" s="66" t="s">
        <v>179</v>
      </c>
      <c r="J617" s="65">
        <v>20</v>
      </c>
      <c r="K617" s="67">
        <v>1019.7420978480156</v>
      </c>
      <c r="L617" s="67">
        <v>1020.6625288695312</v>
      </c>
      <c r="M617" s="67">
        <v>71.647993580217417</v>
      </c>
      <c r="N617" s="70">
        <v>71.711139192975935</v>
      </c>
    </row>
    <row r="618" spans="2:14" ht="14.1" customHeight="1" x14ac:dyDescent="0.25">
      <c r="B618" s="22" t="s">
        <v>316</v>
      </c>
      <c r="C618" s="16" t="s">
        <v>268</v>
      </c>
      <c r="D618" s="7" t="s">
        <v>274</v>
      </c>
      <c r="E618" s="61" t="s">
        <v>7</v>
      </c>
      <c r="F618" s="62" t="s">
        <v>15</v>
      </c>
      <c r="G618" s="62" t="s">
        <v>107</v>
      </c>
      <c r="H618" s="64" t="s">
        <v>173</v>
      </c>
      <c r="I618" s="66" t="s">
        <v>180</v>
      </c>
      <c r="J618" s="65">
        <v>20</v>
      </c>
      <c r="K618" s="67">
        <v>42.693179842962216</v>
      </c>
      <c r="L618" s="67">
        <v>42.779708803534589</v>
      </c>
      <c r="M618" s="68">
        <v>1.8855609043833661</v>
      </c>
      <c r="N618" s="69">
        <v>1.8892455717970742</v>
      </c>
    </row>
    <row r="619" spans="2:14" ht="14.1" customHeight="1" x14ac:dyDescent="0.25">
      <c r="B619" s="183" t="s">
        <v>316</v>
      </c>
      <c r="C619" s="184" t="s">
        <v>268</v>
      </c>
      <c r="D619" s="186" t="s">
        <v>274</v>
      </c>
      <c r="E619" s="186" t="s">
        <v>7</v>
      </c>
      <c r="F619" s="187" t="s">
        <v>29</v>
      </c>
      <c r="G619" s="187" t="s">
        <v>107</v>
      </c>
      <c r="H619" s="190" t="s">
        <v>173</v>
      </c>
      <c r="I619" s="192" t="s">
        <v>179</v>
      </c>
      <c r="J619" s="191">
        <v>1</v>
      </c>
      <c r="K619" s="193">
        <v>445.43468075078329</v>
      </c>
      <c r="L619" s="193">
        <v>445.45112342996282</v>
      </c>
      <c r="M619" s="193">
        <v>185.93825926425072</v>
      </c>
      <c r="N619" s="197">
        <v>185.94648199497399</v>
      </c>
    </row>
    <row r="620" spans="2:14" ht="14.1" customHeight="1" x14ac:dyDescent="0.25">
      <c r="B620" s="183" t="s">
        <v>316</v>
      </c>
      <c r="C620" s="184" t="s">
        <v>268</v>
      </c>
      <c r="D620" s="186" t="s">
        <v>274</v>
      </c>
      <c r="E620" s="186" t="s">
        <v>7</v>
      </c>
      <c r="F620" s="187" t="s">
        <v>29</v>
      </c>
      <c r="G620" s="187" t="s">
        <v>107</v>
      </c>
      <c r="H620" s="190" t="s">
        <v>173</v>
      </c>
      <c r="I620" s="192" t="s">
        <v>180</v>
      </c>
      <c r="J620" s="191">
        <v>1</v>
      </c>
      <c r="K620" s="196">
        <v>0.69965482130093093</v>
      </c>
      <c r="L620" s="196">
        <v>0.69975907804971993</v>
      </c>
      <c r="M620" s="189">
        <v>2.3054586542774379E-2</v>
      </c>
      <c r="N620" s="279">
        <v>2.3058159957168332E-2</v>
      </c>
    </row>
    <row r="621" spans="2:14" ht="14.1" customHeight="1" x14ac:dyDescent="0.25">
      <c r="B621" s="183" t="s">
        <v>316</v>
      </c>
      <c r="C621" s="184" t="s">
        <v>268</v>
      </c>
      <c r="D621" s="186" t="s">
        <v>274</v>
      </c>
      <c r="E621" s="186" t="s">
        <v>7</v>
      </c>
      <c r="F621" s="187" t="s">
        <v>28</v>
      </c>
      <c r="G621" s="187" t="s">
        <v>107</v>
      </c>
      <c r="H621" s="190" t="s">
        <v>173</v>
      </c>
      <c r="I621" s="192" t="s">
        <v>179</v>
      </c>
      <c r="J621" s="191">
        <v>5</v>
      </c>
      <c r="K621" s="193">
        <v>2235.0267827670264</v>
      </c>
      <c r="L621" s="193">
        <v>2235.4383809875517</v>
      </c>
      <c r="M621" s="193">
        <v>929.49853580400907</v>
      </c>
      <c r="N621" s="197">
        <v>929.70353780281766</v>
      </c>
    </row>
    <row r="622" spans="2:14" ht="14.1" customHeight="1" x14ac:dyDescent="0.25">
      <c r="B622" s="183" t="s">
        <v>316</v>
      </c>
      <c r="C622" s="184" t="s">
        <v>268</v>
      </c>
      <c r="D622" s="186" t="s">
        <v>274</v>
      </c>
      <c r="E622" s="186" t="s">
        <v>7</v>
      </c>
      <c r="F622" s="187" t="s">
        <v>28</v>
      </c>
      <c r="G622" s="187" t="s">
        <v>107</v>
      </c>
      <c r="H622" s="190" t="s">
        <v>173</v>
      </c>
      <c r="I622" s="192" t="s">
        <v>180</v>
      </c>
      <c r="J622" s="191">
        <v>5</v>
      </c>
      <c r="K622" s="196">
        <v>8.3410828743195573</v>
      </c>
      <c r="L622" s="196">
        <v>8.3461380096834663</v>
      </c>
      <c r="M622" s="194">
        <v>0.38105013006319943</v>
      </c>
      <c r="N622" s="195">
        <v>0.38128601823469288</v>
      </c>
    </row>
    <row r="623" spans="2:14" ht="14.1" customHeight="1" x14ac:dyDescent="0.25">
      <c r="B623" s="183" t="s">
        <v>316</v>
      </c>
      <c r="C623" s="184" t="s">
        <v>268</v>
      </c>
      <c r="D623" s="186" t="s">
        <v>274</v>
      </c>
      <c r="E623" s="186" t="s">
        <v>7</v>
      </c>
      <c r="F623" s="187" t="s">
        <v>27</v>
      </c>
      <c r="G623" s="187" t="s">
        <v>107</v>
      </c>
      <c r="H623" s="190" t="s">
        <v>173</v>
      </c>
      <c r="I623" s="192" t="s">
        <v>179</v>
      </c>
      <c r="J623" s="191">
        <v>10</v>
      </c>
      <c r="K623" s="193">
        <v>4469.9526193349602</v>
      </c>
      <c r="L623" s="193">
        <v>4471.5985876776413</v>
      </c>
      <c r="M623" s="193">
        <v>1858.7296791857584</v>
      </c>
      <c r="N623" s="197">
        <v>1859.5492548102754</v>
      </c>
    </row>
    <row r="624" spans="2:14" ht="14.1" customHeight="1" x14ac:dyDescent="0.25">
      <c r="B624" s="183" t="s">
        <v>316</v>
      </c>
      <c r="C624" s="184" t="s">
        <v>268</v>
      </c>
      <c r="D624" s="186" t="s">
        <v>274</v>
      </c>
      <c r="E624" s="186" t="s">
        <v>7</v>
      </c>
      <c r="F624" s="187" t="s">
        <v>27</v>
      </c>
      <c r="G624" s="187" t="s">
        <v>107</v>
      </c>
      <c r="H624" s="190" t="s">
        <v>173</v>
      </c>
      <c r="I624" s="192" t="s">
        <v>180</v>
      </c>
      <c r="J624" s="191">
        <v>10</v>
      </c>
      <c r="K624" s="193">
        <v>19.835971154676901</v>
      </c>
      <c r="L624" s="193">
        <v>19.857613164803375</v>
      </c>
      <c r="M624" s="194">
        <v>0.9337868154821205</v>
      </c>
      <c r="N624" s="195">
        <v>0.93478080276968267</v>
      </c>
    </row>
    <row r="625" spans="2:14" ht="14.1" customHeight="1" x14ac:dyDescent="0.25">
      <c r="B625" s="183" t="s">
        <v>316</v>
      </c>
      <c r="C625" s="184" t="s">
        <v>268</v>
      </c>
      <c r="D625" s="186" t="s">
        <v>274</v>
      </c>
      <c r="E625" s="186" t="s">
        <v>7</v>
      </c>
      <c r="F625" s="187" t="s">
        <v>25</v>
      </c>
      <c r="G625" s="187" t="s">
        <v>107</v>
      </c>
      <c r="H625" s="190" t="s">
        <v>173</v>
      </c>
      <c r="I625" s="192" t="s">
        <v>179</v>
      </c>
      <c r="J625" s="191">
        <v>20</v>
      </c>
      <c r="K625" s="193">
        <v>8936.4034006134971</v>
      </c>
      <c r="L625" s="193">
        <v>8942.9832315661351</v>
      </c>
      <c r="M625" s="193">
        <v>3715.5768243189668</v>
      </c>
      <c r="N625" s="197">
        <v>3718.8524955356761</v>
      </c>
    </row>
    <row r="626" spans="2:14" ht="14.1" customHeight="1" x14ac:dyDescent="0.25">
      <c r="B626" s="183" t="s">
        <v>316</v>
      </c>
      <c r="C626" s="184" t="s">
        <v>268</v>
      </c>
      <c r="D626" s="186" t="s">
        <v>274</v>
      </c>
      <c r="E626" s="186" t="s">
        <v>7</v>
      </c>
      <c r="F626" s="187" t="s">
        <v>25</v>
      </c>
      <c r="G626" s="187" t="s">
        <v>107</v>
      </c>
      <c r="H626" s="190" t="s">
        <v>173</v>
      </c>
      <c r="I626" s="192" t="s">
        <v>180</v>
      </c>
      <c r="J626" s="191">
        <v>20</v>
      </c>
      <c r="K626" s="193">
        <v>43.703917272077419</v>
      </c>
      <c r="L626" s="193">
        <v>43.791819828944142</v>
      </c>
      <c r="M626" s="194">
        <v>2.0665330284353676</v>
      </c>
      <c r="N626" s="195">
        <v>2.0705527481036299</v>
      </c>
    </row>
    <row r="627" spans="2:14" ht="14.1" customHeight="1" x14ac:dyDescent="0.25">
      <c r="B627" s="183" t="s">
        <v>316</v>
      </c>
      <c r="C627" s="184" t="s">
        <v>268</v>
      </c>
      <c r="D627" s="186" t="s">
        <v>274</v>
      </c>
      <c r="E627" s="186" t="s">
        <v>7</v>
      </c>
      <c r="F627" s="187" t="s">
        <v>30</v>
      </c>
      <c r="G627" s="187" t="s">
        <v>107</v>
      </c>
      <c r="H627" s="190" t="s">
        <v>173</v>
      </c>
      <c r="I627" s="192" t="s">
        <v>179</v>
      </c>
      <c r="J627" s="191">
        <v>20</v>
      </c>
      <c r="K627" s="193">
        <v>10608.12678835276</v>
      </c>
      <c r="L627" s="193">
        <v>10624.999345811322</v>
      </c>
      <c r="M627" s="193">
        <v>2616.3449716451555</v>
      </c>
      <c r="N627" s="197">
        <v>2620.9437412360671</v>
      </c>
    </row>
    <row r="628" spans="2:14" ht="14.1" customHeight="1" x14ac:dyDescent="0.25">
      <c r="B628" s="183" t="s">
        <v>316</v>
      </c>
      <c r="C628" s="184" t="s">
        <v>268</v>
      </c>
      <c r="D628" s="186" t="s">
        <v>274</v>
      </c>
      <c r="E628" s="186" t="s">
        <v>7</v>
      </c>
      <c r="F628" s="187" t="s">
        <v>30</v>
      </c>
      <c r="G628" s="187" t="s">
        <v>107</v>
      </c>
      <c r="H628" s="190" t="s">
        <v>173</v>
      </c>
      <c r="I628" s="192" t="s">
        <v>180</v>
      </c>
      <c r="J628" s="191">
        <v>20</v>
      </c>
      <c r="K628" s="193">
        <v>454.50512176843506</v>
      </c>
      <c r="L628" s="193">
        <v>456.76639169115469</v>
      </c>
      <c r="M628" s="193">
        <v>71.088227993938233</v>
      </c>
      <c r="N628" s="197">
        <v>71.451929533285636</v>
      </c>
    </row>
    <row r="629" spans="2:14" ht="14.1" customHeight="1" x14ac:dyDescent="0.25">
      <c r="B629" s="22" t="s">
        <v>316</v>
      </c>
      <c r="C629" s="16" t="s">
        <v>268</v>
      </c>
      <c r="D629" s="7" t="s">
        <v>274</v>
      </c>
      <c r="E629" s="61" t="s">
        <v>7</v>
      </c>
      <c r="F629" s="63" t="s">
        <v>145</v>
      </c>
      <c r="G629" s="63" t="s">
        <v>107</v>
      </c>
      <c r="H629" s="64" t="s">
        <v>174</v>
      </c>
      <c r="I629" s="66" t="s">
        <v>179</v>
      </c>
      <c r="J629" s="65">
        <v>1</v>
      </c>
      <c r="K629" s="60" t="s">
        <v>178</v>
      </c>
      <c r="L629" s="60" t="s">
        <v>178</v>
      </c>
      <c r="M629" s="67">
        <v>14630.232031101048</v>
      </c>
      <c r="N629" s="70">
        <v>17794.64025048351</v>
      </c>
    </row>
    <row r="630" spans="2:14" ht="14.1" customHeight="1" x14ac:dyDescent="0.25">
      <c r="B630" s="22" t="s">
        <v>316</v>
      </c>
      <c r="C630" s="16" t="s">
        <v>268</v>
      </c>
      <c r="D630" s="7" t="s">
        <v>274</v>
      </c>
      <c r="E630" s="61" t="s">
        <v>7</v>
      </c>
      <c r="F630" s="63" t="s">
        <v>146</v>
      </c>
      <c r="G630" s="63" t="s">
        <v>107</v>
      </c>
      <c r="H630" s="64" t="s">
        <v>174</v>
      </c>
      <c r="I630" s="66" t="s">
        <v>180</v>
      </c>
      <c r="J630" s="65">
        <v>1</v>
      </c>
      <c r="K630" s="60" t="s">
        <v>178</v>
      </c>
      <c r="L630" s="60" t="s">
        <v>178</v>
      </c>
      <c r="M630" s="67">
        <v>491.7352194684442</v>
      </c>
      <c r="N630" s="70">
        <v>837.25394454837874</v>
      </c>
    </row>
    <row r="631" spans="2:14" ht="14.1" customHeight="1" x14ac:dyDescent="0.25">
      <c r="B631" s="183" t="s">
        <v>316</v>
      </c>
      <c r="C631" s="184" t="s">
        <v>268</v>
      </c>
      <c r="D631" s="186" t="s">
        <v>274</v>
      </c>
      <c r="E631" s="186" t="s">
        <v>7</v>
      </c>
      <c r="F631" s="188" t="s">
        <v>147</v>
      </c>
      <c r="G631" s="188" t="s">
        <v>107</v>
      </c>
      <c r="H631" s="190" t="s">
        <v>174</v>
      </c>
      <c r="I631" s="192" t="s">
        <v>179</v>
      </c>
      <c r="J631" s="191">
        <v>1</v>
      </c>
      <c r="K631" s="185" t="s">
        <v>178</v>
      </c>
      <c r="L631" s="185" t="s">
        <v>178</v>
      </c>
      <c r="M631" s="193">
        <v>754890.04605405882</v>
      </c>
      <c r="N631" s="197">
        <v>918810.07726672094</v>
      </c>
    </row>
    <row r="632" spans="2:14" ht="14.1" customHeight="1" x14ac:dyDescent="0.25">
      <c r="B632" s="183" t="s">
        <v>316</v>
      </c>
      <c r="C632" s="184" t="s">
        <v>268</v>
      </c>
      <c r="D632" s="186" t="s">
        <v>274</v>
      </c>
      <c r="E632" s="186" t="s">
        <v>7</v>
      </c>
      <c r="F632" s="188" t="s">
        <v>147</v>
      </c>
      <c r="G632" s="188" t="s">
        <v>107</v>
      </c>
      <c r="H632" s="190" t="s">
        <v>174</v>
      </c>
      <c r="I632" s="192" t="s">
        <v>180</v>
      </c>
      <c r="J632" s="191">
        <v>1</v>
      </c>
      <c r="K632" s="185" t="s">
        <v>178</v>
      </c>
      <c r="L632" s="185" t="s">
        <v>178</v>
      </c>
      <c r="M632" s="193">
        <v>536.44895061791408</v>
      </c>
      <c r="N632" s="197">
        <v>913.38155539944046</v>
      </c>
    </row>
    <row r="633" spans="2:14" ht="14.1" customHeight="1" x14ac:dyDescent="0.25">
      <c r="B633" s="183" t="s">
        <v>316</v>
      </c>
      <c r="C633" s="184" t="s">
        <v>268</v>
      </c>
      <c r="D633" s="186" t="s">
        <v>274</v>
      </c>
      <c r="E633" s="186" t="s">
        <v>7</v>
      </c>
      <c r="F633" s="187" t="s">
        <v>41</v>
      </c>
      <c r="G633" s="187" t="s">
        <v>107</v>
      </c>
      <c r="H633" s="190" t="s">
        <v>174</v>
      </c>
      <c r="I633" s="192" t="s">
        <v>179</v>
      </c>
      <c r="J633" s="191">
        <v>1</v>
      </c>
      <c r="K633" s="185" t="s">
        <v>178</v>
      </c>
      <c r="L633" s="185" t="s">
        <v>178</v>
      </c>
      <c r="M633" s="193">
        <v>266600.42601779854</v>
      </c>
      <c r="N633" s="197">
        <v>324337.47058341879</v>
      </c>
    </row>
    <row r="634" spans="2:14" ht="14.1" customHeight="1" thickBot="1" x14ac:dyDescent="0.3">
      <c r="B634" s="198" t="s">
        <v>316</v>
      </c>
      <c r="C634" s="199" t="s">
        <v>268</v>
      </c>
      <c r="D634" s="201" t="s">
        <v>274</v>
      </c>
      <c r="E634" s="201" t="s">
        <v>7</v>
      </c>
      <c r="F634" s="203" t="s">
        <v>41</v>
      </c>
      <c r="G634" s="203" t="s">
        <v>107</v>
      </c>
      <c r="H634" s="204" t="s">
        <v>174</v>
      </c>
      <c r="I634" s="205" t="s">
        <v>180</v>
      </c>
      <c r="J634" s="206">
        <v>1</v>
      </c>
      <c r="K634" s="200" t="s">
        <v>178</v>
      </c>
      <c r="L634" s="200" t="s">
        <v>178</v>
      </c>
      <c r="M634" s="207">
        <v>5874.7399254261354</v>
      </c>
      <c r="N634" s="208">
        <v>10029.062660708758</v>
      </c>
    </row>
    <row r="635" spans="2:14" ht="14.1" customHeight="1" x14ac:dyDescent="0.25">
      <c r="B635" s="18" t="s">
        <v>316</v>
      </c>
      <c r="C635" s="40" t="s">
        <v>268</v>
      </c>
      <c r="D635" s="44" t="s">
        <v>276</v>
      </c>
      <c r="E635" s="53" t="s">
        <v>7</v>
      </c>
      <c r="F635" s="54" t="s">
        <v>22</v>
      </c>
      <c r="G635" s="54" t="s">
        <v>110</v>
      </c>
      <c r="H635" s="55" t="s">
        <v>173</v>
      </c>
      <c r="I635" s="57" t="s">
        <v>179</v>
      </c>
      <c r="J635" s="56">
        <v>1</v>
      </c>
      <c r="K635" s="85">
        <v>5.2893330130306229</v>
      </c>
      <c r="L635" s="85">
        <v>5.3046965297829143</v>
      </c>
      <c r="M635" s="86">
        <v>0.38553592645299872</v>
      </c>
      <c r="N635" s="87">
        <v>0.386861948805447</v>
      </c>
    </row>
    <row r="636" spans="2:14" ht="14.1" customHeight="1" x14ac:dyDescent="0.25">
      <c r="B636" s="22" t="s">
        <v>316</v>
      </c>
      <c r="C636" s="16" t="s">
        <v>268</v>
      </c>
      <c r="D636" s="7" t="s">
        <v>276</v>
      </c>
      <c r="E636" s="61" t="s">
        <v>7</v>
      </c>
      <c r="F636" s="62" t="s">
        <v>24</v>
      </c>
      <c r="G636" s="62" t="s">
        <v>110</v>
      </c>
      <c r="H636" s="64" t="s">
        <v>173</v>
      </c>
      <c r="I636" s="66" t="s">
        <v>180</v>
      </c>
      <c r="J636" s="65">
        <v>1</v>
      </c>
      <c r="K636" s="94">
        <v>1.0904261532440844</v>
      </c>
      <c r="L636" s="94">
        <v>1.0915759780845296</v>
      </c>
      <c r="M636" s="275">
        <v>4.0939811504218944E-2</v>
      </c>
      <c r="N636" s="276">
        <v>4.0987430344326455E-2</v>
      </c>
    </row>
    <row r="637" spans="2:14" ht="14.1" customHeight="1" x14ac:dyDescent="0.25">
      <c r="B637" s="22" t="s">
        <v>316</v>
      </c>
      <c r="C637" s="16" t="s">
        <v>268</v>
      </c>
      <c r="D637" s="7" t="s">
        <v>276</v>
      </c>
      <c r="E637" s="61" t="s">
        <v>7</v>
      </c>
      <c r="F637" s="62" t="s">
        <v>20</v>
      </c>
      <c r="G637" s="62" t="s">
        <v>110</v>
      </c>
      <c r="H637" s="64" t="s">
        <v>173</v>
      </c>
      <c r="I637" s="66" t="s">
        <v>179</v>
      </c>
      <c r="J637" s="65">
        <v>5</v>
      </c>
      <c r="K637" s="67">
        <v>31.079095307986108</v>
      </c>
      <c r="L637" s="67">
        <v>31.492473484432963</v>
      </c>
      <c r="M637" s="68">
        <v>2.7701735560208269</v>
      </c>
      <c r="N637" s="69">
        <v>2.807651825854431</v>
      </c>
    </row>
    <row r="638" spans="2:14" ht="14.1" customHeight="1" x14ac:dyDescent="0.25">
      <c r="B638" s="22" t="s">
        <v>316</v>
      </c>
      <c r="C638" s="16" t="s">
        <v>268</v>
      </c>
      <c r="D638" s="7" t="s">
        <v>276</v>
      </c>
      <c r="E638" s="61" t="s">
        <v>7</v>
      </c>
      <c r="F638" s="62" t="s">
        <v>21</v>
      </c>
      <c r="G638" s="62" t="s">
        <v>110</v>
      </c>
      <c r="H638" s="64" t="s">
        <v>173</v>
      </c>
      <c r="I638" s="66" t="s">
        <v>180</v>
      </c>
      <c r="J638" s="65">
        <v>5</v>
      </c>
      <c r="K638" s="96">
        <v>10.01190645797705</v>
      </c>
      <c r="L638" s="96">
        <v>10.050904897215286</v>
      </c>
      <c r="M638" s="68">
        <v>0.56166587100891519</v>
      </c>
      <c r="N638" s="69">
        <v>0.56393287702524664</v>
      </c>
    </row>
    <row r="639" spans="2:14" ht="14.1" customHeight="1" x14ac:dyDescent="0.25">
      <c r="B639" s="22" t="s">
        <v>316</v>
      </c>
      <c r="C639" s="16" t="s">
        <v>268</v>
      </c>
      <c r="D639" s="7" t="s">
        <v>276</v>
      </c>
      <c r="E639" s="61" t="s">
        <v>7</v>
      </c>
      <c r="F639" s="62" t="s">
        <v>18</v>
      </c>
      <c r="G639" s="62" t="s">
        <v>110</v>
      </c>
      <c r="H639" s="64" t="s">
        <v>173</v>
      </c>
      <c r="I639" s="66" t="s">
        <v>179</v>
      </c>
      <c r="J639" s="65">
        <v>10</v>
      </c>
      <c r="K639" s="67">
        <v>63.222886423631444</v>
      </c>
      <c r="L639" s="67">
        <v>64.849879642994466</v>
      </c>
      <c r="M639" s="68">
        <v>5.760646967266462</v>
      </c>
      <c r="N639" s="69">
        <v>5.9085402006136665</v>
      </c>
    </row>
    <row r="640" spans="2:14" ht="14.1" customHeight="1" x14ac:dyDescent="0.25">
      <c r="B640" s="22" t="s">
        <v>316</v>
      </c>
      <c r="C640" s="16" t="s">
        <v>268</v>
      </c>
      <c r="D640" s="7" t="s">
        <v>276</v>
      </c>
      <c r="E640" s="61" t="s">
        <v>7</v>
      </c>
      <c r="F640" s="62" t="s">
        <v>19</v>
      </c>
      <c r="G640" s="62" t="s">
        <v>110</v>
      </c>
      <c r="H640" s="64" t="s">
        <v>173</v>
      </c>
      <c r="I640" s="66" t="s">
        <v>180</v>
      </c>
      <c r="J640" s="65">
        <v>10</v>
      </c>
      <c r="K640" s="96">
        <v>22.597458318727337</v>
      </c>
      <c r="L640" s="96">
        <v>22.760155938258606</v>
      </c>
      <c r="M640" s="68">
        <v>1.3182551750300386</v>
      </c>
      <c r="N640" s="69">
        <v>1.3276662181228109</v>
      </c>
    </row>
    <row r="641" spans="2:14" ht="14.1" customHeight="1" x14ac:dyDescent="0.25">
      <c r="B641" s="22" t="s">
        <v>316</v>
      </c>
      <c r="C641" s="16" t="s">
        <v>268</v>
      </c>
      <c r="D641" s="7" t="s">
        <v>276</v>
      </c>
      <c r="E641" s="61" t="s">
        <v>7</v>
      </c>
      <c r="F641" s="62" t="s">
        <v>8</v>
      </c>
      <c r="G641" s="62" t="s">
        <v>110</v>
      </c>
      <c r="H641" s="64" t="s">
        <v>173</v>
      </c>
      <c r="I641" s="66" t="s">
        <v>179</v>
      </c>
      <c r="J641" s="65">
        <v>20</v>
      </c>
      <c r="K641" s="67">
        <v>124.70935547329725</v>
      </c>
      <c r="L641" s="67">
        <v>130.9662142604486</v>
      </c>
      <c r="M641" s="96">
        <v>11.488066125113422</v>
      </c>
      <c r="N641" s="97">
        <v>12.058236496579898</v>
      </c>
    </row>
    <row r="642" spans="2:14" ht="14.1" customHeight="1" x14ac:dyDescent="0.25">
      <c r="B642" s="22" t="s">
        <v>316</v>
      </c>
      <c r="C642" s="16" t="s">
        <v>268</v>
      </c>
      <c r="D642" s="7" t="s">
        <v>276</v>
      </c>
      <c r="E642" s="61" t="s">
        <v>7</v>
      </c>
      <c r="F642" s="62" t="s">
        <v>15</v>
      </c>
      <c r="G642" s="62" t="s">
        <v>110</v>
      </c>
      <c r="H642" s="64" t="s">
        <v>173</v>
      </c>
      <c r="I642" s="66" t="s">
        <v>180</v>
      </c>
      <c r="J642" s="65">
        <v>20</v>
      </c>
      <c r="K642" s="67">
        <v>48.162903905816819</v>
      </c>
      <c r="L642" s="67">
        <v>48.814626511648569</v>
      </c>
      <c r="M642" s="68">
        <v>2.8455450978886936</v>
      </c>
      <c r="N642" s="69">
        <v>2.8832060655188729</v>
      </c>
    </row>
    <row r="643" spans="2:14" ht="14.1" customHeight="1" x14ac:dyDescent="0.25">
      <c r="B643" s="183" t="s">
        <v>316</v>
      </c>
      <c r="C643" s="184" t="s">
        <v>268</v>
      </c>
      <c r="D643" s="186" t="s">
        <v>276</v>
      </c>
      <c r="E643" s="186" t="s">
        <v>7</v>
      </c>
      <c r="F643" s="187" t="s">
        <v>29</v>
      </c>
      <c r="G643" s="187" t="s">
        <v>110</v>
      </c>
      <c r="H643" s="190" t="s">
        <v>173</v>
      </c>
      <c r="I643" s="192" t="s">
        <v>179</v>
      </c>
      <c r="J643" s="191">
        <v>1</v>
      </c>
      <c r="K643" s="196">
        <v>9.0455135996173563</v>
      </c>
      <c r="L643" s="196">
        <v>9.0937715051021524</v>
      </c>
      <c r="M643" s="194">
        <v>0.93165869057858886</v>
      </c>
      <c r="N643" s="195">
        <v>0.93740796474531352</v>
      </c>
    </row>
    <row r="644" spans="2:14" ht="14.1" customHeight="1" x14ac:dyDescent="0.25">
      <c r="B644" s="183" t="s">
        <v>316</v>
      </c>
      <c r="C644" s="184" t="s">
        <v>268</v>
      </c>
      <c r="D644" s="186" t="s">
        <v>276</v>
      </c>
      <c r="E644" s="186" t="s">
        <v>7</v>
      </c>
      <c r="F644" s="187" t="s">
        <v>29</v>
      </c>
      <c r="G644" s="187" t="s">
        <v>110</v>
      </c>
      <c r="H644" s="190" t="s">
        <v>173</v>
      </c>
      <c r="I644" s="192" t="s">
        <v>180</v>
      </c>
      <c r="J644" s="191">
        <v>1</v>
      </c>
      <c r="K644" s="196">
        <v>4.282443045034543</v>
      </c>
      <c r="L644" s="196">
        <v>4.2940615044966108</v>
      </c>
      <c r="M644" s="194">
        <v>0.37068451264238267</v>
      </c>
      <c r="N644" s="195">
        <v>0.37196434314156746</v>
      </c>
    </row>
    <row r="645" spans="2:14" ht="14.1" customHeight="1" x14ac:dyDescent="0.25">
      <c r="B645" s="183" t="s">
        <v>316</v>
      </c>
      <c r="C645" s="184" t="s">
        <v>268</v>
      </c>
      <c r="D645" s="186" t="s">
        <v>276</v>
      </c>
      <c r="E645" s="186" t="s">
        <v>7</v>
      </c>
      <c r="F645" s="187" t="s">
        <v>28</v>
      </c>
      <c r="G645" s="187" t="s">
        <v>110</v>
      </c>
      <c r="H645" s="190" t="s">
        <v>173</v>
      </c>
      <c r="I645" s="192" t="s">
        <v>179</v>
      </c>
      <c r="J645" s="191">
        <v>5</v>
      </c>
      <c r="K645" s="193">
        <v>47.83901095701794</v>
      </c>
      <c r="L645" s="193">
        <v>49.041555208656824</v>
      </c>
      <c r="M645" s="194">
        <v>5.7100153761467975</v>
      </c>
      <c r="N645" s="195">
        <v>5.8577822594024083</v>
      </c>
    </row>
    <row r="646" spans="2:14" ht="14.1" customHeight="1" x14ac:dyDescent="0.25">
      <c r="B646" s="183" t="s">
        <v>316</v>
      </c>
      <c r="C646" s="184" t="s">
        <v>268</v>
      </c>
      <c r="D646" s="186" t="s">
        <v>276</v>
      </c>
      <c r="E646" s="186" t="s">
        <v>7</v>
      </c>
      <c r="F646" s="187" t="s">
        <v>28</v>
      </c>
      <c r="G646" s="187" t="s">
        <v>110</v>
      </c>
      <c r="H646" s="190" t="s">
        <v>173</v>
      </c>
      <c r="I646" s="192" t="s">
        <v>180</v>
      </c>
      <c r="J646" s="191">
        <v>5</v>
      </c>
      <c r="K646" s="193">
        <v>23.707133104953868</v>
      </c>
      <c r="L646" s="193">
        <v>24.012631416358946</v>
      </c>
      <c r="M646" s="194">
        <v>2.7262984182282719</v>
      </c>
      <c r="N646" s="195">
        <v>2.7636345874497503</v>
      </c>
    </row>
    <row r="647" spans="2:14" ht="14.1" customHeight="1" x14ac:dyDescent="0.25">
      <c r="B647" s="183" t="s">
        <v>316</v>
      </c>
      <c r="C647" s="184" t="s">
        <v>268</v>
      </c>
      <c r="D647" s="186" t="s">
        <v>276</v>
      </c>
      <c r="E647" s="186" t="s">
        <v>7</v>
      </c>
      <c r="F647" s="187" t="s">
        <v>27</v>
      </c>
      <c r="G647" s="187" t="s">
        <v>110</v>
      </c>
      <c r="H647" s="190" t="s">
        <v>173</v>
      </c>
      <c r="I647" s="192" t="s">
        <v>179</v>
      </c>
      <c r="J647" s="191">
        <v>10</v>
      </c>
      <c r="K647" s="193">
        <v>94.035451862653531</v>
      </c>
      <c r="L647" s="193">
        <v>98.661908482409032</v>
      </c>
      <c r="M647" s="193">
        <v>11.434171975580979</v>
      </c>
      <c r="N647" s="197">
        <v>12.004329795184876</v>
      </c>
    </row>
    <row r="648" spans="2:14" ht="14.1" customHeight="1" x14ac:dyDescent="0.25">
      <c r="B648" s="183" t="s">
        <v>316</v>
      </c>
      <c r="C648" s="184" t="s">
        <v>268</v>
      </c>
      <c r="D648" s="186" t="s">
        <v>276</v>
      </c>
      <c r="E648" s="186" t="s">
        <v>7</v>
      </c>
      <c r="F648" s="187" t="s">
        <v>27</v>
      </c>
      <c r="G648" s="187" t="s">
        <v>110</v>
      </c>
      <c r="H648" s="190" t="s">
        <v>173</v>
      </c>
      <c r="I648" s="192" t="s">
        <v>180</v>
      </c>
      <c r="J648" s="191">
        <v>10</v>
      </c>
      <c r="K648" s="193">
        <v>47.83901095701794</v>
      </c>
      <c r="L648" s="193">
        <v>49.041555208656824</v>
      </c>
      <c r="M648" s="194">
        <v>5.7100153761467975</v>
      </c>
      <c r="N648" s="195">
        <v>5.8577822594024083</v>
      </c>
    </row>
    <row r="649" spans="2:14" ht="14.1" customHeight="1" x14ac:dyDescent="0.25">
      <c r="B649" s="183" t="s">
        <v>316</v>
      </c>
      <c r="C649" s="184" t="s">
        <v>268</v>
      </c>
      <c r="D649" s="186" t="s">
        <v>276</v>
      </c>
      <c r="E649" s="186" t="s">
        <v>7</v>
      </c>
      <c r="F649" s="187" t="s">
        <v>25</v>
      </c>
      <c r="G649" s="187" t="s">
        <v>110</v>
      </c>
      <c r="H649" s="190" t="s">
        <v>173</v>
      </c>
      <c r="I649" s="192" t="s">
        <v>179</v>
      </c>
      <c r="J649" s="191">
        <v>20</v>
      </c>
      <c r="K649" s="193">
        <v>178.47766094491968</v>
      </c>
      <c r="L649" s="193">
        <v>195.62814287314819</v>
      </c>
      <c r="M649" s="193">
        <v>21.916264213378227</v>
      </c>
      <c r="N649" s="197">
        <v>24.035762254504345</v>
      </c>
    </row>
    <row r="650" spans="2:14" ht="14.1" customHeight="1" x14ac:dyDescent="0.25">
      <c r="B650" s="183" t="s">
        <v>316</v>
      </c>
      <c r="C650" s="184" t="s">
        <v>268</v>
      </c>
      <c r="D650" s="186" t="s">
        <v>276</v>
      </c>
      <c r="E650" s="186" t="s">
        <v>7</v>
      </c>
      <c r="F650" s="187" t="s">
        <v>25</v>
      </c>
      <c r="G650" s="187" t="s">
        <v>110</v>
      </c>
      <c r="H650" s="190" t="s">
        <v>173</v>
      </c>
      <c r="I650" s="192" t="s">
        <v>180</v>
      </c>
      <c r="J650" s="191">
        <v>20</v>
      </c>
      <c r="K650" s="193">
        <v>94.035451862653531</v>
      </c>
      <c r="L650" s="193">
        <v>98.661908482409032</v>
      </c>
      <c r="M650" s="193">
        <v>11.434171975580979</v>
      </c>
      <c r="N650" s="197">
        <v>12.004329795184876</v>
      </c>
    </row>
    <row r="651" spans="2:14" ht="14.1" customHeight="1" x14ac:dyDescent="0.25">
      <c r="B651" s="183" t="s">
        <v>316</v>
      </c>
      <c r="C651" s="184" t="s">
        <v>268</v>
      </c>
      <c r="D651" s="186" t="s">
        <v>276</v>
      </c>
      <c r="E651" s="186" t="s">
        <v>7</v>
      </c>
      <c r="F651" s="187" t="s">
        <v>30</v>
      </c>
      <c r="G651" s="187" t="s">
        <v>110</v>
      </c>
      <c r="H651" s="190" t="s">
        <v>173</v>
      </c>
      <c r="I651" s="192" t="s">
        <v>179</v>
      </c>
      <c r="J651" s="191">
        <v>20</v>
      </c>
      <c r="K651" s="193">
        <v>3436.1574195580329</v>
      </c>
      <c r="L651" s="193">
        <v>3922.7455260520064</v>
      </c>
      <c r="M651" s="193">
        <v>837.36127026889687</v>
      </c>
      <c r="N651" s="197">
        <v>968.60914188363688</v>
      </c>
    </row>
    <row r="652" spans="2:14" ht="14.1" customHeight="1" x14ac:dyDescent="0.25">
      <c r="B652" s="183" t="s">
        <v>316</v>
      </c>
      <c r="C652" s="184" t="s">
        <v>268</v>
      </c>
      <c r="D652" s="186" t="s">
        <v>276</v>
      </c>
      <c r="E652" s="186" t="s">
        <v>7</v>
      </c>
      <c r="F652" s="187" t="s">
        <v>30</v>
      </c>
      <c r="G652" s="187" t="s">
        <v>110</v>
      </c>
      <c r="H652" s="190" t="s">
        <v>173</v>
      </c>
      <c r="I652" s="192" t="s">
        <v>180</v>
      </c>
      <c r="J652" s="191">
        <v>20</v>
      </c>
      <c r="K652" s="193">
        <v>601.98488868559855</v>
      </c>
      <c r="L652" s="193">
        <v>630.59553167304307</v>
      </c>
      <c r="M652" s="193">
        <v>94.222861863748605</v>
      </c>
      <c r="N652" s="197">
        <v>98.827020205193094</v>
      </c>
    </row>
    <row r="653" spans="2:14" ht="14.1" customHeight="1" x14ac:dyDescent="0.25">
      <c r="B653" s="22" t="s">
        <v>316</v>
      </c>
      <c r="C653" s="16" t="s">
        <v>268</v>
      </c>
      <c r="D653" s="7" t="s">
        <v>276</v>
      </c>
      <c r="E653" s="61" t="s">
        <v>7</v>
      </c>
      <c r="F653" s="63" t="s">
        <v>145</v>
      </c>
      <c r="G653" s="63" t="s">
        <v>110</v>
      </c>
      <c r="H653" s="64" t="s">
        <v>174</v>
      </c>
      <c r="I653" s="66" t="s">
        <v>179</v>
      </c>
      <c r="J653" s="65">
        <v>1</v>
      </c>
      <c r="K653" s="60" t="s">
        <v>178</v>
      </c>
      <c r="L653" s="60" t="s">
        <v>178</v>
      </c>
      <c r="M653" s="67">
        <v>178.72058513306422</v>
      </c>
      <c r="N653" s="70">
        <v>584.12572997484017</v>
      </c>
    </row>
    <row r="654" spans="2:14" ht="14.1" customHeight="1" x14ac:dyDescent="0.25">
      <c r="B654" s="22" t="s">
        <v>316</v>
      </c>
      <c r="C654" s="16" t="s">
        <v>268</v>
      </c>
      <c r="D654" s="7" t="s">
        <v>276</v>
      </c>
      <c r="E654" s="61" t="s">
        <v>7</v>
      </c>
      <c r="F654" s="63" t="s">
        <v>146</v>
      </c>
      <c r="G654" s="63" t="s">
        <v>110</v>
      </c>
      <c r="H654" s="64" t="s">
        <v>174</v>
      </c>
      <c r="I654" s="66" t="s">
        <v>180</v>
      </c>
      <c r="J654" s="65">
        <v>1</v>
      </c>
      <c r="K654" s="60" t="s">
        <v>178</v>
      </c>
      <c r="L654" s="60" t="s">
        <v>178</v>
      </c>
      <c r="M654" s="67">
        <v>169.80200264187542</v>
      </c>
      <c r="N654" s="70">
        <v>498.00181128627787</v>
      </c>
    </row>
    <row r="655" spans="2:14" ht="14.1" customHeight="1" x14ac:dyDescent="0.25">
      <c r="B655" s="183" t="s">
        <v>316</v>
      </c>
      <c r="C655" s="184" t="s">
        <v>268</v>
      </c>
      <c r="D655" s="186" t="s">
        <v>276</v>
      </c>
      <c r="E655" s="186" t="s">
        <v>7</v>
      </c>
      <c r="F655" s="188" t="s">
        <v>147</v>
      </c>
      <c r="G655" s="188" t="s">
        <v>110</v>
      </c>
      <c r="H655" s="190" t="s">
        <v>174</v>
      </c>
      <c r="I655" s="192" t="s">
        <v>179</v>
      </c>
      <c r="J655" s="191">
        <v>1</v>
      </c>
      <c r="K655" s="185" t="s">
        <v>178</v>
      </c>
      <c r="L655" s="185" t="s">
        <v>178</v>
      </c>
      <c r="M655" s="193">
        <v>183.53365159855969</v>
      </c>
      <c r="N655" s="197">
        <v>639.32948871807503</v>
      </c>
    </row>
    <row r="656" spans="2:14" ht="14.1" customHeight="1" x14ac:dyDescent="0.25">
      <c r="B656" s="183" t="s">
        <v>316</v>
      </c>
      <c r="C656" s="184" t="s">
        <v>268</v>
      </c>
      <c r="D656" s="186" t="s">
        <v>276</v>
      </c>
      <c r="E656" s="186" t="s">
        <v>7</v>
      </c>
      <c r="F656" s="188" t="s">
        <v>147</v>
      </c>
      <c r="G656" s="188" t="s">
        <v>110</v>
      </c>
      <c r="H656" s="190" t="s">
        <v>174</v>
      </c>
      <c r="I656" s="192" t="s">
        <v>180</v>
      </c>
      <c r="J656" s="191">
        <v>1</v>
      </c>
      <c r="K656" s="185" t="s">
        <v>178</v>
      </c>
      <c r="L656" s="185" t="s">
        <v>178</v>
      </c>
      <c r="M656" s="193">
        <v>183.53365159855969</v>
      </c>
      <c r="N656" s="197">
        <v>639.32948871807503</v>
      </c>
    </row>
    <row r="657" spans="2:14" ht="14.1" customHeight="1" x14ac:dyDescent="0.25">
      <c r="B657" s="183" t="s">
        <v>316</v>
      </c>
      <c r="C657" s="184" t="s">
        <v>268</v>
      </c>
      <c r="D657" s="186" t="s">
        <v>276</v>
      </c>
      <c r="E657" s="186" t="s">
        <v>7</v>
      </c>
      <c r="F657" s="187" t="s">
        <v>41</v>
      </c>
      <c r="G657" s="187" t="s">
        <v>110</v>
      </c>
      <c r="H657" s="190" t="s">
        <v>174</v>
      </c>
      <c r="I657" s="192" t="s">
        <v>179</v>
      </c>
      <c r="J657" s="191">
        <v>1</v>
      </c>
      <c r="K657" s="185" t="s">
        <v>178</v>
      </c>
      <c r="L657" s="185" t="s">
        <v>178</v>
      </c>
      <c r="M657" s="193">
        <v>4090.5428146594777</v>
      </c>
      <c r="N657" s="197">
        <v>12005.827221369593</v>
      </c>
    </row>
    <row r="658" spans="2:14" ht="14.1" customHeight="1" thickBot="1" x14ac:dyDescent="0.3">
      <c r="B658" s="198" t="s">
        <v>316</v>
      </c>
      <c r="C658" s="199" t="s">
        <v>268</v>
      </c>
      <c r="D658" s="201" t="s">
        <v>276</v>
      </c>
      <c r="E658" s="201" t="s">
        <v>7</v>
      </c>
      <c r="F658" s="203" t="s">
        <v>41</v>
      </c>
      <c r="G658" s="203" t="s">
        <v>110</v>
      </c>
      <c r="H658" s="204" t="s">
        <v>174</v>
      </c>
      <c r="I658" s="205" t="s">
        <v>180</v>
      </c>
      <c r="J658" s="206">
        <v>1</v>
      </c>
      <c r="K658" s="200" t="s">
        <v>178</v>
      </c>
      <c r="L658" s="200" t="s">
        <v>178</v>
      </c>
      <c r="M658" s="207">
        <v>1349.4496475083477</v>
      </c>
      <c r="N658" s="208">
        <v>3961.2210119117167</v>
      </c>
    </row>
    <row r="659" spans="2:14" ht="14.1" customHeight="1" x14ac:dyDescent="0.25">
      <c r="B659" s="18" t="s">
        <v>316</v>
      </c>
      <c r="C659" s="40" t="s">
        <v>268</v>
      </c>
      <c r="D659" s="44" t="s">
        <v>275</v>
      </c>
      <c r="E659" s="53" t="s">
        <v>7</v>
      </c>
      <c r="F659" s="54" t="s">
        <v>22</v>
      </c>
      <c r="G659" s="54" t="s">
        <v>114</v>
      </c>
      <c r="H659" s="55" t="s">
        <v>173</v>
      </c>
      <c r="I659" s="57" t="s">
        <v>179</v>
      </c>
      <c r="J659" s="56">
        <v>1</v>
      </c>
      <c r="K659" s="85">
        <v>6.7839531416134173</v>
      </c>
      <c r="L659" s="85">
        <v>6.7857498998543004</v>
      </c>
      <c r="M659" s="86">
        <v>0.52015400921078592</v>
      </c>
      <c r="N659" s="87">
        <v>0.52031210086567858</v>
      </c>
    </row>
    <row r="660" spans="2:14" ht="14.1" customHeight="1" x14ac:dyDescent="0.25">
      <c r="B660" s="22" t="s">
        <v>316</v>
      </c>
      <c r="C660" s="16" t="s">
        <v>268</v>
      </c>
      <c r="D660" s="7" t="s">
        <v>275</v>
      </c>
      <c r="E660" s="61" t="s">
        <v>7</v>
      </c>
      <c r="F660" s="62" t="s">
        <v>24</v>
      </c>
      <c r="G660" s="62" t="s">
        <v>114</v>
      </c>
      <c r="H660" s="64" t="s">
        <v>173</v>
      </c>
      <c r="I660" s="66" t="s">
        <v>180</v>
      </c>
      <c r="J660" s="65">
        <v>1</v>
      </c>
      <c r="K660" s="94">
        <v>1.5443454078321908</v>
      </c>
      <c r="L660" s="94">
        <v>1.5446333334042104</v>
      </c>
      <c r="M660" s="68">
        <v>6.1802159672668312E-2</v>
      </c>
      <c r="N660" s="69">
        <v>6.1815450460224457E-2</v>
      </c>
    </row>
    <row r="661" spans="2:14" ht="14.1" customHeight="1" x14ac:dyDescent="0.25">
      <c r="B661" s="22" t="s">
        <v>316</v>
      </c>
      <c r="C661" s="16" t="s">
        <v>268</v>
      </c>
      <c r="D661" s="7" t="s">
        <v>275</v>
      </c>
      <c r="E661" s="61" t="s">
        <v>7</v>
      </c>
      <c r="F661" s="62" t="s">
        <v>20</v>
      </c>
      <c r="G661" s="62" t="s">
        <v>114</v>
      </c>
      <c r="H661" s="64" t="s">
        <v>173</v>
      </c>
      <c r="I661" s="66" t="s">
        <v>179</v>
      </c>
      <c r="J661" s="65">
        <v>5</v>
      </c>
      <c r="K661" s="67">
        <v>39.614546900762392</v>
      </c>
      <c r="L661" s="67">
        <v>39.662594856658757</v>
      </c>
      <c r="M661" s="68">
        <v>3.5617287283564703</v>
      </c>
      <c r="N661" s="69">
        <v>3.5660852039660726</v>
      </c>
    </row>
    <row r="662" spans="2:14" ht="14.1" customHeight="1" x14ac:dyDescent="0.25">
      <c r="B662" s="22" t="s">
        <v>316</v>
      </c>
      <c r="C662" s="16" t="s">
        <v>268</v>
      </c>
      <c r="D662" s="7" t="s">
        <v>275</v>
      </c>
      <c r="E662" s="61" t="s">
        <v>7</v>
      </c>
      <c r="F662" s="62" t="s">
        <v>21</v>
      </c>
      <c r="G662" s="62" t="s">
        <v>114</v>
      </c>
      <c r="H662" s="64" t="s">
        <v>173</v>
      </c>
      <c r="I662" s="66" t="s">
        <v>180</v>
      </c>
      <c r="J662" s="65">
        <v>5</v>
      </c>
      <c r="K662" s="96">
        <v>13.033490703259588</v>
      </c>
      <c r="L662" s="96">
        <v>13.042597664796157</v>
      </c>
      <c r="M662" s="68">
        <v>0.74386714278321397</v>
      </c>
      <c r="N662" s="69">
        <v>0.7443955878965185</v>
      </c>
    </row>
    <row r="663" spans="2:14" ht="14.1" customHeight="1" x14ac:dyDescent="0.25">
      <c r="B663" s="22" t="s">
        <v>316</v>
      </c>
      <c r="C663" s="16" t="s">
        <v>268</v>
      </c>
      <c r="D663" s="7" t="s">
        <v>275</v>
      </c>
      <c r="E663" s="61" t="s">
        <v>7</v>
      </c>
      <c r="F663" s="62" t="s">
        <v>18</v>
      </c>
      <c r="G663" s="62" t="s">
        <v>114</v>
      </c>
      <c r="H663" s="64" t="s">
        <v>173</v>
      </c>
      <c r="I663" s="66" t="s">
        <v>179</v>
      </c>
      <c r="J663" s="65">
        <v>10</v>
      </c>
      <c r="K663" s="67">
        <v>81.326566520556653</v>
      </c>
      <c r="L663" s="67">
        <v>81.518844394460743</v>
      </c>
      <c r="M663" s="68">
        <v>7.4364876258521075</v>
      </c>
      <c r="N663" s="69">
        <v>7.4539487034328413</v>
      </c>
    </row>
    <row r="664" spans="2:14" ht="14.1" customHeight="1" x14ac:dyDescent="0.25">
      <c r="B664" s="22" t="s">
        <v>316</v>
      </c>
      <c r="C664" s="16" t="s">
        <v>268</v>
      </c>
      <c r="D664" s="7" t="s">
        <v>275</v>
      </c>
      <c r="E664" s="61" t="s">
        <v>7</v>
      </c>
      <c r="F664" s="62" t="s">
        <v>19</v>
      </c>
      <c r="G664" s="62" t="s">
        <v>114</v>
      </c>
      <c r="H664" s="64" t="s">
        <v>173</v>
      </c>
      <c r="I664" s="66" t="s">
        <v>180</v>
      </c>
      <c r="J664" s="65">
        <v>10</v>
      </c>
      <c r="K664" s="96">
        <v>28.989505457047411</v>
      </c>
      <c r="L664" s="96">
        <v>29.02708100737205</v>
      </c>
      <c r="M664" s="68">
        <v>1.700086892694239</v>
      </c>
      <c r="N664" s="69">
        <v>1.7022577548874811</v>
      </c>
    </row>
    <row r="665" spans="2:14" ht="14.1" customHeight="1" x14ac:dyDescent="0.25">
      <c r="B665" s="22" t="s">
        <v>316</v>
      </c>
      <c r="C665" s="16" t="s">
        <v>268</v>
      </c>
      <c r="D665" s="7" t="s">
        <v>275</v>
      </c>
      <c r="E665" s="61" t="s">
        <v>7</v>
      </c>
      <c r="F665" s="62" t="s">
        <v>8</v>
      </c>
      <c r="G665" s="62" t="s">
        <v>114</v>
      </c>
      <c r="H665" s="64" t="s">
        <v>173</v>
      </c>
      <c r="I665" s="66" t="s">
        <v>179</v>
      </c>
      <c r="J665" s="65">
        <v>20</v>
      </c>
      <c r="K665" s="67">
        <v>164.5500798707647</v>
      </c>
      <c r="L665" s="67">
        <v>165.31632437752961</v>
      </c>
      <c r="M665" s="96">
        <v>15.167128535863295</v>
      </c>
      <c r="N665" s="97">
        <v>15.23678355473343</v>
      </c>
    </row>
    <row r="666" spans="2:14" ht="14.1" customHeight="1" x14ac:dyDescent="0.25">
      <c r="B666" s="22" t="s">
        <v>316</v>
      </c>
      <c r="C666" s="16" t="s">
        <v>268</v>
      </c>
      <c r="D666" s="7" t="s">
        <v>275</v>
      </c>
      <c r="E666" s="61" t="s">
        <v>7</v>
      </c>
      <c r="F666" s="62" t="s">
        <v>15</v>
      </c>
      <c r="G666" s="62" t="s">
        <v>114</v>
      </c>
      <c r="H666" s="64" t="s">
        <v>173</v>
      </c>
      <c r="I666" s="66" t="s">
        <v>180</v>
      </c>
      <c r="J666" s="65">
        <v>20</v>
      </c>
      <c r="K666" s="67">
        <v>61.432809180804654</v>
      </c>
      <c r="L666" s="67">
        <v>61.583876330753412</v>
      </c>
      <c r="M666" s="68">
        <v>3.6344787738997231</v>
      </c>
      <c r="N666" s="69">
        <v>3.6432029795794931</v>
      </c>
    </row>
    <row r="667" spans="2:14" ht="14.1" customHeight="1" x14ac:dyDescent="0.25">
      <c r="B667" s="183" t="s">
        <v>316</v>
      </c>
      <c r="C667" s="184" t="s">
        <v>268</v>
      </c>
      <c r="D667" s="186" t="s">
        <v>275</v>
      </c>
      <c r="E667" s="186" t="s">
        <v>7</v>
      </c>
      <c r="F667" s="187" t="s">
        <v>29</v>
      </c>
      <c r="G667" s="187" t="s">
        <v>114</v>
      </c>
      <c r="H667" s="190" t="s">
        <v>173</v>
      </c>
      <c r="I667" s="192" t="s">
        <v>179</v>
      </c>
      <c r="J667" s="191">
        <v>1</v>
      </c>
      <c r="K667" s="193">
        <v>11.461357938605264</v>
      </c>
      <c r="L667" s="193">
        <v>11.464151584388507</v>
      </c>
      <c r="M667" s="194">
        <v>1.2250005128227763</v>
      </c>
      <c r="N667" s="195">
        <v>1.225336964639048</v>
      </c>
    </row>
    <row r="668" spans="2:14" ht="14.1" customHeight="1" x14ac:dyDescent="0.25">
      <c r="B668" s="183" t="s">
        <v>316</v>
      </c>
      <c r="C668" s="184" t="s">
        <v>268</v>
      </c>
      <c r="D668" s="186" t="s">
        <v>275</v>
      </c>
      <c r="E668" s="186" t="s">
        <v>7</v>
      </c>
      <c r="F668" s="187" t="s">
        <v>29</v>
      </c>
      <c r="G668" s="187" t="s">
        <v>114</v>
      </c>
      <c r="H668" s="190" t="s">
        <v>173</v>
      </c>
      <c r="I668" s="192" t="s">
        <v>180</v>
      </c>
      <c r="J668" s="191">
        <v>1</v>
      </c>
      <c r="K668" s="196">
        <v>5.4246983859573561</v>
      </c>
      <c r="L668" s="196">
        <v>5.4253720892781798</v>
      </c>
      <c r="M668" s="194">
        <v>0.50102655112367622</v>
      </c>
      <c r="N668" s="195">
        <v>0.50110328778157931</v>
      </c>
    </row>
    <row r="669" spans="2:14" ht="14.1" customHeight="1" x14ac:dyDescent="0.25">
      <c r="B669" s="183" t="s">
        <v>316</v>
      </c>
      <c r="C669" s="184" t="s">
        <v>268</v>
      </c>
      <c r="D669" s="186" t="s">
        <v>275</v>
      </c>
      <c r="E669" s="186" t="s">
        <v>7</v>
      </c>
      <c r="F669" s="187" t="s">
        <v>28</v>
      </c>
      <c r="G669" s="187" t="s">
        <v>114</v>
      </c>
      <c r="H669" s="190" t="s">
        <v>173</v>
      </c>
      <c r="I669" s="192" t="s">
        <v>179</v>
      </c>
      <c r="J669" s="191">
        <v>5</v>
      </c>
      <c r="K669" s="193">
        <v>61.49864684740124</v>
      </c>
      <c r="L669" s="193">
        <v>61.569807632748052</v>
      </c>
      <c r="M669" s="194">
        <v>7.3961100755096254</v>
      </c>
      <c r="N669" s="195">
        <v>7.4048531390380443</v>
      </c>
    </row>
    <row r="670" spans="2:14" ht="14.1" customHeight="1" x14ac:dyDescent="0.25">
      <c r="B670" s="183" t="s">
        <v>316</v>
      </c>
      <c r="C670" s="184" t="s">
        <v>268</v>
      </c>
      <c r="D670" s="186" t="s">
        <v>275</v>
      </c>
      <c r="E670" s="186" t="s">
        <v>7</v>
      </c>
      <c r="F670" s="187" t="s">
        <v>28</v>
      </c>
      <c r="G670" s="187" t="s">
        <v>114</v>
      </c>
      <c r="H670" s="190" t="s">
        <v>173</v>
      </c>
      <c r="I670" s="192" t="s">
        <v>180</v>
      </c>
      <c r="J670" s="191">
        <v>5</v>
      </c>
      <c r="K670" s="193">
        <v>30.128597774591441</v>
      </c>
      <c r="L670" s="193">
        <v>30.146363084258699</v>
      </c>
      <c r="M670" s="194">
        <v>3.5182150842625868</v>
      </c>
      <c r="N670" s="195">
        <v>3.5203901602199812</v>
      </c>
    </row>
    <row r="671" spans="2:14" ht="14.1" customHeight="1" x14ac:dyDescent="0.25">
      <c r="B671" s="183" t="s">
        <v>316</v>
      </c>
      <c r="C671" s="184" t="s">
        <v>268</v>
      </c>
      <c r="D671" s="186" t="s">
        <v>275</v>
      </c>
      <c r="E671" s="186" t="s">
        <v>7</v>
      </c>
      <c r="F671" s="187" t="s">
        <v>27</v>
      </c>
      <c r="G671" s="187" t="s">
        <v>114</v>
      </c>
      <c r="H671" s="190" t="s">
        <v>173</v>
      </c>
      <c r="I671" s="192" t="s">
        <v>179</v>
      </c>
      <c r="J671" s="191">
        <v>10</v>
      </c>
      <c r="K671" s="193">
        <v>124.24246655012992</v>
      </c>
      <c r="L671" s="193">
        <v>124.52657969695484</v>
      </c>
      <c r="M671" s="193">
        <v>15.158813313685672</v>
      </c>
      <c r="N671" s="197">
        <v>15.19377265075671</v>
      </c>
    </row>
    <row r="672" spans="2:14" ht="14.1" customHeight="1" x14ac:dyDescent="0.25">
      <c r="B672" s="183" t="s">
        <v>316</v>
      </c>
      <c r="C672" s="184" t="s">
        <v>268</v>
      </c>
      <c r="D672" s="186" t="s">
        <v>275</v>
      </c>
      <c r="E672" s="186" t="s">
        <v>7</v>
      </c>
      <c r="F672" s="187" t="s">
        <v>27</v>
      </c>
      <c r="G672" s="187" t="s">
        <v>114</v>
      </c>
      <c r="H672" s="190" t="s">
        <v>173</v>
      </c>
      <c r="I672" s="192" t="s">
        <v>180</v>
      </c>
      <c r="J672" s="191">
        <v>10</v>
      </c>
      <c r="K672" s="193">
        <v>61.49864684740124</v>
      </c>
      <c r="L672" s="193">
        <v>61.569807632748052</v>
      </c>
      <c r="M672" s="194">
        <v>7.3961100755096254</v>
      </c>
      <c r="N672" s="195">
        <v>7.4048531390380443</v>
      </c>
    </row>
    <row r="673" spans="2:14" ht="14.1" customHeight="1" x14ac:dyDescent="0.25">
      <c r="B673" s="183" t="s">
        <v>316</v>
      </c>
      <c r="C673" s="184" t="s">
        <v>268</v>
      </c>
      <c r="D673" s="186" t="s">
        <v>275</v>
      </c>
      <c r="E673" s="186" t="s">
        <v>7</v>
      </c>
      <c r="F673" s="187" t="s">
        <v>25</v>
      </c>
      <c r="G673" s="187" t="s">
        <v>114</v>
      </c>
      <c r="H673" s="190" t="s">
        <v>173</v>
      </c>
      <c r="I673" s="192" t="s">
        <v>179</v>
      </c>
      <c r="J673" s="191">
        <v>20</v>
      </c>
      <c r="K673" s="193">
        <v>249.24557431727683</v>
      </c>
      <c r="L673" s="193">
        <v>250.37738284683473</v>
      </c>
      <c r="M673" s="193">
        <v>30.628121809620449</v>
      </c>
      <c r="N673" s="197">
        <v>30.767496518586139</v>
      </c>
    </row>
    <row r="674" spans="2:14" ht="14.1" customHeight="1" x14ac:dyDescent="0.25">
      <c r="B674" s="183" t="s">
        <v>316</v>
      </c>
      <c r="C674" s="184" t="s">
        <v>268</v>
      </c>
      <c r="D674" s="186" t="s">
        <v>275</v>
      </c>
      <c r="E674" s="186" t="s">
        <v>7</v>
      </c>
      <c r="F674" s="187" t="s">
        <v>25</v>
      </c>
      <c r="G674" s="187" t="s">
        <v>114</v>
      </c>
      <c r="H674" s="190" t="s">
        <v>173</v>
      </c>
      <c r="I674" s="192" t="s">
        <v>180</v>
      </c>
      <c r="J674" s="191">
        <v>20</v>
      </c>
      <c r="K674" s="193">
        <v>124.24246655012992</v>
      </c>
      <c r="L674" s="193">
        <v>124.52657969695484</v>
      </c>
      <c r="M674" s="193">
        <v>15.158813313685672</v>
      </c>
      <c r="N674" s="197">
        <v>15.19377265075671</v>
      </c>
    </row>
    <row r="675" spans="2:14" ht="14.1" customHeight="1" x14ac:dyDescent="0.25">
      <c r="B675" s="183" t="s">
        <v>316</v>
      </c>
      <c r="C675" s="184" t="s">
        <v>268</v>
      </c>
      <c r="D675" s="186" t="s">
        <v>275</v>
      </c>
      <c r="E675" s="186" t="s">
        <v>7</v>
      </c>
      <c r="F675" s="187" t="s">
        <v>30</v>
      </c>
      <c r="G675" s="187" t="s">
        <v>114</v>
      </c>
      <c r="H675" s="190" t="s">
        <v>173</v>
      </c>
      <c r="I675" s="192" t="s">
        <v>179</v>
      </c>
      <c r="J675" s="191">
        <v>20</v>
      </c>
      <c r="K675" s="193">
        <v>4936.216455830614</v>
      </c>
      <c r="L675" s="193">
        <v>5070.1677767651863</v>
      </c>
      <c r="M675" s="193">
        <v>1214.2574751494651</v>
      </c>
      <c r="N675" s="197">
        <v>1250.6851238111065</v>
      </c>
    </row>
    <row r="676" spans="2:14" ht="14.1" customHeight="1" x14ac:dyDescent="0.25">
      <c r="B676" s="183" t="s">
        <v>316</v>
      </c>
      <c r="C676" s="184" t="s">
        <v>268</v>
      </c>
      <c r="D676" s="186" t="s">
        <v>275</v>
      </c>
      <c r="E676" s="186" t="s">
        <v>7</v>
      </c>
      <c r="F676" s="187" t="s">
        <v>30</v>
      </c>
      <c r="G676" s="187" t="s">
        <v>114</v>
      </c>
      <c r="H676" s="190" t="s">
        <v>173</v>
      </c>
      <c r="I676" s="192" t="s">
        <v>180</v>
      </c>
      <c r="J676" s="191">
        <v>20</v>
      </c>
      <c r="K676" s="193">
        <v>785.0085058742153</v>
      </c>
      <c r="L676" s="193">
        <v>791.95071439883964</v>
      </c>
      <c r="M676" s="193">
        <v>122.99233066290151</v>
      </c>
      <c r="N676" s="197">
        <v>124.10914850315369</v>
      </c>
    </row>
    <row r="677" spans="2:14" ht="14.1" customHeight="1" x14ac:dyDescent="0.25">
      <c r="B677" s="22" t="s">
        <v>316</v>
      </c>
      <c r="C677" s="16" t="s">
        <v>268</v>
      </c>
      <c r="D677" s="7" t="s">
        <v>275</v>
      </c>
      <c r="E677" s="61" t="s">
        <v>7</v>
      </c>
      <c r="F677" s="63" t="s">
        <v>145</v>
      </c>
      <c r="G677" s="63" t="s">
        <v>114</v>
      </c>
      <c r="H677" s="64" t="s">
        <v>174</v>
      </c>
      <c r="I677" s="66" t="s">
        <v>179</v>
      </c>
      <c r="J677" s="65">
        <v>1</v>
      </c>
      <c r="K677" s="60" t="s">
        <v>178</v>
      </c>
      <c r="L677" s="60" t="s">
        <v>178</v>
      </c>
      <c r="M677" s="67">
        <v>1584.3598393249954</v>
      </c>
      <c r="N677" s="70">
        <v>2908.5214939143684</v>
      </c>
    </row>
    <row r="678" spans="2:14" ht="14.1" customHeight="1" x14ac:dyDescent="0.25">
      <c r="B678" s="22" t="s">
        <v>316</v>
      </c>
      <c r="C678" s="16" t="s">
        <v>268</v>
      </c>
      <c r="D678" s="7" t="s">
        <v>275</v>
      </c>
      <c r="E678" s="61" t="s">
        <v>7</v>
      </c>
      <c r="F678" s="63" t="s">
        <v>146</v>
      </c>
      <c r="G678" s="63" t="s">
        <v>114</v>
      </c>
      <c r="H678" s="64" t="s">
        <v>174</v>
      </c>
      <c r="I678" s="66" t="s">
        <v>180</v>
      </c>
      <c r="J678" s="65">
        <v>1</v>
      </c>
      <c r="K678" s="60" t="s">
        <v>178</v>
      </c>
      <c r="L678" s="60" t="s">
        <v>178</v>
      </c>
      <c r="M678" s="67">
        <v>792.1047675386335</v>
      </c>
      <c r="N678" s="70">
        <v>1454.1924102141152</v>
      </c>
    </row>
    <row r="679" spans="2:14" ht="14.1" customHeight="1" x14ac:dyDescent="0.25">
      <c r="B679" s="183" t="s">
        <v>316</v>
      </c>
      <c r="C679" s="184" t="s">
        <v>268</v>
      </c>
      <c r="D679" s="186" t="s">
        <v>275</v>
      </c>
      <c r="E679" s="186" t="s">
        <v>7</v>
      </c>
      <c r="F679" s="188" t="s">
        <v>147</v>
      </c>
      <c r="G679" s="188" t="s">
        <v>114</v>
      </c>
      <c r="H679" s="190" t="s">
        <v>174</v>
      </c>
      <c r="I679" s="192" t="s">
        <v>179</v>
      </c>
      <c r="J679" s="191">
        <v>1</v>
      </c>
      <c r="K679" s="185" t="s">
        <v>178</v>
      </c>
      <c r="L679" s="185" t="s">
        <v>178</v>
      </c>
      <c r="M679" s="193">
        <v>3169.090732589405</v>
      </c>
      <c r="N679" s="197">
        <v>5817.6982495064494</v>
      </c>
    </row>
    <row r="680" spans="2:14" ht="14.1" customHeight="1" x14ac:dyDescent="0.25">
      <c r="B680" s="183" t="s">
        <v>316</v>
      </c>
      <c r="C680" s="184" t="s">
        <v>268</v>
      </c>
      <c r="D680" s="186" t="s">
        <v>275</v>
      </c>
      <c r="E680" s="186" t="s">
        <v>7</v>
      </c>
      <c r="F680" s="188" t="s">
        <v>147</v>
      </c>
      <c r="G680" s="188" t="s">
        <v>114</v>
      </c>
      <c r="H680" s="190" t="s">
        <v>174</v>
      </c>
      <c r="I680" s="192" t="s">
        <v>180</v>
      </c>
      <c r="J680" s="191">
        <v>1</v>
      </c>
      <c r="K680" s="185" t="s">
        <v>178</v>
      </c>
      <c r="L680" s="185" t="s">
        <v>178</v>
      </c>
      <c r="M680" s="193">
        <v>3169.090732589405</v>
      </c>
      <c r="N680" s="197">
        <v>5817.6982495064494</v>
      </c>
    </row>
    <row r="681" spans="2:14" ht="14.1" customHeight="1" x14ac:dyDescent="0.25">
      <c r="B681" s="183" t="s">
        <v>316</v>
      </c>
      <c r="C681" s="184" t="s">
        <v>268</v>
      </c>
      <c r="D681" s="186" t="s">
        <v>275</v>
      </c>
      <c r="E681" s="186" t="s">
        <v>7</v>
      </c>
      <c r="F681" s="187" t="s">
        <v>41</v>
      </c>
      <c r="G681" s="187" t="s">
        <v>114</v>
      </c>
      <c r="H681" s="190" t="s">
        <v>174</v>
      </c>
      <c r="I681" s="192" t="s">
        <v>179</v>
      </c>
      <c r="J681" s="191">
        <v>1</v>
      </c>
      <c r="K681" s="185" t="s">
        <v>178</v>
      </c>
      <c r="L681" s="185" t="s">
        <v>178</v>
      </c>
      <c r="M681" s="193">
        <v>19112.710138617007</v>
      </c>
      <c r="N681" s="197">
        <v>35192.591456410206</v>
      </c>
    </row>
    <row r="682" spans="2:14" ht="13.5" customHeight="1" thickBot="1" x14ac:dyDescent="0.3">
      <c r="B682" s="198" t="s">
        <v>316</v>
      </c>
      <c r="C682" s="199" t="s">
        <v>268</v>
      </c>
      <c r="D682" s="201" t="s">
        <v>275</v>
      </c>
      <c r="E682" s="201" t="s">
        <v>7</v>
      </c>
      <c r="F682" s="203" t="s">
        <v>41</v>
      </c>
      <c r="G682" s="203" t="s">
        <v>114</v>
      </c>
      <c r="H682" s="204" t="s">
        <v>174</v>
      </c>
      <c r="I682" s="205" t="s">
        <v>180</v>
      </c>
      <c r="J682" s="206">
        <v>1</v>
      </c>
      <c r="K682" s="200" t="s">
        <v>178</v>
      </c>
      <c r="L682" s="200" t="s">
        <v>178</v>
      </c>
      <c r="M682" s="207">
        <v>6305.6889639263454</v>
      </c>
      <c r="N682" s="208">
        <v>11607.265544010317</v>
      </c>
    </row>
    <row r="683" spans="2:14" ht="12" customHeight="1" x14ac:dyDescent="0.25">
      <c r="B683" s="49" t="s">
        <v>317</v>
      </c>
      <c r="C683" s="17" t="s">
        <v>203</v>
      </c>
      <c r="D683" s="117" t="s">
        <v>258</v>
      </c>
      <c r="E683" s="118" t="s">
        <v>73</v>
      </c>
      <c r="F683" s="119" t="s">
        <v>22</v>
      </c>
      <c r="G683" s="119" t="s">
        <v>74</v>
      </c>
      <c r="H683" s="120" t="s">
        <v>173</v>
      </c>
      <c r="I683" s="122" t="s">
        <v>179</v>
      </c>
      <c r="J683" s="121">
        <v>1</v>
      </c>
      <c r="K683" s="123">
        <v>575.19610586008298</v>
      </c>
      <c r="L683" s="123">
        <v>578.07699911946304</v>
      </c>
      <c r="M683" s="123">
        <v>53.429134000148764</v>
      </c>
      <c r="N683" s="124">
        <v>53.691834106509056</v>
      </c>
    </row>
    <row r="684" spans="2:14" ht="14.1" customHeight="1" x14ac:dyDescent="0.25">
      <c r="B684" s="46" t="s">
        <v>317</v>
      </c>
      <c r="C684" s="6" t="s">
        <v>203</v>
      </c>
      <c r="D684" s="114" t="s">
        <v>258</v>
      </c>
      <c r="E684" s="61" t="s">
        <v>73</v>
      </c>
      <c r="F684" s="62" t="s">
        <v>24</v>
      </c>
      <c r="G684" s="62" t="s">
        <v>74</v>
      </c>
      <c r="H684" s="64" t="s">
        <v>173</v>
      </c>
      <c r="I684" s="66" t="s">
        <v>180</v>
      </c>
      <c r="J684" s="65">
        <v>1</v>
      </c>
      <c r="K684" s="67">
        <v>157.83548552663979</v>
      </c>
      <c r="L684" s="67">
        <v>157.98099859876513</v>
      </c>
      <c r="M684" s="68">
        <v>9.3824742061092703</v>
      </c>
      <c r="N684" s="69">
        <v>9.390894623295738</v>
      </c>
    </row>
    <row r="685" spans="2:14" ht="14.1" customHeight="1" x14ac:dyDescent="0.25">
      <c r="B685" s="46" t="s">
        <v>317</v>
      </c>
      <c r="C685" s="6" t="s">
        <v>203</v>
      </c>
      <c r="D685" s="114" t="s">
        <v>258</v>
      </c>
      <c r="E685" s="61" t="s">
        <v>73</v>
      </c>
      <c r="F685" s="62" t="s">
        <v>20</v>
      </c>
      <c r="G685" s="62" t="s">
        <v>74</v>
      </c>
      <c r="H685" s="64" t="s">
        <v>173</v>
      </c>
      <c r="I685" s="66" t="s">
        <v>179</v>
      </c>
      <c r="J685" s="65">
        <v>5</v>
      </c>
      <c r="K685" s="67">
        <v>2812.3442342458202</v>
      </c>
      <c r="L685" s="67">
        <v>2882.0565985968101</v>
      </c>
      <c r="M685" s="67">
        <v>261.36572678650856</v>
      </c>
      <c r="N685" s="70">
        <v>267.71899516596505</v>
      </c>
    </row>
    <row r="686" spans="2:14" ht="14.1" customHeight="1" x14ac:dyDescent="0.25">
      <c r="B686" s="46" t="s">
        <v>317</v>
      </c>
      <c r="C686" s="6" t="s">
        <v>203</v>
      </c>
      <c r="D686" s="114" t="s">
        <v>258</v>
      </c>
      <c r="E686" s="61" t="s">
        <v>73</v>
      </c>
      <c r="F686" s="62" t="s">
        <v>21</v>
      </c>
      <c r="G686" s="62" t="s">
        <v>74</v>
      </c>
      <c r="H686" s="64" t="s">
        <v>173</v>
      </c>
      <c r="I686" s="66" t="s">
        <v>180</v>
      </c>
      <c r="J686" s="65">
        <v>5</v>
      </c>
      <c r="K686" s="67">
        <v>801.87631408817276</v>
      </c>
      <c r="L686" s="67">
        <v>805.49093770813874</v>
      </c>
      <c r="M686" s="67">
        <v>47.705222709089078</v>
      </c>
      <c r="N686" s="70">
        <v>47.914472769029572</v>
      </c>
    </row>
    <row r="687" spans="2:14" ht="14.1" customHeight="1" x14ac:dyDescent="0.25">
      <c r="B687" s="46" t="s">
        <v>317</v>
      </c>
      <c r="C687" s="6" t="s">
        <v>203</v>
      </c>
      <c r="D687" s="114" t="s">
        <v>258</v>
      </c>
      <c r="E687" s="61" t="s">
        <v>73</v>
      </c>
      <c r="F687" s="62" t="s">
        <v>18</v>
      </c>
      <c r="G687" s="62" t="s">
        <v>74</v>
      </c>
      <c r="H687" s="64" t="s">
        <v>173</v>
      </c>
      <c r="I687" s="66" t="s">
        <v>179</v>
      </c>
      <c r="J687" s="65">
        <v>10</v>
      </c>
      <c r="K687" s="67">
        <v>5452.12032763354</v>
      </c>
      <c r="L687" s="67">
        <v>5720.09023192329</v>
      </c>
      <c r="M687" s="67">
        <v>507.20456044000366</v>
      </c>
      <c r="N687" s="70">
        <v>531.6590221020424</v>
      </c>
    </row>
    <row r="688" spans="2:14" ht="14.1" customHeight="1" x14ac:dyDescent="0.25">
      <c r="B688" s="46" t="s">
        <v>317</v>
      </c>
      <c r="C688" s="6" t="s">
        <v>203</v>
      </c>
      <c r="D688" s="114" t="s">
        <v>258</v>
      </c>
      <c r="E688" s="61" t="s">
        <v>73</v>
      </c>
      <c r="F688" s="62" t="s">
        <v>19</v>
      </c>
      <c r="G688" s="62" t="s">
        <v>74</v>
      </c>
      <c r="H688" s="64" t="s">
        <v>173</v>
      </c>
      <c r="I688" s="66" t="s">
        <v>180</v>
      </c>
      <c r="J688" s="65">
        <v>10</v>
      </c>
      <c r="K688" s="67">
        <v>1598.4528673641614</v>
      </c>
      <c r="L688" s="67">
        <v>1612.8033401635882</v>
      </c>
      <c r="M688" s="67">
        <v>95.114417571529458</v>
      </c>
      <c r="N688" s="70">
        <v>95.945400441685237</v>
      </c>
    </row>
    <row r="689" spans="2:14" ht="14.1" customHeight="1" x14ac:dyDescent="0.25">
      <c r="B689" s="46" t="s">
        <v>317</v>
      </c>
      <c r="C689" s="6" t="s">
        <v>203</v>
      </c>
      <c r="D689" s="114" t="s">
        <v>258</v>
      </c>
      <c r="E689" s="61" t="s">
        <v>73</v>
      </c>
      <c r="F689" s="62" t="s">
        <v>8</v>
      </c>
      <c r="G689" s="62" t="s">
        <v>74</v>
      </c>
      <c r="H689" s="64" t="s">
        <v>173</v>
      </c>
      <c r="I689" s="66" t="s">
        <v>179</v>
      </c>
      <c r="J689" s="65">
        <v>20</v>
      </c>
      <c r="K689" s="67">
        <v>10267.18410189637</v>
      </c>
      <c r="L689" s="67">
        <v>11260.065517084164</v>
      </c>
      <c r="M689" s="67">
        <v>956.81735079739246</v>
      </c>
      <c r="N689" s="70">
        <v>1047.7617266233365</v>
      </c>
    </row>
    <row r="690" spans="2:14" ht="14.1" customHeight="1" x14ac:dyDescent="0.25">
      <c r="B690" s="46" t="s">
        <v>317</v>
      </c>
      <c r="C690" s="6" t="s">
        <v>203</v>
      </c>
      <c r="D690" s="114" t="s">
        <v>258</v>
      </c>
      <c r="E690" s="61" t="s">
        <v>73</v>
      </c>
      <c r="F690" s="62" t="s">
        <v>15</v>
      </c>
      <c r="G690" s="62" t="s">
        <v>74</v>
      </c>
      <c r="H690" s="64" t="s">
        <v>173</v>
      </c>
      <c r="I690" s="66" t="s">
        <v>180</v>
      </c>
      <c r="J690" s="65">
        <v>20</v>
      </c>
      <c r="K690" s="67">
        <v>3163.7610450304187</v>
      </c>
      <c r="L690" s="67">
        <v>3220.3237651054787</v>
      </c>
      <c r="M690" s="67">
        <v>188.33487960610782</v>
      </c>
      <c r="N690" s="70">
        <v>191.61220072814609</v>
      </c>
    </row>
    <row r="691" spans="2:14" ht="14.1" customHeight="1" x14ac:dyDescent="0.25">
      <c r="B691" s="221" t="s">
        <v>317</v>
      </c>
      <c r="C691" s="184" t="s">
        <v>203</v>
      </c>
      <c r="D691" s="226" t="s">
        <v>258</v>
      </c>
      <c r="E691" s="186" t="s">
        <v>73</v>
      </c>
      <c r="F691" s="187" t="s">
        <v>29</v>
      </c>
      <c r="G691" s="187" t="s">
        <v>74</v>
      </c>
      <c r="H691" s="190" t="s">
        <v>173</v>
      </c>
      <c r="I691" s="192" t="s">
        <v>179</v>
      </c>
      <c r="J691" s="191">
        <v>1</v>
      </c>
      <c r="K691" s="193">
        <v>1497.7893662964198</v>
      </c>
      <c r="L691" s="193">
        <v>1531.5476563854234</v>
      </c>
      <c r="M691" s="193">
        <v>251.70813173402803</v>
      </c>
      <c r="N691" s="197">
        <v>257.58692576233989</v>
      </c>
    </row>
    <row r="692" spans="2:14" ht="14.1" customHeight="1" x14ac:dyDescent="0.25">
      <c r="B692" s="221" t="s">
        <v>317</v>
      </c>
      <c r="C692" s="184" t="s">
        <v>203</v>
      </c>
      <c r="D692" s="226" t="s">
        <v>258</v>
      </c>
      <c r="E692" s="186" t="s">
        <v>73</v>
      </c>
      <c r="F692" s="187" t="s">
        <v>29</v>
      </c>
      <c r="G692" s="187" t="s">
        <v>74</v>
      </c>
      <c r="H692" s="190" t="s">
        <v>173</v>
      </c>
      <c r="I692" s="192" t="s">
        <v>180</v>
      </c>
      <c r="J692" s="191">
        <v>1</v>
      </c>
      <c r="K692" s="193">
        <v>544.92599487677751</v>
      </c>
      <c r="L692" s="193">
        <v>549.34321286570741</v>
      </c>
      <c r="M692" s="193">
        <v>91.389735749177632</v>
      </c>
      <c r="N692" s="197">
        <v>92.158577378932961</v>
      </c>
    </row>
    <row r="693" spans="2:14" ht="14.1" customHeight="1" x14ac:dyDescent="0.25">
      <c r="B693" s="221" t="s">
        <v>317</v>
      </c>
      <c r="C693" s="184" t="s">
        <v>203</v>
      </c>
      <c r="D693" s="226" t="s">
        <v>258</v>
      </c>
      <c r="E693" s="186" t="s">
        <v>73</v>
      </c>
      <c r="F693" s="187" t="s">
        <v>28</v>
      </c>
      <c r="G693" s="187" t="s">
        <v>74</v>
      </c>
      <c r="H693" s="190" t="s">
        <v>173</v>
      </c>
      <c r="I693" s="192" t="s">
        <v>179</v>
      </c>
      <c r="J693" s="191">
        <v>5</v>
      </c>
      <c r="K693" s="193">
        <v>6717.8596843808637</v>
      </c>
      <c r="L693" s="193">
        <v>7452.1621302516833</v>
      </c>
      <c r="M693" s="193">
        <v>1123.2709057498105</v>
      </c>
      <c r="N693" s="197">
        <v>1250.5624594059923</v>
      </c>
    </row>
    <row r="694" spans="2:14" ht="14.1" customHeight="1" x14ac:dyDescent="0.25">
      <c r="B694" s="221" t="s">
        <v>317</v>
      </c>
      <c r="C694" s="184" t="s">
        <v>203</v>
      </c>
      <c r="D694" s="226" t="s">
        <v>258</v>
      </c>
      <c r="E694" s="186" t="s">
        <v>73</v>
      </c>
      <c r="F694" s="187" t="s">
        <v>28</v>
      </c>
      <c r="G694" s="187" t="s">
        <v>74</v>
      </c>
      <c r="H694" s="190" t="s">
        <v>173</v>
      </c>
      <c r="I694" s="192" t="s">
        <v>180</v>
      </c>
      <c r="J694" s="191">
        <v>5</v>
      </c>
      <c r="K694" s="193">
        <v>2621.0127589528615</v>
      </c>
      <c r="L694" s="193">
        <v>2725.8871519396348</v>
      </c>
      <c r="M694" s="193">
        <v>438.78939417405155</v>
      </c>
      <c r="N694" s="197">
        <v>456.97810819334376</v>
      </c>
    </row>
    <row r="695" spans="2:14" ht="14.1" customHeight="1" x14ac:dyDescent="0.25">
      <c r="B695" s="221" t="s">
        <v>317</v>
      </c>
      <c r="C695" s="184" t="s">
        <v>203</v>
      </c>
      <c r="D695" s="226" t="s">
        <v>258</v>
      </c>
      <c r="E695" s="186" t="s">
        <v>73</v>
      </c>
      <c r="F695" s="187" t="s">
        <v>27</v>
      </c>
      <c r="G695" s="187" t="s">
        <v>74</v>
      </c>
      <c r="H695" s="190" t="s">
        <v>173</v>
      </c>
      <c r="I695" s="192" t="s">
        <v>179</v>
      </c>
      <c r="J695" s="191">
        <v>10</v>
      </c>
      <c r="K695" s="193">
        <v>11868.061690217224</v>
      </c>
      <c r="L695" s="193">
        <v>14368.62264167588</v>
      </c>
      <c r="M695" s="193">
        <v>1981.3371426119556</v>
      </c>
      <c r="N695" s="197">
        <v>2414.8036550628776</v>
      </c>
    </row>
    <row r="696" spans="2:14" ht="14.1" customHeight="1" x14ac:dyDescent="0.25">
      <c r="B696" s="221" t="s">
        <v>317</v>
      </c>
      <c r="C696" s="184" t="s">
        <v>203</v>
      </c>
      <c r="D696" s="226" t="s">
        <v>258</v>
      </c>
      <c r="E696" s="186" t="s">
        <v>73</v>
      </c>
      <c r="F696" s="187" t="s">
        <v>27</v>
      </c>
      <c r="G696" s="187" t="s">
        <v>74</v>
      </c>
      <c r="H696" s="190" t="s">
        <v>173</v>
      </c>
      <c r="I696" s="192" t="s">
        <v>180</v>
      </c>
      <c r="J696" s="191">
        <v>10</v>
      </c>
      <c r="K696" s="193">
        <v>4986.7264695770491</v>
      </c>
      <c r="L696" s="193">
        <v>5380.3039597253046</v>
      </c>
      <c r="M696" s="193">
        <v>834.12470486439372</v>
      </c>
      <c r="N696" s="197">
        <v>902.34941132338133</v>
      </c>
    </row>
    <row r="697" spans="2:14" ht="14.1" customHeight="1" x14ac:dyDescent="0.25">
      <c r="B697" s="221" t="s">
        <v>317</v>
      </c>
      <c r="C697" s="184" t="s">
        <v>203</v>
      </c>
      <c r="D697" s="226" t="s">
        <v>258</v>
      </c>
      <c r="E697" s="186" t="s">
        <v>73</v>
      </c>
      <c r="F697" s="187" t="s">
        <v>25</v>
      </c>
      <c r="G697" s="187" t="s">
        <v>74</v>
      </c>
      <c r="H697" s="190" t="s">
        <v>173</v>
      </c>
      <c r="I697" s="192" t="s">
        <v>179</v>
      </c>
      <c r="J697" s="191">
        <v>20</v>
      </c>
      <c r="K697" s="193">
        <v>19241.735993695089</v>
      </c>
      <c r="L697" s="193">
        <v>26803.547494606657</v>
      </c>
      <c r="M697" s="193">
        <v>3206.716961181146</v>
      </c>
      <c r="N697" s="197">
        <v>4515.1569993424919</v>
      </c>
    </row>
    <row r="698" spans="2:14" ht="14.1" customHeight="1" x14ac:dyDescent="0.25">
      <c r="B698" s="221" t="s">
        <v>317</v>
      </c>
      <c r="C698" s="184" t="s">
        <v>203</v>
      </c>
      <c r="D698" s="226" t="s">
        <v>258</v>
      </c>
      <c r="E698" s="186" t="s">
        <v>73</v>
      </c>
      <c r="F698" s="187" t="s">
        <v>25</v>
      </c>
      <c r="G698" s="187" t="s">
        <v>74</v>
      </c>
      <c r="H698" s="190" t="s">
        <v>173</v>
      </c>
      <c r="I698" s="192" t="s">
        <v>180</v>
      </c>
      <c r="J698" s="191">
        <v>20</v>
      </c>
      <c r="K698" s="193">
        <v>9083.4422375785089</v>
      </c>
      <c r="L698" s="193">
        <v>10479.326566584139</v>
      </c>
      <c r="M698" s="193">
        <v>1517.5261449397619</v>
      </c>
      <c r="N698" s="197">
        <v>1759.4583412935101</v>
      </c>
    </row>
    <row r="699" spans="2:14" ht="14.1" customHeight="1" x14ac:dyDescent="0.25">
      <c r="B699" s="46" t="s">
        <v>317</v>
      </c>
      <c r="C699" s="6" t="s">
        <v>203</v>
      </c>
      <c r="D699" s="114" t="s">
        <v>258</v>
      </c>
      <c r="E699" s="61" t="s">
        <v>73</v>
      </c>
      <c r="F699" s="63" t="s">
        <v>145</v>
      </c>
      <c r="G699" s="63" t="s">
        <v>74</v>
      </c>
      <c r="H699" s="64" t="s">
        <v>174</v>
      </c>
      <c r="I699" s="66" t="s">
        <v>179</v>
      </c>
      <c r="J699" s="65">
        <v>1</v>
      </c>
      <c r="K699" s="60" t="s">
        <v>178</v>
      </c>
      <c r="L699" s="60" t="s">
        <v>178</v>
      </c>
      <c r="M699" s="67">
        <v>7888.2261775486249</v>
      </c>
      <c r="N699" s="70">
        <v>27434.197797325593</v>
      </c>
    </row>
    <row r="700" spans="2:14" ht="14.1" customHeight="1" x14ac:dyDescent="0.25">
      <c r="B700" s="46" t="s">
        <v>317</v>
      </c>
      <c r="C700" s="6" t="s">
        <v>203</v>
      </c>
      <c r="D700" s="114" t="s">
        <v>258</v>
      </c>
      <c r="E700" s="61" t="s">
        <v>73</v>
      </c>
      <c r="F700" s="63" t="s">
        <v>146</v>
      </c>
      <c r="G700" s="63" t="s">
        <v>74</v>
      </c>
      <c r="H700" s="64" t="s">
        <v>174</v>
      </c>
      <c r="I700" s="66" t="s">
        <v>180</v>
      </c>
      <c r="J700" s="65">
        <v>1</v>
      </c>
      <c r="K700" s="60" t="s">
        <v>178</v>
      </c>
      <c r="L700" s="60" t="s">
        <v>178</v>
      </c>
      <c r="M700" s="67">
        <v>7519.9681946028841</v>
      </c>
      <c r="N700" s="70">
        <v>23440.46275337621</v>
      </c>
    </row>
    <row r="701" spans="2:14" ht="14.1" customHeight="1" x14ac:dyDescent="0.25">
      <c r="B701" s="221" t="s">
        <v>317</v>
      </c>
      <c r="C701" s="184" t="s">
        <v>203</v>
      </c>
      <c r="D701" s="226" t="s">
        <v>258</v>
      </c>
      <c r="E701" s="186" t="s">
        <v>73</v>
      </c>
      <c r="F701" s="188" t="s">
        <v>147</v>
      </c>
      <c r="G701" s="188" t="s">
        <v>74</v>
      </c>
      <c r="H701" s="190" t="s">
        <v>174</v>
      </c>
      <c r="I701" s="192" t="s">
        <v>179</v>
      </c>
      <c r="J701" s="191">
        <v>1</v>
      </c>
      <c r="K701" s="185" t="s">
        <v>178</v>
      </c>
      <c r="L701" s="185" t="s">
        <v>178</v>
      </c>
      <c r="M701" s="193">
        <v>8061.1696590167576</v>
      </c>
      <c r="N701" s="197">
        <v>29654.060438528693</v>
      </c>
    </row>
    <row r="702" spans="2:14" ht="14.1" customHeight="1" thickBot="1" x14ac:dyDescent="0.3">
      <c r="B702" s="222" t="s">
        <v>317</v>
      </c>
      <c r="C702" s="199" t="s">
        <v>203</v>
      </c>
      <c r="D702" s="227" t="s">
        <v>258</v>
      </c>
      <c r="E702" s="201" t="s">
        <v>73</v>
      </c>
      <c r="F702" s="202" t="s">
        <v>147</v>
      </c>
      <c r="G702" s="202" t="s">
        <v>74</v>
      </c>
      <c r="H702" s="204" t="s">
        <v>174</v>
      </c>
      <c r="I702" s="205" t="s">
        <v>180</v>
      </c>
      <c r="J702" s="206">
        <v>1</v>
      </c>
      <c r="K702" s="200" t="s">
        <v>178</v>
      </c>
      <c r="L702" s="200" t="s">
        <v>178</v>
      </c>
      <c r="M702" s="207">
        <v>8042.5016273971332</v>
      </c>
      <c r="N702" s="208">
        <v>29403.3542655376</v>
      </c>
    </row>
    <row r="703" spans="2:14" ht="14.25" customHeight="1" x14ac:dyDescent="0.25">
      <c r="B703" s="45" t="s">
        <v>317</v>
      </c>
      <c r="C703" s="19" t="s">
        <v>287</v>
      </c>
      <c r="D703" s="19" t="s">
        <v>259</v>
      </c>
      <c r="E703" s="53" t="s">
        <v>73</v>
      </c>
      <c r="F703" s="54" t="s">
        <v>22</v>
      </c>
      <c r="G703" s="54" t="s">
        <v>77</v>
      </c>
      <c r="H703" s="55" t="s">
        <v>173</v>
      </c>
      <c r="I703" s="57" t="s">
        <v>179</v>
      </c>
      <c r="J703" s="56">
        <v>1</v>
      </c>
      <c r="K703" s="58">
        <v>470209.56867106771</v>
      </c>
      <c r="L703" s="58">
        <v>470209.56867106771</v>
      </c>
      <c r="M703" s="58">
        <v>116015.7002643428</v>
      </c>
      <c r="N703" s="59">
        <v>116015.7002643428</v>
      </c>
    </row>
    <row r="704" spans="2:14" ht="14.1" customHeight="1" x14ac:dyDescent="0.25">
      <c r="B704" s="46" t="s">
        <v>317</v>
      </c>
      <c r="C704" s="6" t="s">
        <v>287</v>
      </c>
      <c r="D704" s="6" t="s">
        <v>259</v>
      </c>
      <c r="E704" s="61" t="s">
        <v>73</v>
      </c>
      <c r="F704" s="62" t="s">
        <v>24</v>
      </c>
      <c r="G704" s="62" t="s">
        <v>77</v>
      </c>
      <c r="H704" s="64" t="s">
        <v>173</v>
      </c>
      <c r="I704" s="66" t="s">
        <v>180</v>
      </c>
      <c r="J704" s="65">
        <v>1</v>
      </c>
      <c r="K704" s="67">
        <v>470209.56867106771</v>
      </c>
      <c r="L704" s="67">
        <v>470209.56867106771</v>
      </c>
      <c r="M704" s="67">
        <v>116015.7002643428</v>
      </c>
      <c r="N704" s="70">
        <v>116015.7002643428</v>
      </c>
    </row>
    <row r="705" spans="2:14" ht="14.1" customHeight="1" x14ac:dyDescent="0.25">
      <c r="B705" s="46" t="s">
        <v>317</v>
      </c>
      <c r="C705" s="6" t="s">
        <v>287</v>
      </c>
      <c r="D705" s="6" t="s">
        <v>259</v>
      </c>
      <c r="E705" s="61" t="s">
        <v>73</v>
      </c>
      <c r="F705" s="62" t="s">
        <v>20</v>
      </c>
      <c r="G705" s="62" t="s">
        <v>77</v>
      </c>
      <c r="H705" s="64" t="s">
        <v>173</v>
      </c>
      <c r="I705" s="66" t="s">
        <v>179</v>
      </c>
      <c r="J705" s="65">
        <v>5</v>
      </c>
      <c r="K705" s="67">
        <v>2357125.9348346232</v>
      </c>
      <c r="L705" s="67">
        <v>2357125.9348346232</v>
      </c>
      <c r="M705" s="67">
        <v>578404.32226628612</v>
      </c>
      <c r="N705" s="70">
        <v>578404.32226628612</v>
      </c>
    </row>
    <row r="706" spans="2:14" ht="14.1" customHeight="1" x14ac:dyDescent="0.25">
      <c r="B706" s="46" t="s">
        <v>317</v>
      </c>
      <c r="C706" s="6" t="s">
        <v>287</v>
      </c>
      <c r="D706" s="6" t="s">
        <v>259</v>
      </c>
      <c r="E706" s="61" t="s">
        <v>73</v>
      </c>
      <c r="F706" s="62" t="s">
        <v>21</v>
      </c>
      <c r="G706" s="62" t="s">
        <v>77</v>
      </c>
      <c r="H706" s="64" t="s">
        <v>173</v>
      </c>
      <c r="I706" s="66" t="s">
        <v>180</v>
      </c>
      <c r="J706" s="65">
        <v>5</v>
      </c>
      <c r="K706" s="67">
        <v>2357125.9348346232</v>
      </c>
      <c r="L706" s="67">
        <v>2357125.9348346232</v>
      </c>
      <c r="M706" s="67">
        <v>578404.32226628612</v>
      </c>
      <c r="N706" s="70">
        <v>578404.32226628612</v>
      </c>
    </row>
    <row r="707" spans="2:14" ht="14.1" customHeight="1" x14ac:dyDescent="0.25">
      <c r="B707" s="46" t="s">
        <v>317</v>
      </c>
      <c r="C707" s="6" t="s">
        <v>287</v>
      </c>
      <c r="D707" s="6" t="s">
        <v>259</v>
      </c>
      <c r="E707" s="61" t="s">
        <v>73</v>
      </c>
      <c r="F707" s="63" t="s">
        <v>145</v>
      </c>
      <c r="G707" s="63" t="s">
        <v>77</v>
      </c>
      <c r="H707" s="64" t="s">
        <v>174</v>
      </c>
      <c r="I707" s="66" t="s">
        <v>179</v>
      </c>
      <c r="J707" s="65">
        <v>1</v>
      </c>
      <c r="K707" s="60" t="s">
        <v>178</v>
      </c>
      <c r="L707" s="60" t="s">
        <v>178</v>
      </c>
      <c r="M707" s="67">
        <v>1159298.6891170777</v>
      </c>
      <c r="N707" s="70">
        <v>1159298.6891170777</v>
      </c>
    </row>
    <row r="708" spans="2:14" ht="14.1" customHeight="1" thickBot="1" x14ac:dyDescent="0.3">
      <c r="B708" s="47" t="s">
        <v>317</v>
      </c>
      <c r="C708" s="34" t="s">
        <v>287</v>
      </c>
      <c r="D708" s="34" t="s">
        <v>259</v>
      </c>
      <c r="E708" s="72" t="s">
        <v>73</v>
      </c>
      <c r="F708" s="73" t="s">
        <v>146</v>
      </c>
      <c r="G708" s="73" t="s">
        <v>77</v>
      </c>
      <c r="H708" s="74" t="s">
        <v>174</v>
      </c>
      <c r="I708" s="75" t="s">
        <v>180</v>
      </c>
      <c r="J708" s="76">
        <v>1</v>
      </c>
      <c r="K708" s="71" t="s">
        <v>178</v>
      </c>
      <c r="L708" s="71" t="s">
        <v>178</v>
      </c>
      <c r="M708" s="77">
        <v>580041.64293664612</v>
      </c>
      <c r="N708" s="78">
        <v>580041.64293664612</v>
      </c>
    </row>
    <row r="709" spans="2:14" ht="15.75" customHeight="1" x14ac:dyDescent="0.25">
      <c r="B709" s="18" t="s">
        <v>318</v>
      </c>
      <c r="C709" s="19" t="s">
        <v>204</v>
      </c>
      <c r="D709" s="19" t="s">
        <v>205</v>
      </c>
      <c r="E709" s="53" t="s">
        <v>51</v>
      </c>
      <c r="F709" s="54" t="s">
        <v>22</v>
      </c>
      <c r="G709" s="54" t="s">
        <v>46</v>
      </c>
      <c r="H709" s="55" t="s">
        <v>173</v>
      </c>
      <c r="I709" s="57" t="s">
        <v>179</v>
      </c>
      <c r="J709" s="56">
        <v>1</v>
      </c>
      <c r="K709" s="85">
        <v>5.3098683861099003</v>
      </c>
      <c r="L709" s="85">
        <v>5.3101094413307859</v>
      </c>
      <c r="M709" s="86">
        <v>0.38728083991263823</v>
      </c>
      <c r="N709" s="87">
        <v>0.38730164481401363</v>
      </c>
    </row>
    <row r="710" spans="2:14" ht="14.1" customHeight="1" x14ac:dyDescent="0.25">
      <c r="B710" s="22" t="s">
        <v>318</v>
      </c>
      <c r="C710" s="6" t="s">
        <v>204</v>
      </c>
      <c r="D710" s="6" t="s">
        <v>205</v>
      </c>
      <c r="E710" s="61" t="s">
        <v>51</v>
      </c>
      <c r="F710" s="62" t="s">
        <v>24</v>
      </c>
      <c r="G710" s="62" t="s">
        <v>46</v>
      </c>
      <c r="H710" s="64" t="s">
        <v>173</v>
      </c>
      <c r="I710" s="66" t="s">
        <v>180</v>
      </c>
      <c r="J710" s="65">
        <v>1</v>
      </c>
      <c r="K710" s="94">
        <v>1.0918649549467145</v>
      </c>
      <c r="L710" s="94">
        <v>1.0919287148893848</v>
      </c>
      <c r="M710" s="275">
        <v>4.0998565096108164E-2</v>
      </c>
      <c r="N710" s="276">
        <v>4.1001205950405059E-2</v>
      </c>
    </row>
    <row r="711" spans="2:14" ht="14.1" customHeight="1" x14ac:dyDescent="0.25">
      <c r="B711" s="22" t="s">
        <v>318</v>
      </c>
      <c r="C711" s="6" t="s">
        <v>204</v>
      </c>
      <c r="D711" s="6" t="s">
        <v>205</v>
      </c>
      <c r="E711" s="61" t="s">
        <v>51</v>
      </c>
      <c r="F711" s="62" t="s">
        <v>20</v>
      </c>
      <c r="G711" s="62" t="s">
        <v>46</v>
      </c>
      <c r="H711" s="64" t="s">
        <v>173</v>
      </c>
      <c r="I711" s="66" t="s">
        <v>179</v>
      </c>
      <c r="J711" s="65">
        <v>5</v>
      </c>
      <c r="K711" s="67">
        <v>31.622244250475493</v>
      </c>
      <c r="L711" s="67">
        <v>31.628834471236193</v>
      </c>
      <c r="M711" s="68">
        <v>2.8188974139064782</v>
      </c>
      <c r="N711" s="69">
        <v>2.8194944465587661</v>
      </c>
    </row>
    <row r="712" spans="2:14" ht="14.1" customHeight="1" x14ac:dyDescent="0.25">
      <c r="B712" s="22" t="s">
        <v>318</v>
      </c>
      <c r="C712" s="6" t="s">
        <v>204</v>
      </c>
      <c r="D712" s="6" t="s">
        <v>205</v>
      </c>
      <c r="E712" s="61" t="s">
        <v>51</v>
      </c>
      <c r="F712" s="62" t="s">
        <v>21</v>
      </c>
      <c r="G712" s="62" t="s">
        <v>46</v>
      </c>
      <c r="H712" s="64" t="s">
        <v>173</v>
      </c>
      <c r="I712" s="66" t="s">
        <v>180</v>
      </c>
      <c r="J712" s="65">
        <v>5</v>
      </c>
      <c r="K712" s="96">
        <v>10.060820473233397</v>
      </c>
      <c r="L712" s="96">
        <v>10.062991496247493</v>
      </c>
      <c r="M712" s="68">
        <v>0.56448601231100082</v>
      </c>
      <c r="N712" s="69">
        <v>0.56461218175263495</v>
      </c>
    </row>
    <row r="713" spans="2:14" ht="14.1" customHeight="1" x14ac:dyDescent="0.25">
      <c r="B713" s="22" t="s">
        <v>318</v>
      </c>
      <c r="C713" s="6" t="s">
        <v>204</v>
      </c>
      <c r="D713" s="6" t="s">
        <v>205</v>
      </c>
      <c r="E713" s="61" t="s">
        <v>51</v>
      </c>
      <c r="F713" s="62" t="s">
        <v>18</v>
      </c>
      <c r="G713" s="62" t="s">
        <v>46</v>
      </c>
      <c r="H713" s="64" t="s">
        <v>173</v>
      </c>
      <c r="I713" s="66" t="s">
        <v>179</v>
      </c>
      <c r="J713" s="65">
        <v>10</v>
      </c>
      <c r="K713" s="67">
        <v>65.369603355067142</v>
      </c>
      <c r="L713" s="67">
        <v>65.39606313011123</v>
      </c>
      <c r="M713" s="68">
        <v>5.9536054968835703</v>
      </c>
      <c r="N713" s="69">
        <v>5.9560070608412925</v>
      </c>
    </row>
    <row r="714" spans="2:14" ht="14.1" customHeight="1" x14ac:dyDescent="0.25">
      <c r="B714" s="22" t="s">
        <v>318</v>
      </c>
      <c r="C714" s="6" t="s">
        <v>204</v>
      </c>
      <c r="D714" s="6" t="s">
        <v>205</v>
      </c>
      <c r="E714" s="61" t="s">
        <v>51</v>
      </c>
      <c r="F714" s="62" t="s">
        <v>19</v>
      </c>
      <c r="G714" s="62" t="s">
        <v>46</v>
      </c>
      <c r="H714" s="64" t="s">
        <v>173</v>
      </c>
      <c r="I714" s="66" t="s">
        <v>180</v>
      </c>
      <c r="J714" s="65">
        <v>10</v>
      </c>
      <c r="K714" s="96">
        <v>22.801820018247856</v>
      </c>
      <c r="L714" s="96">
        <v>22.810920719712851</v>
      </c>
      <c r="M714" s="68">
        <v>1.3299709187645434</v>
      </c>
      <c r="N714" s="69">
        <v>1.3304970844600894</v>
      </c>
    </row>
    <row r="715" spans="2:14" ht="14.1" customHeight="1" x14ac:dyDescent="0.25">
      <c r="B715" s="22" t="s">
        <v>318</v>
      </c>
      <c r="C715" s="6" t="s">
        <v>204</v>
      </c>
      <c r="D715" s="6" t="s">
        <v>205</v>
      </c>
      <c r="E715" s="61" t="s">
        <v>51</v>
      </c>
      <c r="F715" s="62" t="s">
        <v>8</v>
      </c>
      <c r="G715" s="62" t="s">
        <v>46</v>
      </c>
      <c r="H715" s="64" t="s">
        <v>173</v>
      </c>
      <c r="I715" s="66" t="s">
        <v>179</v>
      </c>
      <c r="J715" s="65">
        <v>20</v>
      </c>
      <c r="K715" s="67">
        <v>133.02987373159922</v>
      </c>
      <c r="L715" s="67">
        <v>133.1356884639037</v>
      </c>
      <c r="M715" s="96">
        <v>12.237299919838112</v>
      </c>
      <c r="N715" s="97">
        <v>12.246914303220843</v>
      </c>
    </row>
    <row r="716" spans="2:14" ht="14.1" customHeight="1" x14ac:dyDescent="0.25">
      <c r="B716" s="22" t="s">
        <v>318</v>
      </c>
      <c r="C716" s="6" t="s">
        <v>204</v>
      </c>
      <c r="D716" s="6" t="s">
        <v>205</v>
      </c>
      <c r="E716" s="61" t="s">
        <v>51</v>
      </c>
      <c r="F716" s="62" t="s">
        <v>15</v>
      </c>
      <c r="G716" s="62" t="s">
        <v>46</v>
      </c>
      <c r="H716" s="64" t="s">
        <v>173</v>
      </c>
      <c r="I716" s="66" t="s">
        <v>180</v>
      </c>
      <c r="J716" s="65">
        <v>20</v>
      </c>
      <c r="K716" s="67">
        <v>48.983240189759684</v>
      </c>
      <c r="L716" s="67">
        <v>49.020048231390341</v>
      </c>
      <c r="M716" s="68">
        <v>2.8924979585548183</v>
      </c>
      <c r="N716" s="69">
        <v>2.8946231421172963</v>
      </c>
    </row>
    <row r="717" spans="2:14" ht="14.1" customHeight="1" x14ac:dyDescent="0.25">
      <c r="B717" s="183" t="s">
        <v>318</v>
      </c>
      <c r="C717" s="184" t="s">
        <v>204</v>
      </c>
      <c r="D717" s="184" t="s">
        <v>205</v>
      </c>
      <c r="E717" s="186" t="s">
        <v>51</v>
      </c>
      <c r="F717" s="187" t="s">
        <v>29</v>
      </c>
      <c r="G717" s="187" t="s">
        <v>46</v>
      </c>
      <c r="H717" s="190" t="s">
        <v>173</v>
      </c>
      <c r="I717" s="192" t="s">
        <v>179</v>
      </c>
      <c r="J717" s="191">
        <v>1</v>
      </c>
      <c r="K717" s="193">
        <v>28.917917674338181</v>
      </c>
      <c r="L717" s="193">
        <v>28.929300936355684</v>
      </c>
      <c r="M717" s="194">
        <v>6.5038408741811011</v>
      </c>
      <c r="N717" s="195">
        <v>6.5067787456137935</v>
      </c>
    </row>
    <row r="718" spans="2:14" ht="14.1" customHeight="1" x14ac:dyDescent="0.25">
      <c r="B718" s="183" t="s">
        <v>318</v>
      </c>
      <c r="C718" s="184" t="s">
        <v>204</v>
      </c>
      <c r="D718" s="184" t="s">
        <v>205</v>
      </c>
      <c r="E718" s="186" t="s">
        <v>51</v>
      </c>
      <c r="F718" s="187" t="s">
        <v>29</v>
      </c>
      <c r="G718" s="187" t="s">
        <v>46</v>
      </c>
      <c r="H718" s="190" t="s">
        <v>173</v>
      </c>
      <c r="I718" s="192" t="s">
        <v>180</v>
      </c>
      <c r="J718" s="191">
        <v>1</v>
      </c>
      <c r="K718" s="193">
        <v>14.273746398672873</v>
      </c>
      <c r="L718" s="193">
        <v>14.283814520846338</v>
      </c>
      <c r="M718" s="194">
        <v>3.0433138967589675</v>
      </c>
      <c r="N718" s="195">
        <v>3.0458828100525537</v>
      </c>
    </row>
    <row r="719" spans="2:14" ht="14.1" customHeight="1" x14ac:dyDescent="0.25">
      <c r="B719" s="183" t="s">
        <v>318</v>
      </c>
      <c r="C719" s="184" t="s">
        <v>204</v>
      </c>
      <c r="D719" s="184" t="s">
        <v>205</v>
      </c>
      <c r="E719" s="186" t="s">
        <v>51</v>
      </c>
      <c r="F719" s="187" t="s">
        <v>28</v>
      </c>
      <c r="G719" s="187" t="s">
        <v>46</v>
      </c>
      <c r="H719" s="190" t="s">
        <v>173</v>
      </c>
      <c r="I719" s="192" t="s">
        <v>179</v>
      </c>
      <c r="J719" s="191">
        <v>5</v>
      </c>
      <c r="K719" s="193">
        <v>146.69204457947893</v>
      </c>
      <c r="L719" s="193">
        <v>146.97611435683032</v>
      </c>
      <c r="M719" s="193">
        <v>34.252666393112243</v>
      </c>
      <c r="N719" s="197">
        <v>34.326102215471494</v>
      </c>
    </row>
    <row r="720" spans="2:14" ht="14.1" customHeight="1" x14ac:dyDescent="0.25">
      <c r="B720" s="183" t="s">
        <v>318</v>
      </c>
      <c r="C720" s="184" t="s">
        <v>204</v>
      </c>
      <c r="D720" s="184" t="s">
        <v>205</v>
      </c>
      <c r="E720" s="186" t="s">
        <v>51</v>
      </c>
      <c r="F720" s="187" t="s">
        <v>28</v>
      </c>
      <c r="G720" s="187" t="s">
        <v>46</v>
      </c>
      <c r="H720" s="190" t="s">
        <v>173</v>
      </c>
      <c r="I720" s="192" t="s">
        <v>180</v>
      </c>
      <c r="J720" s="191">
        <v>5</v>
      </c>
      <c r="K720" s="193">
        <v>72.908708513699551</v>
      </c>
      <c r="L720" s="193">
        <v>73.160016503694592</v>
      </c>
      <c r="M720" s="193">
        <v>16.847109977313977</v>
      </c>
      <c r="N720" s="197">
        <v>16.912004357744753</v>
      </c>
    </row>
    <row r="721" spans="2:14" ht="14.1" customHeight="1" x14ac:dyDescent="0.25">
      <c r="B721" s="183" t="s">
        <v>318</v>
      </c>
      <c r="C721" s="184" t="s">
        <v>204</v>
      </c>
      <c r="D721" s="184" t="s">
        <v>205</v>
      </c>
      <c r="E721" s="186" t="s">
        <v>51</v>
      </c>
      <c r="F721" s="187" t="s">
        <v>27</v>
      </c>
      <c r="G721" s="187" t="s">
        <v>46</v>
      </c>
      <c r="H721" s="190" t="s">
        <v>173</v>
      </c>
      <c r="I721" s="192" t="s">
        <v>179</v>
      </c>
      <c r="J721" s="191">
        <v>10</v>
      </c>
      <c r="K721" s="193">
        <v>293.22225396443031</v>
      </c>
      <c r="L721" s="193">
        <v>294.35428378311207</v>
      </c>
      <c r="M721" s="193">
        <v>68.808935523063965</v>
      </c>
      <c r="N721" s="197">
        <v>69.10167612066671</v>
      </c>
    </row>
    <row r="722" spans="2:14" ht="14.1" customHeight="1" x14ac:dyDescent="0.25">
      <c r="B722" s="183" t="s">
        <v>318</v>
      </c>
      <c r="C722" s="184" t="s">
        <v>204</v>
      </c>
      <c r="D722" s="184" t="s">
        <v>205</v>
      </c>
      <c r="E722" s="186" t="s">
        <v>51</v>
      </c>
      <c r="F722" s="187" t="s">
        <v>27</v>
      </c>
      <c r="G722" s="187" t="s">
        <v>46</v>
      </c>
      <c r="H722" s="190" t="s">
        <v>173</v>
      </c>
      <c r="I722" s="192" t="s">
        <v>180</v>
      </c>
      <c r="J722" s="191">
        <v>10</v>
      </c>
      <c r="K722" s="193">
        <v>145.71961432294052</v>
      </c>
      <c r="L722" s="193">
        <v>146.71838039219762</v>
      </c>
      <c r="M722" s="193">
        <v>34.008930256642351</v>
      </c>
      <c r="N722" s="197">
        <v>34.267028723229856</v>
      </c>
    </row>
    <row r="723" spans="2:14" ht="14.1" customHeight="1" x14ac:dyDescent="0.25">
      <c r="B723" s="183" t="s">
        <v>318</v>
      </c>
      <c r="C723" s="184" t="s">
        <v>204</v>
      </c>
      <c r="D723" s="184" t="s">
        <v>205</v>
      </c>
      <c r="E723" s="186" t="s">
        <v>51</v>
      </c>
      <c r="F723" s="187" t="s">
        <v>25</v>
      </c>
      <c r="G723" s="187" t="s">
        <v>46</v>
      </c>
      <c r="H723" s="190" t="s">
        <v>173</v>
      </c>
      <c r="I723" s="192" t="s">
        <v>179</v>
      </c>
      <c r="J723" s="191">
        <v>20</v>
      </c>
      <c r="K723" s="193">
        <v>584.02099668480457</v>
      </c>
      <c r="L723" s="193">
        <v>588.518303194076</v>
      </c>
      <c r="M723" s="193">
        <v>137.35693460497308</v>
      </c>
      <c r="N723" s="197">
        <v>138.519861011091</v>
      </c>
    </row>
    <row r="724" spans="2:14" ht="14.1" customHeight="1" x14ac:dyDescent="0.25">
      <c r="B724" s="183" t="s">
        <v>318</v>
      </c>
      <c r="C724" s="184" t="s">
        <v>204</v>
      </c>
      <c r="D724" s="184" t="s">
        <v>205</v>
      </c>
      <c r="E724" s="186" t="s">
        <v>51</v>
      </c>
      <c r="F724" s="187" t="s">
        <v>25</v>
      </c>
      <c r="G724" s="187" t="s">
        <v>46</v>
      </c>
      <c r="H724" s="190" t="s">
        <v>173</v>
      </c>
      <c r="I724" s="192" t="s">
        <v>180</v>
      </c>
      <c r="J724" s="191">
        <v>20</v>
      </c>
      <c r="K724" s="193">
        <v>289.37919245625943</v>
      </c>
      <c r="L724" s="193">
        <v>293.32648763769595</v>
      </c>
      <c r="M724" s="193">
        <v>67.846075221450405</v>
      </c>
      <c r="N724" s="197">
        <v>68.866091768762459</v>
      </c>
    </row>
    <row r="725" spans="2:14" ht="14.1" customHeight="1" x14ac:dyDescent="0.25">
      <c r="B725" s="22" t="s">
        <v>318</v>
      </c>
      <c r="C725" s="6" t="s">
        <v>204</v>
      </c>
      <c r="D725" s="6" t="s">
        <v>205</v>
      </c>
      <c r="E725" s="61" t="s">
        <v>51</v>
      </c>
      <c r="F725" s="63" t="s">
        <v>145</v>
      </c>
      <c r="G725" s="63" t="s">
        <v>46</v>
      </c>
      <c r="H725" s="64" t="s">
        <v>174</v>
      </c>
      <c r="I725" s="66" t="s">
        <v>179</v>
      </c>
      <c r="J725" s="65">
        <v>1</v>
      </c>
      <c r="K725" s="60" t="s">
        <v>178</v>
      </c>
      <c r="L725" s="60" t="s">
        <v>178</v>
      </c>
      <c r="M725" s="67">
        <v>2641.8108463448052</v>
      </c>
      <c r="N725" s="70">
        <v>3144.5146538992958</v>
      </c>
    </row>
    <row r="726" spans="2:14" ht="14.1" customHeight="1" x14ac:dyDescent="0.25">
      <c r="B726" s="22" t="s">
        <v>318</v>
      </c>
      <c r="C726" s="6" t="s">
        <v>204</v>
      </c>
      <c r="D726" s="6" t="s">
        <v>205</v>
      </c>
      <c r="E726" s="61" t="s">
        <v>51</v>
      </c>
      <c r="F726" s="63" t="s">
        <v>146</v>
      </c>
      <c r="G726" s="63" t="s">
        <v>46</v>
      </c>
      <c r="H726" s="64" t="s">
        <v>174</v>
      </c>
      <c r="I726" s="66" t="s">
        <v>180</v>
      </c>
      <c r="J726" s="65">
        <v>1</v>
      </c>
      <c r="K726" s="60" t="s">
        <v>178</v>
      </c>
      <c r="L726" s="60" t="s">
        <v>178</v>
      </c>
      <c r="M726" s="67">
        <v>1130.1834451113325</v>
      </c>
      <c r="N726" s="70">
        <v>1492.0260428925594</v>
      </c>
    </row>
    <row r="727" spans="2:14" ht="14.1" customHeight="1" x14ac:dyDescent="0.25">
      <c r="B727" s="183" t="s">
        <v>318</v>
      </c>
      <c r="C727" s="184" t="s">
        <v>204</v>
      </c>
      <c r="D727" s="184" t="s">
        <v>205</v>
      </c>
      <c r="E727" s="186" t="s">
        <v>51</v>
      </c>
      <c r="F727" s="188" t="s">
        <v>147</v>
      </c>
      <c r="G727" s="188" t="s">
        <v>46</v>
      </c>
      <c r="H727" s="190" t="s">
        <v>174</v>
      </c>
      <c r="I727" s="192" t="s">
        <v>179</v>
      </c>
      <c r="J727" s="191">
        <v>1</v>
      </c>
      <c r="K727" s="185" t="s">
        <v>178</v>
      </c>
      <c r="L727" s="185" t="s">
        <v>178</v>
      </c>
      <c r="M727" s="193">
        <v>9149.9824399675363</v>
      </c>
      <c r="N727" s="197">
        <v>20466.359975611107</v>
      </c>
    </row>
    <row r="728" spans="2:14" ht="13.5" customHeight="1" thickBot="1" x14ac:dyDescent="0.3">
      <c r="B728" s="301" t="s">
        <v>318</v>
      </c>
      <c r="C728" s="225" t="s">
        <v>204</v>
      </c>
      <c r="D728" s="225" t="s">
        <v>205</v>
      </c>
      <c r="E728" s="214" t="s">
        <v>51</v>
      </c>
      <c r="F728" s="215" t="s">
        <v>147</v>
      </c>
      <c r="G728" s="215" t="s">
        <v>46</v>
      </c>
      <c r="H728" s="216" t="s">
        <v>174</v>
      </c>
      <c r="I728" s="217" t="s">
        <v>180</v>
      </c>
      <c r="J728" s="218">
        <v>1</v>
      </c>
      <c r="K728" s="213" t="s">
        <v>178</v>
      </c>
      <c r="L728" s="213" t="s">
        <v>178</v>
      </c>
      <c r="M728" s="219">
        <v>3128.3379457679162</v>
      </c>
      <c r="N728" s="220">
        <v>9510.31405897068</v>
      </c>
    </row>
    <row r="729" spans="2:14" ht="15" customHeight="1" x14ac:dyDescent="0.25">
      <c r="B729" s="45" t="s">
        <v>320</v>
      </c>
      <c r="C729" s="19" t="s">
        <v>288</v>
      </c>
      <c r="D729" s="19" t="s">
        <v>205</v>
      </c>
      <c r="E729" s="53" t="s">
        <v>51</v>
      </c>
      <c r="F729" s="54" t="s">
        <v>22</v>
      </c>
      <c r="G729" s="54" t="s">
        <v>46</v>
      </c>
      <c r="H729" s="55" t="s">
        <v>173</v>
      </c>
      <c r="I729" s="57" t="s">
        <v>179</v>
      </c>
      <c r="J729" s="56">
        <v>1</v>
      </c>
      <c r="K729" s="85">
        <v>5.3098683861099003</v>
      </c>
      <c r="L729" s="85">
        <v>5.3101094413307859</v>
      </c>
      <c r="M729" s="86">
        <v>0.38728083991263823</v>
      </c>
      <c r="N729" s="87">
        <v>0.38730164481401363</v>
      </c>
    </row>
    <row r="730" spans="2:14" ht="14.1" customHeight="1" x14ac:dyDescent="0.25">
      <c r="B730" s="46" t="s">
        <v>320</v>
      </c>
      <c r="C730" s="6" t="s">
        <v>288</v>
      </c>
      <c r="D730" s="6" t="s">
        <v>205</v>
      </c>
      <c r="E730" s="61" t="s">
        <v>51</v>
      </c>
      <c r="F730" s="62" t="s">
        <v>24</v>
      </c>
      <c r="G730" s="62" t="s">
        <v>46</v>
      </c>
      <c r="H730" s="64" t="s">
        <v>173</v>
      </c>
      <c r="I730" s="66" t="s">
        <v>180</v>
      </c>
      <c r="J730" s="65">
        <v>1</v>
      </c>
      <c r="K730" s="94">
        <v>1.0918649549467145</v>
      </c>
      <c r="L730" s="94">
        <v>1.0919287148893848</v>
      </c>
      <c r="M730" s="275">
        <v>4.0998565096108164E-2</v>
      </c>
      <c r="N730" s="276">
        <v>4.1001205950405059E-2</v>
      </c>
    </row>
    <row r="731" spans="2:14" ht="14.1" customHeight="1" x14ac:dyDescent="0.25">
      <c r="B731" s="46" t="s">
        <v>320</v>
      </c>
      <c r="C731" s="6" t="s">
        <v>288</v>
      </c>
      <c r="D731" s="6" t="s">
        <v>205</v>
      </c>
      <c r="E731" s="61" t="s">
        <v>51</v>
      </c>
      <c r="F731" s="62" t="s">
        <v>20</v>
      </c>
      <c r="G731" s="62" t="s">
        <v>46</v>
      </c>
      <c r="H731" s="64" t="s">
        <v>173</v>
      </c>
      <c r="I731" s="66" t="s">
        <v>179</v>
      </c>
      <c r="J731" s="65">
        <v>5</v>
      </c>
      <c r="K731" s="67">
        <v>31.622244250475493</v>
      </c>
      <c r="L731" s="67">
        <v>31.628834471236193</v>
      </c>
      <c r="M731" s="68">
        <v>2.8188974139064782</v>
      </c>
      <c r="N731" s="69">
        <v>2.8194944465587661</v>
      </c>
    </row>
    <row r="732" spans="2:14" ht="14.1" customHeight="1" x14ac:dyDescent="0.25">
      <c r="B732" s="46" t="s">
        <v>320</v>
      </c>
      <c r="C732" s="6" t="s">
        <v>288</v>
      </c>
      <c r="D732" s="6" t="s">
        <v>205</v>
      </c>
      <c r="E732" s="61" t="s">
        <v>51</v>
      </c>
      <c r="F732" s="62" t="s">
        <v>21</v>
      </c>
      <c r="G732" s="62" t="s">
        <v>46</v>
      </c>
      <c r="H732" s="64" t="s">
        <v>173</v>
      </c>
      <c r="I732" s="66" t="s">
        <v>180</v>
      </c>
      <c r="J732" s="65">
        <v>5</v>
      </c>
      <c r="K732" s="96">
        <v>10.060820473233397</v>
      </c>
      <c r="L732" s="96">
        <v>10.062991496247493</v>
      </c>
      <c r="M732" s="68">
        <v>0.56448601231100082</v>
      </c>
      <c r="N732" s="69">
        <v>0.56461218175263495</v>
      </c>
    </row>
    <row r="733" spans="2:14" ht="14.1" customHeight="1" x14ac:dyDescent="0.25">
      <c r="B733" s="46" t="s">
        <v>320</v>
      </c>
      <c r="C733" s="6" t="s">
        <v>288</v>
      </c>
      <c r="D733" s="6" t="s">
        <v>205</v>
      </c>
      <c r="E733" s="61" t="s">
        <v>51</v>
      </c>
      <c r="F733" s="62" t="s">
        <v>18</v>
      </c>
      <c r="G733" s="62" t="s">
        <v>46</v>
      </c>
      <c r="H733" s="64" t="s">
        <v>173</v>
      </c>
      <c r="I733" s="66" t="s">
        <v>179</v>
      </c>
      <c r="J733" s="65">
        <v>10</v>
      </c>
      <c r="K733" s="67">
        <v>65.369603355067142</v>
      </c>
      <c r="L733" s="67">
        <v>65.39606313011123</v>
      </c>
      <c r="M733" s="68">
        <v>5.9536054968835703</v>
      </c>
      <c r="N733" s="69">
        <v>5.9560070608412925</v>
      </c>
    </row>
    <row r="734" spans="2:14" ht="14.1" customHeight="1" x14ac:dyDescent="0.25">
      <c r="B734" s="46" t="s">
        <v>320</v>
      </c>
      <c r="C734" s="6" t="s">
        <v>288</v>
      </c>
      <c r="D734" s="6" t="s">
        <v>205</v>
      </c>
      <c r="E734" s="61" t="s">
        <v>51</v>
      </c>
      <c r="F734" s="62" t="s">
        <v>19</v>
      </c>
      <c r="G734" s="62" t="s">
        <v>46</v>
      </c>
      <c r="H734" s="64" t="s">
        <v>173</v>
      </c>
      <c r="I734" s="66" t="s">
        <v>180</v>
      </c>
      <c r="J734" s="65">
        <v>10</v>
      </c>
      <c r="K734" s="96">
        <v>22.801820018247856</v>
      </c>
      <c r="L734" s="96">
        <v>22.810920719712851</v>
      </c>
      <c r="M734" s="68">
        <v>1.3299709187645434</v>
      </c>
      <c r="N734" s="69">
        <v>1.3304970844600894</v>
      </c>
    </row>
    <row r="735" spans="2:14" ht="14.1" customHeight="1" x14ac:dyDescent="0.25">
      <c r="B735" s="46" t="s">
        <v>320</v>
      </c>
      <c r="C735" s="6" t="s">
        <v>288</v>
      </c>
      <c r="D735" s="6" t="s">
        <v>205</v>
      </c>
      <c r="E735" s="61" t="s">
        <v>51</v>
      </c>
      <c r="F735" s="62" t="s">
        <v>8</v>
      </c>
      <c r="G735" s="62" t="s">
        <v>46</v>
      </c>
      <c r="H735" s="64" t="s">
        <v>173</v>
      </c>
      <c r="I735" s="66" t="s">
        <v>179</v>
      </c>
      <c r="J735" s="65">
        <v>20</v>
      </c>
      <c r="K735" s="67">
        <v>133.02987373159922</v>
      </c>
      <c r="L735" s="67">
        <v>133.1356884639037</v>
      </c>
      <c r="M735" s="96">
        <v>12.237299919838112</v>
      </c>
      <c r="N735" s="97">
        <v>12.246914303220843</v>
      </c>
    </row>
    <row r="736" spans="2:14" ht="14.1" customHeight="1" x14ac:dyDescent="0.25">
      <c r="B736" s="46" t="s">
        <v>320</v>
      </c>
      <c r="C736" s="6" t="s">
        <v>288</v>
      </c>
      <c r="D736" s="6" t="s">
        <v>205</v>
      </c>
      <c r="E736" s="61" t="s">
        <v>51</v>
      </c>
      <c r="F736" s="62" t="s">
        <v>15</v>
      </c>
      <c r="G736" s="62" t="s">
        <v>46</v>
      </c>
      <c r="H736" s="64" t="s">
        <v>173</v>
      </c>
      <c r="I736" s="66" t="s">
        <v>180</v>
      </c>
      <c r="J736" s="65">
        <v>20</v>
      </c>
      <c r="K736" s="67">
        <v>48.983240189759684</v>
      </c>
      <c r="L736" s="67">
        <v>49.020048231390341</v>
      </c>
      <c r="M736" s="68">
        <v>2.8924979585548183</v>
      </c>
      <c r="N736" s="69">
        <v>2.8946231421172963</v>
      </c>
    </row>
    <row r="737" spans="2:14" ht="14.1" customHeight="1" x14ac:dyDescent="0.25">
      <c r="B737" s="221" t="s">
        <v>320</v>
      </c>
      <c r="C737" s="184" t="s">
        <v>288</v>
      </c>
      <c r="D737" s="184" t="s">
        <v>205</v>
      </c>
      <c r="E737" s="186" t="s">
        <v>51</v>
      </c>
      <c r="F737" s="187" t="s">
        <v>29</v>
      </c>
      <c r="G737" s="187" t="s">
        <v>46</v>
      </c>
      <c r="H737" s="190" t="s">
        <v>173</v>
      </c>
      <c r="I737" s="192" t="s">
        <v>179</v>
      </c>
      <c r="J737" s="191">
        <v>1</v>
      </c>
      <c r="K737" s="193">
        <v>28.917917674338181</v>
      </c>
      <c r="L737" s="193">
        <v>28.929300936355684</v>
      </c>
      <c r="M737" s="194">
        <v>6.5038408741811011</v>
      </c>
      <c r="N737" s="195">
        <v>6.5067787456137935</v>
      </c>
    </row>
    <row r="738" spans="2:14" ht="14.1" customHeight="1" x14ac:dyDescent="0.25">
      <c r="B738" s="221" t="s">
        <v>320</v>
      </c>
      <c r="C738" s="184" t="s">
        <v>288</v>
      </c>
      <c r="D738" s="184" t="s">
        <v>205</v>
      </c>
      <c r="E738" s="186" t="s">
        <v>51</v>
      </c>
      <c r="F738" s="187" t="s">
        <v>29</v>
      </c>
      <c r="G738" s="187" t="s">
        <v>46</v>
      </c>
      <c r="H738" s="190" t="s">
        <v>173</v>
      </c>
      <c r="I738" s="192" t="s">
        <v>180</v>
      </c>
      <c r="J738" s="191">
        <v>1</v>
      </c>
      <c r="K738" s="193">
        <v>14.273746398672873</v>
      </c>
      <c r="L738" s="193">
        <v>14.283814520846338</v>
      </c>
      <c r="M738" s="194">
        <v>3.0433138967589675</v>
      </c>
      <c r="N738" s="195">
        <v>3.0458828100525537</v>
      </c>
    </row>
    <row r="739" spans="2:14" ht="14.1" customHeight="1" x14ac:dyDescent="0.25">
      <c r="B739" s="221" t="s">
        <v>320</v>
      </c>
      <c r="C739" s="184" t="s">
        <v>288</v>
      </c>
      <c r="D739" s="184" t="s">
        <v>205</v>
      </c>
      <c r="E739" s="186" t="s">
        <v>51</v>
      </c>
      <c r="F739" s="187" t="s">
        <v>28</v>
      </c>
      <c r="G739" s="187" t="s">
        <v>46</v>
      </c>
      <c r="H739" s="190" t="s">
        <v>173</v>
      </c>
      <c r="I739" s="192" t="s">
        <v>179</v>
      </c>
      <c r="J739" s="191">
        <v>5</v>
      </c>
      <c r="K739" s="193">
        <v>146.69204457947893</v>
      </c>
      <c r="L739" s="193">
        <v>146.97611435683032</v>
      </c>
      <c r="M739" s="193">
        <v>34.252666393112243</v>
      </c>
      <c r="N739" s="197">
        <v>34.326102215471494</v>
      </c>
    </row>
    <row r="740" spans="2:14" ht="14.1" customHeight="1" x14ac:dyDescent="0.25">
      <c r="B740" s="221" t="s">
        <v>320</v>
      </c>
      <c r="C740" s="184" t="s">
        <v>288</v>
      </c>
      <c r="D740" s="184" t="s">
        <v>205</v>
      </c>
      <c r="E740" s="186" t="s">
        <v>51</v>
      </c>
      <c r="F740" s="187" t="s">
        <v>28</v>
      </c>
      <c r="G740" s="187" t="s">
        <v>46</v>
      </c>
      <c r="H740" s="190" t="s">
        <v>173</v>
      </c>
      <c r="I740" s="192" t="s">
        <v>180</v>
      </c>
      <c r="J740" s="191">
        <v>5</v>
      </c>
      <c r="K740" s="193">
        <v>72.908708513699551</v>
      </c>
      <c r="L740" s="193">
        <v>73.160016503694592</v>
      </c>
      <c r="M740" s="193">
        <v>16.847109977313977</v>
      </c>
      <c r="N740" s="197">
        <v>16.912004357744753</v>
      </c>
    </row>
    <row r="741" spans="2:14" ht="14.1" customHeight="1" x14ac:dyDescent="0.25">
      <c r="B741" s="221" t="s">
        <v>320</v>
      </c>
      <c r="C741" s="184" t="s">
        <v>288</v>
      </c>
      <c r="D741" s="184" t="s">
        <v>205</v>
      </c>
      <c r="E741" s="186" t="s">
        <v>51</v>
      </c>
      <c r="F741" s="187" t="s">
        <v>27</v>
      </c>
      <c r="G741" s="187" t="s">
        <v>46</v>
      </c>
      <c r="H741" s="190" t="s">
        <v>173</v>
      </c>
      <c r="I741" s="192" t="s">
        <v>179</v>
      </c>
      <c r="J741" s="191">
        <v>10</v>
      </c>
      <c r="K741" s="193">
        <v>293.22225396443031</v>
      </c>
      <c r="L741" s="193">
        <v>294.35428378311207</v>
      </c>
      <c r="M741" s="193">
        <v>68.808935523063965</v>
      </c>
      <c r="N741" s="197">
        <v>69.10167612066671</v>
      </c>
    </row>
    <row r="742" spans="2:14" ht="14.1" customHeight="1" x14ac:dyDescent="0.25">
      <c r="B742" s="221" t="s">
        <v>320</v>
      </c>
      <c r="C742" s="184" t="s">
        <v>288</v>
      </c>
      <c r="D742" s="184" t="s">
        <v>205</v>
      </c>
      <c r="E742" s="186" t="s">
        <v>51</v>
      </c>
      <c r="F742" s="187" t="s">
        <v>27</v>
      </c>
      <c r="G742" s="187" t="s">
        <v>46</v>
      </c>
      <c r="H742" s="190" t="s">
        <v>173</v>
      </c>
      <c r="I742" s="192" t="s">
        <v>180</v>
      </c>
      <c r="J742" s="191">
        <v>10</v>
      </c>
      <c r="K742" s="193">
        <v>145.71961432294052</v>
      </c>
      <c r="L742" s="193">
        <v>146.71838039219762</v>
      </c>
      <c r="M742" s="193">
        <v>34.008930256642351</v>
      </c>
      <c r="N742" s="197">
        <v>34.267028723229856</v>
      </c>
    </row>
    <row r="743" spans="2:14" ht="14.1" customHeight="1" x14ac:dyDescent="0.25">
      <c r="B743" s="221" t="s">
        <v>320</v>
      </c>
      <c r="C743" s="184" t="s">
        <v>288</v>
      </c>
      <c r="D743" s="184" t="s">
        <v>205</v>
      </c>
      <c r="E743" s="186" t="s">
        <v>51</v>
      </c>
      <c r="F743" s="187" t="s">
        <v>25</v>
      </c>
      <c r="G743" s="187" t="s">
        <v>46</v>
      </c>
      <c r="H743" s="190" t="s">
        <v>173</v>
      </c>
      <c r="I743" s="192" t="s">
        <v>179</v>
      </c>
      <c r="J743" s="191">
        <v>20</v>
      </c>
      <c r="K743" s="193">
        <v>584.02099668480457</v>
      </c>
      <c r="L743" s="193">
        <v>588.518303194076</v>
      </c>
      <c r="M743" s="193">
        <v>137.35693460497308</v>
      </c>
      <c r="N743" s="197">
        <v>138.519861011091</v>
      </c>
    </row>
    <row r="744" spans="2:14" ht="14.1" customHeight="1" x14ac:dyDescent="0.25">
      <c r="B744" s="221" t="s">
        <v>320</v>
      </c>
      <c r="C744" s="184" t="s">
        <v>288</v>
      </c>
      <c r="D744" s="184" t="s">
        <v>205</v>
      </c>
      <c r="E744" s="186" t="s">
        <v>51</v>
      </c>
      <c r="F744" s="187" t="s">
        <v>25</v>
      </c>
      <c r="G744" s="187" t="s">
        <v>46</v>
      </c>
      <c r="H744" s="190" t="s">
        <v>173</v>
      </c>
      <c r="I744" s="192" t="s">
        <v>180</v>
      </c>
      <c r="J744" s="191">
        <v>20</v>
      </c>
      <c r="K744" s="193">
        <v>289.37919245625943</v>
      </c>
      <c r="L744" s="193">
        <v>293.32648763769595</v>
      </c>
      <c r="M744" s="193">
        <v>67.846075221450405</v>
      </c>
      <c r="N744" s="197">
        <v>68.866091768762459</v>
      </c>
    </row>
    <row r="745" spans="2:14" ht="14.1" customHeight="1" x14ac:dyDescent="0.25">
      <c r="B745" s="46" t="s">
        <v>320</v>
      </c>
      <c r="C745" s="6" t="s">
        <v>288</v>
      </c>
      <c r="D745" s="6" t="s">
        <v>205</v>
      </c>
      <c r="E745" s="61" t="s">
        <v>51</v>
      </c>
      <c r="F745" s="63" t="s">
        <v>145</v>
      </c>
      <c r="G745" s="63" t="s">
        <v>46</v>
      </c>
      <c r="H745" s="64" t="s">
        <v>174</v>
      </c>
      <c r="I745" s="66" t="s">
        <v>179</v>
      </c>
      <c r="J745" s="65">
        <v>1</v>
      </c>
      <c r="K745" s="60" t="s">
        <v>178</v>
      </c>
      <c r="L745" s="60" t="s">
        <v>178</v>
      </c>
      <c r="M745" s="67">
        <v>2641.8108463448052</v>
      </c>
      <c r="N745" s="70">
        <v>3144.5146538992958</v>
      </c>
    </row>
    <row r="746" spans="2:14" ht="14.1" customHeight="1" x14ac:dyDescent="0.25">
      <c r="B746" s="46" t="s">
        <v>320</v>
      </c>
      <c r="C746" s="6" t="s">
        <v>288</v>
      </c>
      <c r="D746" s="6" t="s">
        <v>205</v>
      </c>
      <c r="E746" s="61" t="s">
        <v>51</v>
      </c>
      <c r="F746" s="63" t="s">
        <v>146</v>
      </c>
      <c r="G746" s="63" t="s">
        <v>46</v>
      </c>
      <c r="H746" s="64" t="s">
        <v>174</v>
      </c>
      <c r="I746" s="66" t="s">
        <v>180</v>
      </c>
      <c r="J746" s="65">
        <v>1</v>
      </c>
      <c r="K746" s="60" t="s">
        <v>178</v>
      </c>
      <c r="L746" s="60" t="s">
        <v>178</v>
      </c>
      <c r="M746" s="67">
        <v>1130.1834451113325</v>
      </c>
      <c r="N746" s="70">
        <v>1492.0260428925594</v>
      </c>
    </row>
    <row r="747" spans="2:14" ht="14.25" customHeight="1" x14ac:dyDescent="0.25">
      <c r="B747" s="221" t="s">
        <v>320</v>
      </c>
      <c r="C747" s="184" t="s">
        <v>288</v>
      </c>
      <c r="D747" s="184" t="s">
        <v>205</v>
      </c>
      <c r="E747" s="186" t="s">
        <v>51</v>
      </c>
      <c r="F747" s="188" t="s">
        <v>147</v>
      </c>
      <c r="G747" s="188" t="s">
        <v>46</v>
      </c>
      <c r="H747" s="190" t="s">
        <v>174</v>
      </c>
      <c r="I747" s="192" t="s">
        <v>179</v>
      </c>
      <c r="J747" s="191">
        <v>1</v>
      </c>
      <c r="K747" s="185" t="s">
        <v>178</v>
      </c>
      <c r="L747" s="185" t="s">
        <v>178</v>
      </c>
      <c r="M747" s="193">
        <v>9149.9824399675363</v>
      </c>
      <c r="N747" s="197">
        <v>20466.359975611107</v>
      </c>
    </row>
    <row r="748" spans="2:14" ht="14.25" customHeight="1" thickBot="1" x14ac:dyDescent="0.3">
      <c r="B748" s="222" t="s">
        <v>320</v>
      </c>
      <c r="C748" s="199" t="s">
        <v>288</v>
      </c>
      <c r="D748" s="199" t="s">
        <v>205</v>
      </c>
      <c r="E748" s="201" t="s">
        <v>51</v>
      </c>
      <c r="F748" s="202" t="s">
        <v>147</v>
      </c>
      <c r="G748" s="202" t="s">
        <v>46</v>
      </c>
      <c r="H748" s="204" t="s">
        <v>174</v>
      </c>
      <c r="I748" s="205" t="s">
        <v>180</v>
      </c>
      <c r="J748" s="206">
        <v>1</v>
      </c>
      <c r="K748" s="200" t="s">
        <v>178</v>
      </c>
      <c r="L748" s="200" t="s">
        <v>178</v>
      </c>
      <c r="M748" s="207">
        <v>3128.3379457679162</v>
      </c>
      <c r="N748" s="208">
        <v>9510.31405897068</v>
      </c>
    </row>
    <row r="749" spans="2:14" ht="15" customHeight="1" x14ac:dyDescent="0.25">
      <c r="B749" s="45" t="s">
        <v>320</v>
      </c>
      <c r="C749" s="19" t="s">
        <v>321</v>
      </c>
      <c r="D749" s="19" t="s">
        <v>205</v>
      </c>
      <c r="E749" s="53" t="s">
        <v>51</v>
      </c>
      <c r="F749" s="54" t="s">
        <v>22</v>
      </c>
      <c r="G749" s="54" t="s">
        <v>46</v>
      </c>
      <c r="H749" s="55" t="s">
        <v>173</v>
      </c>
      <c r="I749" s="57" t="s">
        <v>179</v>
      </c>
      <c r="J749" s="56">
        <v>1</v>
      </c>
      <c r="K749" s="85">
        <v>5.3098683861099003</v>
      </c>
      <c r="L749" s="85">
        <v>5.3101094413307859</v>
      </c>
      <c r="M749" s="86">
        <v>0.38728083991263823</v>
      </c>
      <c r="N749" s="87">
        <v>0.38730164481401363</v>
      </c>
    </row>
    <row r="750" spans="2:14" ht="14.1" customHeight="1" x14ac:dyDescent="0.25">
      <c r="B750" s="46" t="s">
        <v>320</v>
      </c>
      <c r="C750" s="6" t="s">
        <v>321</v>
      </c>
      <c r="D750" s="6" t="s">
        <v>205</v>
      </c>
      <c r="E750" s="61" t="s">
        <v>51</v>
      </c>
      <c r="F750" s="62" t="s">
        <v>24</v>
      </c>
      <c r="G750" s="62" t="s">
        <v>46</v>
      </c>
      <c r="H750" s="64" t="s">
        <v>173</v>
      </c>
      <c r="I750" s="66" t="s">
        <v>180</v>
      </c>
      <c r="J750" s="65">
        <v>1</v>
      </c>
      <c r="K750" s="94">
        <v>1.0918649549467145</v>
      </c>
      <c r="L750" s="94">
        <v>1.0919287148893848</v>
      </c>
      <c r="M750" s="275">
        <v>4.0998565096108164E-2</v>
      </c>
      <c r="N750" s="276">
        <v>4.1001205950405059E-2</v>
      </c>
    </row>
    <row r="751" spans="2:14" ht="14.1" customHeight="1" x14ac:dyDescent="0.25">
      <c r="B751" s="46" t="s">
        <v>320</v>
      </c>
      <c r="C751" s="6" t="s">
        <v>321</v>
      </c>
      <c r="D751" s="6" t="s">
        <v>205</v>
      </c>
      <c r="E751" s="61" t="s">
        <v>51</v>
      </c>
      <c r="F751" s="62" t="s">
        <v>20</v>
      </c>
      <c r="G751" s="62" t="s">
        <v>46</v>
      </c>
      <c r="H751" s="64" t="s">
        <v>173</v>
      </c>
      <c r="I751" s="66" t="s">
        <v>179</v>
      </c>
      <c r="J751" s="65">
        <v>5</v>
      </c>
      <c r="K751" s="67">
        <v>31.622244250475493</v>
      </c>
      <c r="L751" s="67">
        <v>31.628834471236193</v>
      </c>
      <c r="M751" s="68">
        <v>2.8188974139064782</v>
      </c>
      <c r="N751" s="69">
        <v>2.8194944465587661</v>
      </c>
    </row>
    <row r="752" spans="2:14" ht="14.1" customHeight="1" x14ac:dyDescent="0.25">
      <c r="B752" s="46" t="s">
        <v>320</v>
      </c>
      <c r="C752" s="6" t="s">
        <v>321</v>
      </c>
      <c r="D752" s="6" t="s">
        <v>205</v>
      </c>
      <c r="E752" s="61" t="s">
        <v>51</v>
      </c>
      <c r="F752" s="62" t="s">
        <v>21</v>
      </c>
      <c r="G752" s="62" t="s">
        <v>46</v>
      </c>
      <c r="H752" s="64" t="s">
        <v>173</v>
      </c>
      <c r="I752" s="66" t="s">
        <v>180</v>
      </c>
      <c r="J752" s="65">
        <v>5</v>
      </c>
      <c r="K752" s="96">
        <v>10.060820473233397</v>
      </c>
      <c r="L752" s="96">
        <v>10.062991496247493</v>
      </c>
      <c r="M752" s="68">
        <v>0.56448601231100082</v>
      </c>
      <c r="N752" s="69">
        <v>0.56461218175263495</v>
      </c>
    </row>
    <row r="753" spans="2:14" ht="14.1" customHeight="1" x14ac:dyDescent="0.25">
      <c r="B753" s="46" t="s">
        <v>320</v>
      </c>
      <c r="C753" s="6" t="s">
        <v>321</v>
      </c>
      <c r="D753" s="6" t="s">
        <v>205</v>
      </c>
      <c r="E753" s="61" t="s">
        <v>51</v>
      </c>
      <c r="F753" s="62" t="s">
        <v>18</v>
      </c>
      <c r="G753" s="62" t="s">
        <v>46</v>
      </c>
      <c r="H753" s="64" t="s">
        <v>173</v>
      </c>
      <c r="I753" s="66" t="s">
        <v>179</v>
      </c>
      <c r="J753" s="65">
        <v>10</v>
      </c>
      <c r="K753" s="67">
        <v>65.369603355067142</v>
      </c>
      <c r="L753" s="67">
        <v>65.39606313011123</v>
      </c>
      <c r="M753" s="68">
        <v>5.9536054968835703</v>
      </c>
      <c r="N753" s="69">
        <v>5.9560070608412925</v>
      </c>
    </row>
    <row r="754" spans="2:14" ht="14.1" customHeight="1" x14ac:dyDescent="0.25">
      <c r="B754" s="46" t="s">
        <v>320</v>
      </c>
      <c r="C754" s="6" t="s">
        <v>321</v>
      </c>
      <c r="D754" s="6" t="s">
        <v>205</v>
      </c>
      <c r="E754" s="61" t="s">
        <v>51</v>
      </c>
      <c r="F754" s="62" t="s">
        <v>19</v>
      </c>
      <c r="G754" s="62" t="s">
        <v>46</v>
      </c>
      <c r="H754" s="64" t="s">
        <v>173</v>
      </c>
      <c r="I754" s="66" t="s">
        <v>180</v>
      </c>
      <c r="J754" s="65">
        <v>10</v>
      </c>
      <c r="K754" s="96">
        <v>22.801820018247856</v>
      </c>
      <c r="L754" s="96">
        <v>22.810920719712851</v>
      </c>
      <c r="M754" s="68">
        <v>1.3299709187645434</v>
      </c>
      <c r="N754" s="69">
        <v>1.3304970844600894</v>
      </c>
    </row>
    <row r="755" spans="2:14" ht="14.1" customHeight="1" x14ac:dyDescent="0.25">
      <c r="B755" s="46" t="s">
        <v>320</v>
      </c>
      <c r="C755" s="6" t="s">
        <v>321</v>
      </c>
      <c r="D755" s="6" t="s">
        <v>205</v>
      </c>
      <c r="E755" s="61" t="s">
        <v>51</v>
      </c>
      <c r="F755" s="62" t="s">
        <v>8</v>
      </c>
      <c r="G755" s="62" t="s">
        <v>46</v>
      </c>
      <c r="H755" s="64" t="s">
        <v>173</v>
      </c>
      <c r="I755" s="66" t="s">
        <v>179</v>
      </c>
      <c r="J755" s="65">
        <v>20</v>
      </c>
      <c r="K755" s="67">
        <v>133.02987373159922</v>
      </c>
      <c r="L755" s="67">
        <v>133.1356884639037</v>
      </c>
      <c r="M755" s="96">
        <v>12.237299919838112</v>
      </c>
      <c r="N755" s="97">
        <v>12.246914303220843</v>
      </c>
    </row>
    <row r="756" spans="2:14" ht="14.1" customHeight="1" x14ac:dyDescent="0.25">
      <c r="B756" s="46" t="s">
        <v>320</v>
      </c>
      <c r="C756" s="6" t="s">
        <v>321</v>
      </c>
      <c r="D756" s="6" t="s">
        <v>205</v>
      </c>
      <c r="E756" s="61" t="s">
        <v>51</v>
      </c>
      <c r="F756" s="62" t="s">
        <v>15</v>
      </c>
      <c r="G756" s="62" t="s">
        <v>46</v>
      </c>
      <c r="H756" s="64" t="s">
        <v>173</v>
      </c>
      <c r="I756" s="66" t="s">
        <v>180</v>
      </c>
      <c r="J756" s="65">
        <v>20</v>
      </c>
      <c r="K756" s="67">
        <v>48.983240189759684</v>
      </c>
      <c r="L756" s="67">
        <v>49.020048231390341</v>
      </c>
      <c r="M756" s="68">
        <v>2.8924979585548183</v>
      </c>
      <c r="N756" s="69">
        <v>2.8946231421172963</v>
      </c>
    </row>
    <row r="757" spans="2:14" ht="14.1" customHeight="1" x14ac:dyDescent="0.25">
      <c r="B757" s="221" t="s">
        <v>320</v>
      </c>
      <c r="C757" s="184" t="s">
        <v>321</v>
      </c>
      <c r="D757" s="184" t="s">
        <v>205</v>
      </c>
      <c r="E757" s="186" t="s">
        <v>51</v>
      </c>
      <c r="F757" s="187" t="s">
        <v>29</v>
      </c>
      <c r="G757" s="187" t="s">
        <v>46</v>
      </c>
      <c r="H757" s="190" t="s">
        <v>173</v>
      </c>
      <c r="I757" s="192" t="s">
        <v>179</v>
      </c>
      <c r="J757" s="191">
        <v>1</v>
      </c>
      <c r="K757" s="193">
        <v>28.917917674338181</v>
      </c>
      <c r="L757" s="193">
        <v>28.929300936355684</v>
      </c>
      <c r="M757" s="194">
        <v>6.5038408741811011</v>
      </c>
      <c r="N757" s="195">
        <v>6.5067787456137935</v>
      </c>
    </row>
    <row r="758" spans="2:14" ht="14.1" customHeight="1" x14ac:dyDescent="0.25">
      <c r="B758" s="221" t="s">
        <v>320</v>
      </c>
      <c r="C758" s="184" t="s">
        <v>321</v>
      </c>
      <c r="D758" s="184" t="s">
        <v>205</v>
      </c>
      <c r="E758" s="186" t="s">
        <v>51</v>
      </c>
      <c r="F758" s="187" t="s">
        <v>29</v>
      </c>
      <c r="G758" s="187" t="s">
        <v>46</v>
      </c>
      <c r="H758" s="190" t="s">
        <v>173</v>
      </c>
      <c r="I758" s="192" t="s">
        <v>180</v>
      </c>
      <c r="J758" s="191">
        <v>1</v>
      </c>
      <c r="K758" s="193">
        <v>14.273746398672873</v>
      </c>
      <c r="L758" s="193">
        <v>14.283814520846338</v>
      </c>
      <c r="M758" s="194">
        <v>3.0433138967589675</v>
      </c>
      <c r="N758" s="195">
        <v>3.0458828100525537</v>
      </c>
    </row>
    <row r="759" spans="2:14" ht="14.1" customHeight="1" x14ac:dyDescent="0.25">
      <c r="B759" s="221" t="s">
        <v>320</v>
      </c>
      <c r="C759" s="184" t="s">
        <v>321</v>
      </c>
      <c r="D759" s="184" t="s">
        <v>205</v>
      </c>
      <c r="E759" s="186" t="s">
        <v>51</v>
      </c>
      <c r="F759" s="187" t="s">
        <v>28</v>
      </c>
      <c r="G759" s="187" t="s">
        <v>46</v>
      </c>
      <c r="H759" s="190" t="s">
        <v>173</v>
      </c>
      <c r="I759" s="192" t="s">
        <v>179</v>
      </c>
      <c r="J759" s="191">
        <v>5</v>
      </c>
      <c r="K759" s="193">
        <v>146.69204457947893</v>
      </c>
      <c r="L759" s="193">
        <v>146.97611435683032</v>
      </c>
      <c r="M759" s="193">
        <v>34.252666393112243</v>
      </c>
      <c r="N759" s="197">
        <v>34.326102215471494</v>
      </c>
    </row>
    <row r="760" spans="2:14" ht="14.1" customHeight="1" x14ac:dyDescent="0.25">
      <c r="B760" s="221" t="s">
        <v>320</v>
      </c>
      <c r="C760" s="184" t="s">
        <v>321</v>
      </c>
      <c r="D760" s="184" t="s">
        <v>205</v>
      </c>
      <c r="E760" s="186" t="s">
        <v>51</v>
      </c>
      <c r="F760" s="187" t="s">
        <v>28</v>
      </c>
      <c r="G760" s="187" t="s">
        <v>46</v>
      </c>
      <c r="H760" s="190" t="s">
        <v>173</v>
      </c>
      <c r="I760" s="192" t="s">
        <v>180</v>
      </c>
      <c r="J760" s="191">
        <v>5</v>
      </c>
      <c r="K760" s="193">
        <v>72.908708513699551</v>
      </c>
      <c r="L760" s="193">
        <v>73.160016503694592</v>
      </c>
      <c r="M760" s="193">
        <v>16.847109977313977</v>
      </c>
      <c r="N760" s="197">
        <v>16.912004357744753</v>
      </c>
    </row>
    <row r="761" spans="2:14" ht="14.1" customHeight="1" x14ac:dyDescent="0.25">
      <c r="B761" s="221" t="s">
        <v>320</v>
      </c>
      <c r="C761" s="184" t="s">
        <v>321</v>
      </c>
      <c r="D761" s="184" t="s">
        <v>205</v>
      </c>
      <c r="E761" s="186" t="s">
        <v>51</v>
      </c>
      <c r="F761" s="187" t="s">
        <v>27</v>
      </c>
      <c r="G761" s="187" t="s">
        <v>46</v>
      </c>
      <c r="H761" s="190" t="s">
        <v>173</v>
      </c>
      <c r="I761" s="192" t="s">
        <v>179</v>
      </c>
      <c r="J761" s="191">
        <v>10</v>
      </c>
      <c r="K761" s="193">
        <v>293.22225396443031</v>
      </c>
      <c r="L761" s="193">
        <v>294.35428378311207</v>
      </c>
      <c r="M761" s="193">
        <v>68.808935523063965</v>
      </c>
      <c r="N761" s="197">
        <v>69.10167612066671</v>
      </c>
    </row>
    <row r="762" spans="2:14" ht="14.1" customHeight="1" x14ac:dyDescent="0.25">
      <c r="B762" s="221" t="s">
        <v>320</v>
      </c>
      <c r="C762" s="184" t="s">
        <v>321</v>
      </c>
      <c r="D762" s="184" t="s">
        <v>205</v>
      </c>
      <c r="E762" s="186" t="s">
        <v>51</v>
      </c>
      <c r="F762" s="187" t="s">
        <v>27</v>
      </c>
      <c r="G762" s="187" t="s">
        <v>46</v>
      </c>
      <c r="H762" s="190" t="s">
        <v>173</v>
      </c>
      <c r="I762" s="192" t="s">
        <v>180</v>
      </c>
      <c r="J762" s="191">
        <v>10</v>
      </c>
      <c r="K762" s="193">
        <v>145.71961432294052</v>
      </c>
      <c r="L762" s="193">
        <v>146.71838039219762</v>
      </c>
      <c r="M762" s="193">
        <v>34.008930256642351</v>
      </c>
      <c r="N762" s="197">
        <v>34.267028723229856</v>
      </c>
    </row>
    <row r="763" spans="2:14" ht="14.1" customHeight="1" x14ac:dyDescent="0.25">
      <c r="B763" s="221" t="s">
        <v>320</v>
      </c>
      <c r="C763" s="184" t="s">
        <v>321</v>
      </c>
      <c r="D763" s="184" t="s">
        <v>205</v>
      </c>
      <c r="E763" s="186" t="s">
        <v>51</v>
      </c>
      <c r="F763" s="187" t="s">
        <v>25</v>
      </c>
      <c r="G763" s="187" t="s">
        <v>46</v>
      </c>
      <c r="H763" s="190" t="s">
        <v>173</v>
      </c>
      <c r="I763" s="192" t="s">
        <v>179</v>
      </c>
      <c r="J763" s="191">
        <v>20</v>
      </c>
      <c r="K763" s="193">
        <v>584.02099668480457</v>
      </c>
      <c r="L763" s="193">
        <v>588.518303194076</v>
      </c>
      <c r="M763" s="193">
        <v>137.35693460497308</v>
      </c>
      <c r="N763" s="197">
        <v>138.519861011091</v>
      </c>
    </row>
    <row r="764" spans="2:14" ht="14.1" customHeight="1" x14ac:dyDescent="0.25">
      <c r="B764" s="221" t="s">
        <v>320</v>
      </c>
      <c r="C764" s="184" t="s">
        <v>321</v>
      </c>
      <c r="D764" s="184" t="s">
        <v>205</v>
      </c>
      <c r="E764" s="186" t="s">
        <v>51</v>
      </c>
      <c r="F764" s="187" t="s">
        <v>25</v>
      </c>
      <c r="G764" s="187" t="s">
        <v>46</v>
      </c>
      <c r="H764" s="190" t="s">
        <v>173</v>
      </c>
      <c r="I764" s="192" t="s">
        <v>180</v>
      </c>
      <c r="J764" s="191">
        <v>20</v>
      </c>
      <c r="K764" s="193">
        <v>289.37919245625943</v>
      </c>
      <c r="L764" s="193">
        <v>293.32648763769595</v>
      </c>
      <c r="M764" s="193">
        <v>67.846075221450405</v>
      </c>
      <c r="N764" s="197">
        <v>68.866091768762459</v>
      </c>
    </row>
    <row r="765" spans="2:14" ht="14.1" customHeight="1" x14ac:dyDescent="0.25">
      <c r="B765" s="46" t="s">
        <v>320</v>
      </c>
      <c r="C765" s="6" t="s">
        <v>321</v>
      </c>
      <c r="D765" s="6" t="s">
        <v>205</v>
      </c>
      <c r="E765" s="61" t="s">
        <v>51</v>
      </c>
      <c r="F765" s="63" t="s">
        <v>145</v>
      </c>
      <c r="G765" s="63" t="s">
        <v>46</v>
      </c>
      <c r="H765" s="64" t="s">
        <v>174</v>
      </c>
      <c r="I765" s="66" t="s">
        <v>179</v>
      </c>
      <c r="J765" s="65">
        <v>1</v>
      </c>
      <c r="K765" s="60" t="s">
        <v>178</v>
      </c>
      <c r="L765" s="60" t="s">
        <v>178</v>
      </c>
      <c r="M765" s="67">
        <v>2641.8108463448052</v>
      </c>
      <c r="N765" s="70">
        <v>3144.5146538992958</v>
      </c>
    </row>
    <row r="766" spans="2:14" ht="14.1" customHeight="1" x14ac:dyDescent="0.25">
      <c r="B766" s="46" t="s">
        <v>320</v>
      </c>
      <c r="C766" s="6" t="s">
        <v>321</v>
      </c>
      <c r="D766" s="6" t="s">
        <v>205</v>
      </c>
      <c r="E766" s="61" t="s">
        <v>51</v>
      </c>
      <c r="F766" s="63" t="s">
        <v>146</v>
      </c>
      <c r="G766" s="63" t="s">
        <v>46</v>
      </c>
      <c r="H766" s="64" t="s">
        <v>174</v>
      </c>
      <c r="I766" s="66" t="s">
        <v>180</v>
      </c>
      <c r="J766" s="65">
        <v>1</v>
      </c>
      <c r="K766" s="60" t="s">
        <v>178</v>
      </c>
      <c r="L766" s="60" t="s">
        <v>178</v>
      </c>
      <c r="M766" s="67">
        <v>1130.1834451113325</v>
      </c>
      <c r="N766" s="70">
        <v>1492.0260428925594</v>
      </c>
    </row>
    <row r="767" spans="2:14" ht="14.25" customHeight="1" x14ac:dyDescent="0.25">
      <c r="B767" s="221" t="s">
        <v>320</v>
      </c>
      <c r="C767" s="184" t="s">
        <v>321</v>
      </c>
      <c r="D767" s="184" t="s">
        <v>205</v>
      </c>
      <c r="E767" s="186" t="s">
        <v>51</v>
      </c>
      <c r="F767" s="188" t="s">
        <v>147</v>
      </c>
      <c r="G767" s="188" t="s">
        <v>46</v>
      </c>
      <c r="H767" s="190" t="s">
        <v>174</v>
      </c>
      <c r="I767" s="192" t="s">
        <v>179</v>
      </c>
      <c r="J767" s="191">
        <v>1</v>
      </c>
      <c r="K767" s="185" t="s">
        <v>178</v>
      </c>
      <c r="L767" s="185" t="s">
        <v>178</v>
      </c>
      <c r="M767" s="193">
        <v>9149.9824399675363</v>
      </c>
      <c r="N767" s="197">
        <v>20466.359975611107</v>
      </c>
    </row>
    <row r="768" spans="2:14" ht="14.25" customHeight="1" thickBot="1" x14ac:dyDescent="0.3">
      <c r="B768" s="222" t="s">
        <v>320</v>
      </c>
      <c r="C768" s="199" t="s">
        <v>321</v>
      </c>
      <c r="D768" s="199" t="s">
        <v>205</v>
      </c>
      <c r="E768" s="201" t="s">
        <v>51</v>
      </c>
      <c r="F768" s="202" t="s">
        <v>147</v>
      </c>
      <c r="G768" s="202" t="s">
        <v>46</v>
      </c>
      <c r="H768" s="204" t="s">
        <v>174</v>
      </c>
      <c r="I768" s="205" t="s">
        <v>180</v>
      </c>
      <c r="J768" s="206">
        <v>1</v>
      </c>
      <c r="K768" s="200" t="s">
        <v>178</v>
      </c>
      <c r="L768" s="200" t="s">
        <v>178</v>
      </c>
      <c r="M768" s="207">
        <v>3128.3379457679162</v>
      </c>
      <c r="N768" s="208">
        <v>9510.31405897068</v>
      </c>
    </row>
    <row r="769" spans="2:14" ht="14.25" customHeight="1" x14ac:dyDescent="0.25">
      <c r="B769" s="18" t="s">
        <v>319</v>
      </c>
      <c r="C769" s="19" t="s">
        <v>202</v>
      </c>
      <c r="D769" s="19" t="s">
        <v>227</v>
      </c>
      <c r="E769" s="53" t="s">
        <v>60</v>
      </c>
      <c r="F769" s="54" t="s">
        <v>22</v>
      </c>
      <c r="G769" s="54" t="s">
        <v>61</v>
      </c>
      <c r="H769" s="55" t="s">
        <v>173</v>
      </c>
      <c r="I769" s="57" t="s">
        <v>179</v>
      </c>
      <c r="J769" s="56">
        <v>1</v>
      </c>
      <c r="K769" s="58">
        <v>1395.2747650036649</v>
      </c>
      <c r="L769" s="58">
        <v>1436.3337725185158</v>
      </c>
      <c r="M769" s="58">
        <v>129.92619837465998</v>
      </c>
      <c r="N769" s="59">
        <v>133.67836583448459</v>
      </c>
    </row>
    <row r="770" spans="2:14" ht="14.25" customHeight="1" x14ac:dyDescent="0.25">
      <c r="B770" s="22" t="s">
        <v>319</v>
      </c>
      <c r="C770" s="6" t="s">
        <v>202</v>
      </c>
      <c r="D770" s="6" t="s">
        <v>227</v>
      </c>
      <c r="E770" s="61" t="s">
        <v>60</v>
      </c>
      <c r="F770" s="62" t="s">
        <v>24</v>
      </c>
      <c r="G770" s="62" t="s">
        <v>61</v>
      </c>
      <c r="H770" s="64" t="s">
        <v>173</v>
      </c>
      <c r="I770" s="66" t="s">
        <v>180</v>
      </c>
      <c r="J770" s="65">
        <v>1</v>
      </c>
      <c r="K770" s="96">
        <v>13.880889519031593</v>
      </c>
      <c r="L770" s="96">
        <v>13.945787792548874</v>
      </c>
      <c r="M770" s="68">
        <v>0.79616643075620774</v>
      </c>
      <c r="N770" s="69">
        <v>0.79993512330209515</v>
      </c>
    </row>
    <row r="771" spans="2:14" ht="14.1" customHeight="1" x14ac:dyDescent="0.25">
      <c r="B771" s="22" t="s">
        <v>319</v>
      </c>
      <c r="C771" s="6" t="s">
        <v>202</v>
      </c>
      <c r="D771" s="6" t="s">
        <v>227</v>
      </c>
      <c r="E771" s="61" t="s">
        <v>60</v>
      </c>
      <c r="F771" s="62" t="s">
        <v>20</v>
      </c>
      <c r="G771" s="62" t="s">
        <v>61</v>
      </c>
      <c r="H771" s="64" t="s">
        <v>173</v>
      </c>
      <c r="I771" s="66" t="s">
        <v>179</v>
      </c>
      <c r="J771" s="65">
        <v>5</v>
      </c>
      <c r="K771" s="67">
        <v>6069.5711483142668</v>
      </c>
      <c r="L771" s="67">
        <v>6928.6214290052822</v>
      </c>
      <c r="M771" s="67">
        <v>566.55632994577252</v>
      </c>
      <c r="N771" s="70">
        <v>645.36958133290784</v>
      </c>
    </row>
    <row r="772" spans="2:14" ht="14.1" customHeight="1" x14ac:dyDescent="0.25">
      <c r="B772" s="22" t="s">
        <v>319</v>
      </c>
      <c r="C772" s="6" t="s">
        <v>202</v>
      </c>
      <c r="D772" s="6" t="s">
        <v>227</v>
      </c>
      <c r="E772" s="61" t="s">
        <v>60</v>
      </c>
      <c r="F772" s="62" t="s">
        <v>21</v>
      </c>
      <c r="G772" s="62" t="s">
        <v>61</v>
      </c>
      <c r="H772" s="64" t="s">
        <v>173</v>
      </c>
      <c r="I772" s="66" t="s">
        <v>180</v>
      </c>
      <c r="J772" s="65">
        <v>5</v>
      </c>
      <c r="K772" s="67">
        <v>80.64783017682052</v>
      </c>
      <c r="L772" s="67">
        <v>82.286681604761327</v>
      </c>
      <c r="M772" s="68">
        <v>4.7844292105563895</v>
      </c>
      <c r="N772" s="69">
        <v>4.8792412201340669</v>
      </c>
    </row>
    <row r="773" spans="2:14" ht="15" customHeight="1" x14ac:dyDescent="0.25">
      <c r="B773" s="22" t="s">
        <v>319</v>
      </c>
      <c r="C773" s="6" t="s">
        <v>202</v>
      </c>
      <c r="D773" s="6" t="s">
        <v>227</v>
      </c>
      <c r="E773" s="61" t="s">
        <v>60</v>
      </c>
      <c r="F773" s="62" t="s">
        <v>18</v>
      </c>
      <c r="G773" s="62" t="s">
        <v>61</v>
      </c>
      <c r="H773" s="64" t="s">
        <v>173</v>
      </c>
      <c r="I773" s="66" t="s">
        <v>179</v>
      </c>
      <c r="J773" s="65">
        <v>10</v>
      </c>
      <c r="K773" s="67">
        <v>10423.56678286746</v>
      </c>
      <c r="L773" s="67">
        <v>13241.743706350444</v>
      </c>
      <c r="M773" s="67">
        <v>976.33783686238701</v>
      </c>
      <c r="N773" s="70">
        <v>1236.6386439927633</v>
      </c>
    </row>
    <row r="774" spans="2:14" ht="14.1" customHeight="1" x14ac:dyDescent="0.25">
      <c r="B774" s="22" t="s">
        <v>319</v>
      </c>
      <c r="C774" s="6" t="s">
        <v>202</v>
      </c>
      <c r="D774" s="6" t="s">
        <v>227</v>
      </c>
      <c r="E774" s="61" t="s">
        <v>60</v>
      </c>
      <c r="F774" s="62" t="s">
        <v>19</v>
      </c>
      <c r="G774" s="62" t="s">
        <v>61</v>
      </c>
      <c r="H774" s="64" t="s">
        <v>173</v>
      </c>
      <c r="I774" s="66" t="s">
        <v>180</v>
      </c>
      <c r="J774" s="65">
        <v>10</v>
      </c>
      <c r="K774" s="67">
        <v>161.08063590107298</v>
      </c>
      <c r="L774" s="67">
        <v>167.43529361143825</v>
      </c>
      <c r="M774" s="68">
        <v>9.5835199537430071</v>
      </c>
      <c r="N774" s="69">
        <v>9.9518449434891263</v>
      </c>
    </row>
    <row r="775" spans="2:14" ht="14.1" customHeight="1" x14ac:dyDescent="0.25">
      <c r="B775" s="22" t="s">
        <v>319</v>
      </c>
      <c r="C775" s="6" t="s">
        <v>202</v>
      </c>
      <c r="D775" s="6" t="s">
        <v>227</v>
      </c>
      <c r="E775" s="61" t="s">
        <v>60</v>
      </c>
      <c r="F775" s="62" t="s">
        <v>8</v>
      </c>
      <c r="G775" s="62" t="s">
        <v>61</v>
      </c>
      <c r="H775" s="64" t="s">
        <v>173</v>
      </c>
      <c r="I775" s="66" t="s">
        <v>179</v>
      </c>
      <c r="J775" s="65">
        <v>20</v>
      </c>
      <c r="K775" s="67">
        <v>16248.717570258559</v>
      </c>
      <c r="L775" s="67">
        <v>24313.306316930164</v>
      </c>
      <c r="M775" s="67">
        <v>1529.6752663573286</v>
      </c>
      <c r="N775" s="70">
        <v>2281.4565667147558</v>
      </c>
    </row>
    <row r="776" spans="2:14" ht="14.1" customHeight="1" x14ac:dyDescent="0.25">
      <c r="B776" s="22" t="s">
        <v>319</v>
      </c>
      <c r="C776" s="6" t="s">
        <v>202</v>
      </c>
      <c r="D776" s="6" t="s">
        <v>227</v>
      </c>
      <c r="E776" s="61" t="s">
        <v>60</v>
      </c>
      <c r="F776" s="62" t="s">
        <v>15</v>
      </c>
      <c r="G776" s="62" t="s">
        <v>61</v>
      </c>
      <c r="H776" s="64" t="s">
        <v>173</v>
      </c>
      <c r="I776" s="66" t="s">
        <v>180</v>
      </c>
      <c r="J776" s="65">
        <v>20</v>
      </c>
      <c r="K776" s="67">
        <v>310.739803354434</v>
      </c>
      <c r="L776" s="67">
        <v>334.65646402176259</v>
      </c>
      <c r="M776" s="96">
        <v>18.533188506792161</v>
      </c>
      <c r="N776" s="97">
        <v>19.923481527203805</v>
      </c>
    </row>
    <row r="777" spans="2:14" ht="14.1" customHeight="1" x14ac:dyDescent="0.25">
      <c r="B777" s="22" t="s">
        <v>319</v>
      </c>
      <c r="C777" s="6" t="s">
        <v>202</v>
      </c>
      <c r="D777" s="6" t="s">
        <v>227</v>
      </c>
      <c r="E777" s="61" t="s">
        <v>60</v>
      </c>
      <c r="F777" s="63" t="s">
        <v>145</v>
      </c>
      <c r="G777" s="63" t="s">
        <v>61</v>
      </c>
      <c r="H777" s="64" t="s">
        <v>174</v>
      </c>
      <c r="I777" s="66" t="s">
        <v>179</v>
      </c>
      <c r="J777" s="65">
        <v>1</v>
      </c>
      <c r="K777" s="60" t="s">
        <v>178</v>
      </c>
      <c r="L777" s="60" t="s">
        <v>178</v>
      </c>
      <c r="M777" s="67">
        <v>3394.4339056689478</v>
      </c>
      <c r="N777" s="70">
        <v>12524.722517864922</v>
      </c>
    </row>
    <row r="778" spans="2:14" ht="14.1" customHeight="1" x14ac:dyDescent="0.25">
      <c r="B778" s="22" t="s">
        <v>319</v>
      </c>
      <c r="C778" s="6" t="s">
        <v>202</v>
      </c>
      <c r="D778" s="6" t="s">
        <v>227</v>
      </c>
      <c r="E778" s="61" t="s">
        <v>60</v>
      </c>
      <c r="F778" s="63" t="s">
        <v>146</v>
      </c>
      <c r="G778" s="63" t="s">
        <v>61</v>
      </c>
      <c r="H778" s="64" t="s">
        <v>174</v>
      </c>
      <c r="I778" s="66" t="s">
        <v>180</v>
      </c>
      <c r="J778" s="65">
        <v>1</v>
      </c>
      <c r="K778" s="60" t="s">
        <v>178</v>
      </c>
      <c r="L778" s="60" t="s">
        <v>178</v>
      </c>
      <c r="M778" s="67">
        <v>196.59378645924255</v>
      </c>
      <c r="N778" s="70">
        <v>701.26131435003538</v>
      </c>
    </row>
    <row r="779" spans="2:14" ht="15" customHeight="1" x14ac:dyDescent="0.25">
      <c r="B779" s="22" t="s">
        <v>319</v>
      </c>
      <c r="C779" s="6" t="s">
        <v>202</v>
      </c>
      <c r="D779" s="6" t="s">
        <v>228</v>
      </c>
      <c r="E779" s="61" t="s">
        <v>60</v>
      </c>
      <c r="F779" s="62" t="s">
        <v>22</v>
      </c>
      <c r="G779" s="62" t="s">
        <v>67</v>
      </c>
      <c r="H779" s="64" t="s">
        <v>173</v>
      </c>
      <c r="I779" s="66" t="s">
        <v>179</v>
      </c>
      <c r="J779" s="65">
        <v>1</v>
      </c>
      <c r="K779" s="67">
        <v>1445.0852464361703</v>
      </c>
      <c r="L779" s="67">
        <v>1449.9445755319171</v>
      </c>
      <c r="M779" s="67">
        <v>134.3941224727092</v>
      </c>
      <c r="N779" s="70">
        <v>134.8372623026564</v>
      </c>
    </row>
    <row r="780" spans="2:14" ht="14.1" customHeight="1" x14ac:dyDescent="0.25">
      <c r="B780" s="22" t="s">
        <v>319</v>
      </c>
      <c r="C780" s="6" t="s">
        <v>202</v>
      </c>
      <c r="D780" s="6" t="s">
        <v>228</v>
      </c>
      <c r="E780" s="61" t="s">
        <v>60</v>
      </c>
      <c r="F780" s="62" t="s">
        <v>24</v>
      </c>
      <c r="G780" s="62" t="s">
        <v>67</v>
      </c>
      <c r="H780" s="64" t="s">
        <v>173</v>
      </c>
      <c r="I780" s="66" t="s">
        <v>180</v>
      </c>
      <c r="J780" s="65">
        <v>1</v>
      </c>
      <c r="K780" s="96">
        <v>13.963473813762464</v>
      </c>
      <c r="L780" s="96">
        <v>13.966225528215659</v>
      </c>
      <c r="M780" s="68">
        <v>0.80088518266448017</v>
      </c>
      <c r="N780" s="69">
        <v>0.80104491221509277</v>
      </c>
    </row>
    <row r="781" spans="2:14" ht="14.1" customHeight="1" x14ac:dyDescent="0.25">
      <c r="B781" s="22" t="s">
        <v>319</v>
      </c>
      <c r="C781" s="6" t="s">
        <v>202</v>
      </c>
      <c r="D781" s="6" t="s">
        <v>228</v>
      </c>
      <c r="E781" s="61" t="s">
        <v>60</v>
      </c>
      <c r="F781" s="62" t="s">
        <v>20</v>
      </c>
      <c r="G781" s="62" t="s">
        <v>67</v>
      </c>
      <c r="H781" s="64" t="s">
        <v>173</v>
      </c>
      <c r="I781" s="66" t="s">
        <v>179</v>
      </c>
      <c r="J781" s="65">
        <v>5</v>
      </c>
      <c r="K781" s="67">
        <v>7109.7655007006333</v>
      </c>
      <c r="L781" s="67">
        <v>7228.6055242929378</v>
      </c>
      <c r="M781" s="67">
        <v>660.71034804015198</v>
      </c>
      <c r="N781" s="70">
        <v>671.53603115284443</v>
      </c>
    </row>
    <row r="782" spans="2:14" ht="14.1" customHeight="1" x14ac:dyDescent="0.25">
      <c r="B782" s="22" t="s">
        <v>319</v>
      </c>
      <c r="C782" s="6" t="s">
        <v>202</v>
      </c>
      <c r="D782" s="6" t="s">
        <v>228</v>
      </c>
      <c r="E782" s="61" t="s">
        <v>60</v>
      </c>
      <c r="F782" s="62" t="s">
        <v>21</v>
      </c>
      <c r="G782" s="62" t="s">
        <v>67</v>
      </c>
      <c r="H782" s="64" t="s">
        <v>173</v>
      </c>
      <c r="I782" s="66" t="s">
        <v>180</v>
      </c>
      <c r="J782" s="65">
        <v>5</v>
      </c>
      <c r="K782" s="67">
        <v>82.744498627521864</v>
      </c>
      <c r="L782" s="67">
        <v>82.815687757106701</v>
      </c>
      <c r="M782" s="68">
        <v>4.9045250699247323</v>
      </c>
      <c r="N782" s="69">
        <v>4.9086381714282359</v>
      </c>
    </row>
    <row r="783" spans="2:14" ht="14.1" customHeight="1" x14ac:dyDescent="0.25">
      <c r="B783" s="22" t="s">
        <v>319</v>
      </c>
      <c r="C783" s="6" t="s">
        <v>202</v>
      </c>
      <c r="D783" s="6" t="s">
        <v>228</v>
      </c>
      <c r="E783" s="61" t="s">
        <v>60</v>
      </c>
      <c r="F783" s="62" t="s">
        <v>18</v>
      </c>
      <c r="G783" s="62" t="s">
        <v>67</v>
      </c>
      <c r="H783" s="64" t="s">
        <v>173</v>
      </c>
      <c r="I783" s="66" t="s">
        <v>179</v>
      </c>
      <c r="J783" s="65">
        <v>10</v>
      </c>
      <c r="K783" s="67">
        <v>13919.199417345408</v>
      </c>
      <c r="L783" s="67">
        <v>14381.872008574424</v>
      </c>
      <c r="M783" s="67">
        <v>1294.193946065448</v>
      </c>
      <c r="N783" s="70">
        <v>1336.3750639402115</v>
      </c>
    </row>
    <row r="784" spans="2:14" ht="14.1" customHeight="1" x14ac:dyDescent="0.25">
      <c r="B784" s="22" t="s">
        <v>319</v>
      </c>
      <c r="C784" s="6" t="s">
        <v>202</v>
      </c>
      <c r="D784" s="6" t="s">
        <v>228</v>
      </c>
      <c r="E784" s="61" t="s">
        <v>60</v>
      </c>
      <c r="F784" s="62" t="s">
        <v>19</v>
      </c>
      <c r="G784" s="62" t="s">
        <v>67</v>
      </c>
      <c r="H784" s="64" t="s">
        <v>173</v>
      </c>
      <c r="I784" s="66" t="s">
        <v>180</v>
      </c>
      <c r="J784" s="65">
        <v>10</v>
      </c>
      <c r="K784" s="67">
        <v>169.25500817554919</v>
      </c>
      <c r="L784" s="67">
        <v>169.5394107870203</v>
      </c>
      <c r="M784" s="96">
        <v>10.052348624395611</v>
      </c>
      <c r="N784" s="97">
        <v>10.06879127338787</v>
      </c>
    </row>
    <row r="785" spans="2:14" ht="14.1" customHeight="1" x14ac:dyDescent="0.25">
      <c r="B785" s="22" t="s">
        <v>319</v>
      </c>
      <c r="C785" s="6" t="s">
        <v>202</v>
      </c>
      <c r="D785" s="6" t="s">
        <v>228</v>
      </c>
      <c r="E785" s="61" t="s">
        <v>60</v>
      </c>
      <c r="F785" s="62" t="s">
        <v>8</v>
      </c>
      <c r="G785" s="62" t="s">
        <v>67</v>
      </c>
      <c r="H785" s="64" t="s">
        <v>173</v>
      </c>
      <c r="I785" s="66" t="s">
        <v>179</v>
      </c>
      <c r="J785" s="65">
        <v>20</v>
      </c>
      <c r="K785" s="67">
        <v>26698.764768545392</v>
      </c>
      <c r="L785" s="67">
        <v>28454.253769792584</v>
      </c>
      <c r="M785" s="67">
        <v>2485.3385368799486</v>
      </c>
      <c r="N785" s="70">
        <v>2645.6634043971603</v>
      </c>
    </row>
    <row r="786" spans="2:14" ht="14.1" customHeight="1" x14ac:dyDescent="0.25">
      <c r="B786" s="22" t="s">
        <v>319</v>
      </c>
      <c r="C786" s="6" t="s">
        <v>202</v>
      </c>
      <c r="D786" s="6" t="s">
        <v>228</v>
      </c>
      <c r="E786" s="61" t="s">
        <v>60</v>
      </c>
      <c r="F786" s="62" t="s">
        <v>15</v>
      </c>
      <c r="G786" s="62" t="s">
        <v>67</v>
      </c>
      <c r="H786" s="64" t="s">
        <v>173</v>
      </c>
      <c r="I786" s="66" t="s">
        <v>180</v>
      </c>
      <c r="J786" s="65">
        <v>20</v>
      </c>
      <c r="K786" s="67">
        <v>341.8301878628173</v>
      </c>
      <c r="L786" s="67">
        <v>342.96434060361833</v>
      </c>
      <c r="M786" s="96">
        <v>20.320021342575899</v>
      </c>
      <c r="N786" s="97">
        <v>20.385630008582183</v>
      </c>
    </row>
    <row r="787" spans="2:14" ht="14.1" customHeight="1" x14ac:dyDescent="0.25">
      <c r="B787" s="22" t="s">
        <v>319</v>
      </c>
      <c r="C787" s="6" t="s">
        <v>202</v>
      </c>
      <c r="D787" s="6" t="s">
        <v>228</v>
      </c>
      <c r="E787" s="61" t="s">
        <v>60</v>
      </c>
      <c r="F787" s="63" t="s">
        <v>145</v>
      </c>
      <c r="G787" s="63" t="s">
        <v>67</v>
      </c>
      <c r="H787" s="64" t="s">
        <v>174</v>
      </c>
      <c r="I787" s="66" t="s">
        <v>179</v>
      </c>
      <c r="J787" s="65">
        <v>1</v>
      </c>
      <c r="K787" s="60" t="s">
        <v>178</v>
      </c>
      <c r="L787" s="60" t="s">
        <v>178</v>
      </c>
      <c r="M787" s="67">
        <v>28924.949822281418</v>
      </c>
      <c r="N787" s="70">
        <v>97446.044555453453</v>
      </c>
    </row>
    <row r="788" spans="2:14" ht="14.1" customHeight="1" x14ac:dyDescent="0.25">
      <c r="B788" s="22" t="s">
        <v>319</v>
      </c>
      <c r="C788" s="6" t="s">
        <v>202</v>
      </c>
      <c r="D788" s="6" t="s">
        <v>228</v>
      </c>
      <c r="E788" s="61" t="s">
        <v>60</v>
      </c>
      <c r="F788" s="63" t="s">
        <v>146</v>
      </c>
      <c r="G788" s="63" t="s">
        <v>67</v>
      </c>
      <c r="H788" s="64" t="s">
        <v>174</v>
      </c>
      <c r="I788" s="66" t="s">
        <v>180</v>
      </c>
      <c r="J788" s="65">
        <v>1</v>
      </c>
      <c r="K788" s="60" t="s">
        <v>178</v>
      </c>
      <c r="L788" s="60" t="s">
        <v>178</v>
      </c>
      <c r="M788" s="67">
        <v>3328.7601847259602</v>
      </c>
      <c r="N788" s="70">
        <v>6828.6776114101876</v>
      </c>
    </row>
    <row r="789" spans="2:14" ht="13.5" customHeight="1" x14ac:dyDescent="0.25">
      <c r="B789" s="22" t="s">
        <v>319</v>
      </c>
      <c r="C789" s="6" t="s">
        <v>202</v>
      </c>
      <c r="D789" s="6" t="s">
        <v>229</v>
      </c>
      <c r="E789" s="61" t="s">
        <v>60</v>
      </c>
      <c r="F789" s="62" t="s">
        <v>22</v>
      </c>
      <c r="G789" s="62" t="s">
        <v>69</v>
      </c>
      <c r="H789" s="64" t="s">
        <v>173</v>
      </c>
      <c r="I789" s="66" t="s">
        <v>179</v>
      </c>
      <c r="J789" s="65">
        <v>1</v>
      </c>
      <c r="K789" s="67">
        <v>1261.1290057966949</v>
      </c>
      <c r="L789" s="67">
        <v>1395.9051504934719</v>
      </c>
      <c r="M789" s="67">
        <v>117.83598327642095</v>
      </c>
      <c r="N789" s="70">
        <v>130.22502357577278</v>
      </c>
    </row>
    <row r="790" spans="2:14" ht="14.1" customHeight="1" x14ac:dyDescent="0.25">
      <c r="B790" s="22" t="s">
        <v>319</v>
      </c>
      <c r="C790" s="6" t="s">
        <v>202</v>
      </c>
      <c r="D790" s="6" t="s">
        <v>229</v>
      </c>
      <c r="E790" s="61" t="s">
        <v>60</v>
      </c>
      <c r="F790" s="62" t="s">
        <v>24</v>
      </c>
      <c r="G790" s="62" t="s">
        <v>69</v>
      </c>
      <c r="H790" s="64" t="s">
        <v>173</v>
      </c>
      <c r="I790" s="66" t="s">
        <v>180</v>
      </c>
      <c r="J790" s="65">
        <v>1</v>
      </c>
      <c r="K790" s="96">
        <v>13.914432156141922</v>
      </c>
      <c r="L790" s="96">
        <v>13.954107974210519</v>
      </c>
      <c r="M790" s="68">
        <v>0.79808332630701428</v>
      </c>
      <c r="N790" s="69">
        <v>0.80038695262237913</v>
      </c>
    </row>
    <row r="791" spans="2:14" ht="14.1" customHeight="1" x14ac:dyDescent="0.25">
      <c r="B791" s="22" t="s">
        <v>319</v>
      </c>
      <c r="C791" s="6" t="s">
        <v>202</v>
      </c>
      <c r="D791" s="6" t="s">
        <v>229</v>
      </c>
      <c r="E791" s="61" t="s">
        <v>60</v>
      </c>
      <c r="F791" s="62" t="s">
        <v>20</v>
      </c>
      <c r="G791" s="62" t="s">
        <v>69</v>
      </c>
      <c r="H791" s="64" t="s">
        <v>173</v>
      </c>
      <c r="I791" s="66" t="s">
        <v>179</v>
      </c>
      <c r="J791" s="65">
        <v>5</v>
      </c>
      <c r="K791" s="67">
        <v>4181.6048416899957</v>
      </c>
      <c r="L791" s="67">
        <v>6142.1828098914875</v>
      </c>
      <c r="M791" s="67">
        <v>393.50654038767493</v>
      </c>
      <c r="N791" s="70">
        <v>576.10868048546956</v>
      </c>
    </row>
    <row r="792" spans="2:14" ht="14.1" customHeight="1" x14ac:dyDescent="0.25">
      <c r="B792" s="22" t="s">
        <v>319</v>
      </c>
      <c r="C792" s="6" t="s">
        <v>202</v>
      </c>
      <c r="D792" s="6" t="s">
        <v>229</v>
      </c>
      <c r="E792" s="61" t="s">
        <v>60</v>
      </c>
      <c r="F792" s="62" t="s">
        <v>21</v>
      </c>
      <c r="G792" s="62" t="s">
        <v>69</v>
      </c>
      <c r="H792" s="64" t="s">
        <v>173</v>
      </c>
      <c r="I792" s="66" t="s">
        <v>180</v>
      </c>
      <c r="J792" s="65">
        <v>5</v>
      </c>
      <c r="K792" s="67">
        <v>81.489655070090265</v>
      </c>
      <c r="L792" s="67">
        <v>82.501420488891654</v>
      </c>
      <c r="M792" s="68">
        <v>4.8326746618213257</v>
      </c>
      <c r="N792" s="69">
        <v>4.8911771911444077</v>
      </c>
    </row>
    <row r="793" spans="2:14" ht="14.1" customHeight="1" x14ac:dyDescent="0.25">
      <c r="B793" s="22" t="s">
        <v>319</v>
      </c>
      <c r="C793" s="6" t="s">
        <v>202</v>
      </c>
      <c r="D793" s="6" t="s">
        <v>229</v>
      </c>
      <c r="E793" s="61" t="s">
        <v>60</v>
      </c>
      <c r="F793" s="62" t="s">
        <v>18</v>
      </c>
      <c r="G793" s="62" t="s">
        <v>69</v>
      </c>
      <c r="H793" s="64" t="s">
        <v>173</v>
      </c>
      <c r="I793" s="66" t="s">
        <v>179</v>
      </c>
      <c r="J793" s="65">
        <v>10</v>
      </c>
      <c r="K793" s="67">
        <v>5872.044456965943</v>
      </c>
      <c r="L793" s="67">
        <v>10639.451832215102</v>
      </c>
      <c r="M793" s="67">
        <v>555.59234953417115</v>
      </c>
      <c r="N793" s="70">
        <v>1005.278091264013</v>
      </c>
    </row>
    <row r="794" spans="2:14" ht="14.1" customHeight="1" x14ac:dyDescent="0.25">
      <c r="B794" s="22" t="s">
        <v>319</v>
      </c>
      <c r="C794" s="6" t="s">
        <v>202</v>
      </c>
      <c r="D794" s="6" t="s">
        <v>229</v>
      </c>
      <c r="E794" s="61" t="s">
        <v>60</v>
      </c>
      <c r="F794" s="62" t="s">
        <v>19</v>
      </c>
      <c r="G794" s="62" t="s">
        <v>69</v>
      </c>
      <c r="H794" s="64" t="s">
        <v>173</v>
      </c>
      <c r="I794" s="66" t="s">
        <v>180</v>
      </c>
      <c r="J794" s="65">
        <v>10</v>
      </c>
      <c r="K794" s="67">
        <v>164.31607624826339</v>
      </c>
      <c r="L794" s="67">
        <v>168.28633770211468</v>
      </c>
      <c r="M794" s="68">
        <v>9.7692789294056652</v>
      </c>
      <c r="N794" s="69">
        <v>9.9991684517811947</v>
      </c>
    </row>
    <row r="795" spans="2:14" ht="14.1" customHeight="1" x14ac:dyDescent="0.25">
      <c r="B795" s="22" t="s">
        <v>319</v>
      </c>
      <c r="C795" s="6" t="s">
        <v>202</v>
      </c>
      <c r="D795" s="6" t="s">
        <v>229</v>
      </c>
      <c r="E795" s="61" t="s">
        <v>60</v>
      </c>
      <c r="F795" s="62" t="s">
        <v>8</v>
      </c>
      <c r="G795" s="62" t="s">
        <v>69</v>
      </c>
      <c r="H795" s="64" t="s">
        <v>173</v>
      </c>
      <c r="I795" s="66" t="s">
        <v>179</v>
      </c>
      <c r="J795" s="65">
        <v>20</v>
      </c>
      <c r="K795" s="67">
        <v>7359.4952056572602</v>
      </c>
      <c r="L795" s="67">
        <v>16779.36037259029</v>
      </c>
      <c r="M795" s="67">
        <v>699.54805477226353</v>
      </c>
      <c r="N795" s="70">
        <v>1601.3172192613235</v>
      </c>
    </row>
    <row r="796" spans="2:14" ht="14.1" customHeight="1" x14ac:dyDescent="0.25">
      <c r="B796" s="22" t="s">
        <v>319</v>
      </c>
      <c r="C796" s="6" t="s">
        <v>202</v>
      </c>
      <c r="D796" s="6" t="s">
        <v>229</v>
      </c>
      <c r="E796" s="61" t="s">
        <v>60</v>
      </c>
      <c r="F796" s="62" t="s">
        <v>15</v>
      </c>
      <c r="G796" s="62" t="s">
        <v>69</v>
      </c>
      <c r="H796" s="64" t="s">
        <v>173</v>
      </c>
      <c r="I796" s="66" t="s">
        <v>180</v>
      </c>
      <c r="J796" s="65">
        <v>20</v>
      </c>
      <c r="K796" s="67">
        <v>322.70636109619056</v>
      </c>
      <c r="L796" s="67">
        <v>337.99267588705504</v>
      </c>
      <c r="M796" s="96">
        <v>19.222328745752339</v>
      </c>
      <c r="N796" s="97">
        <v>20.109243662986007</v>
      </c>
    </row>
    <row r="797" spans="2:14" ht="14.1" customHeight="1" x14ac:dyDescent="0.25">
      <c r="B797" s="22" t="s">
        <v>319</v>
      </c>
      <c r="C797" s="6" t="s">
        <v>202</v>
      </c>
      <c r="D797" s="6" t="s">
        <v>229</v>
      </c>
      <c r="E797" s="61" t="s">
        <v>60</v>
      </c>
      <c r="F797" s="63" t="s">
        <v>145</v>
      </c>
      <c r="G797" s="63" t="s">
        <v>69</v>
      </c>
      <c r="H797" s="64" t="s">
        <v>174</v>
      </c>
      <c r="I797" s="66" t="s">
        <v>179</v>
      </c>
      <c r="J797" s="65">
        <v>1</v>
      </c>
      <c r="K797" s="60" t="s">
        <v>178</v>
      </c>
      <c r="L797" s="60" t="s">
        <v>178</v>
      </c>
      <c r="M797" s="67">
        <v>911.49893312818426</v>
      </c>
      <c r="N797" s="70">
        <v>3395.2909358605348</v>
      </c>
    </row>
    <row r="798" spans="2:14" ht="14.1" customHeight="1" x14ac:dyDescent="0.25">
      <c r="B798" s="22" t="s">
        <v>319</v>
      </c>
      <c r="C798" s="6" t="s">
        <v>202</v>
      </c>
      <c r="D798" s="6" t="s">
        <v>229</v>
      </c>
      <c r="E798" s="61" t="s">
        <v>60</v>
      </c>
      <c r="F798" s="63" t="s">
        <v>146</v>
      </c>
      <c r="G798" s="63" t="s">
        <v>69</v>
      </c>
      <c r="H798" s="64" t="s">
        <v>174</v>
      </c>
      <c r="I798" s="66" t="s">
        <v>180</v>
      </c>
      <c r="J798" s="65">
        <v>1</v>
      </c>
      <c r="K798" s="60" t="s">
        <v>178</v>
      </c>
      <c r="L798" s="60" t="s">
        <v>178</v>
      </c>
      <c r="M798" s="67">
        <v>318.95564460837136</v>
      </c>
      <c r="N798" s="70">
        <v>1105.4647224964876</v>
      </c>
    </row>
    <row r="799" spans="2:14" ht="12.75" customHeight="1" x14ac:dyDescent="0.25">
      <c r="B799" s="22" t="s">
        <v>319</v>
      </c>
      <c r="C799" s="6" t="s">
        <v>202</v>
      </c>
      <c r="D799" s="6" t="s">
        <v>230</v>
      </c>
      <c r="E799" s="61" t="s">
        <v>60</v>
      </c>
      <c r="F799" s="62" t="s">
        <v>22</v>
      </c>
      <c r="G799" s="62" t="s">
        <v>71</v>
      </c>
      <c r="H799" s="64" t="s">
        <v>173</v>
      </c>
      <c r="I799" s="66" t="s">
        <v>179</v>
      </c>
      <c r="J799" s="65">
        <v>1</v>
      </c>
      <c r="K799" s="67">
        <v>890.08466551562742</v>
      </c>
      <c r="L799" s="67">
        <v>1244.188173913059</v>
      </c>
      <c r="M799" s="67">
        <v>83.951374992230143</v>
      </c>
      <c r="N799" s="70">
        <v>117.11658795355999</v>
      </c>
    </row>
    <row r="800" spans="2:14" ht="14.1" customHeight="1" x14ac:dyDescent="0.25">
      <c r="B800" s="22" t="s">
        <v>319</v>
      </c>
      <c r="C800" s="6" t="s">
        <v>202</v>
      </c>
      <c r="D800" s="6" t="s">
        <v>230</v>
      </c>
      <c r="E800" s="61" t="s">
        <v>60</v>
      </c>
      <c r="F800" s="62" t="s">
        <v>24</v>
      </c>
      <c r="G800" s="62" t="s">
        <v>71</v>
      </c>
      <c r="H800" s="64" t="s">
        <v>173</v>
      </c>
      <c r="I800" s="66" t="s">
        <v>180</v>
      </c>
      <c r="J800" s="65">
        <v>1</v>
      </c>
      <c r="K800" s="96">
        <v>13.888119766886058</v>
      </c>
      <c r="L800" s="96">
        <v>13.947583462614972</v>
      </c>
      <c r="M800" s="68">
        <v>0.7965796617237545</v>
      </c>
      <c r="N800" s="69">
        <v>0.80003264167601551</v>
      </c>
    </row>
    <row r="801" spans="2:14" ht="14.1" customHeight="1" x14ac:dyDescent="0.25">
      <c r="B801" s="22" t="s">
        <v>319</v>
      </c>
      <c r="C801" s="6" t="s">
        <v>202</v>
      </c>
      <c r="D801" s="6" t="s">
        <v>230</v>
      </c>
      <c r="E801" s="61" t="s">
        <v>60</v>
      </c>
      <c r="F801" s="62" t="s">
        <v>20</v>
      </c>
      <c r="G801" s="62" t="s">
        <v>71</v>
      </c>
      <c r="H801" s="64" t="s">
        <v>173</v>
      </c>
      <c r="I801" s="66" t="s">
        <v>179</v>
      </c>
      <c r="J801" s="65">
        <v>5</v>
      </c>
      <c r="K801" s="67">
        <v>1780.4194060320169</v>
      </c>
      <c r="L801" s="67">
        <v>4117.5002190542446</v>
      </c>
      <c r="M801" s="67">
        <v>169.25271079888807</v>
      </c>
      <c r="N801" s="70">
        <v>393.25638926004467</v>
      </c>
    </row>
    <row r="802" spans="2:14" ht="14.1" customHeight="1" x14ac:dyDescent="0.25">
      <c r="B802" s="22" t="s">
        <v>319</v>
      </c>
      <c r="C802" s="6" t="s">
        <v>202</v>
      </c>
      <c r="D802" s="6" t="s">
        <v>230</v>
      </c>
      <c r="E802" s="61" t="s">
        <v>60</v>
      </c>
      <c r="F802" s="62" t="s">
        <v>21</v>
      </c>
      <c r="G802" s="62" t="s">
        <v>71</v>
      </c>
      <c r="H802" s="64" t="s">
        <v>173</v>
      </c>
      <c r="I802" s="66" t="s">
        <v>180</v>
      </c>
      <c r="J802" s="65">
        <v>5</v>
      </c>
      <c r="K802" s="67">
        <v>80.828179497842129</v>
      </c>
      <c r="L802" s="67">
        <v>82.332955156286971</v>
      </c>
      <c r="M802" s="68">
        <v>4.7947680984325123</v>
      </c>
      <c r="N802" s="69">
        <v>4.8818136080568886</v>
      </c>
    </row>
    <row r="803" spans="2:14" ht="14.1" customHeight="1" x14ac:dyDescent="0.25">
      <c r="B803" s="22" t="s">
        <v>319</v>
      </c>
      <c r="C803" s="6" t="s">
        <v>202</v>
      </c>
      <c r="D803" s="6" t="s">
        <v>230</v>
      </c>
      <c r="E803" s="61" t="s">
        <v>60</v>
      </c>
      <c r="F803" s="62" t="s">
        <v>18</v>
      </c>
      <c r="G803" s="62" t="s">
        <v>71</v>
      </c>
      <c r="H803" s="64" t="s">
        <v>173</v>
      </c>
      <c r="I803" s="66" t="s">
        <v>179</v>
      </c>
      <c r="J803" s="65">
        <v>10</v>
      </c>
      <c r="K803" s="67">
        <v>2029.6806310294794</v>
      </c>
      <c r="L803" s="67">
        <v>5746.8105660565952</v>
      </c>
      <c r="M803" s="67">
        <v>193.58761792023461</v>
      </c>
      <c r="N803" s="70">
        <v>555.06441919884787</v>
      </c>
    </row>
    <row r="804" spans="2:14" ht="14.1" customHeight="1" x14ac:dyDescent="0.25">
      <c r="B804" s="22" t="s">
        <v>319</v>
      </c>
      <c r="C804" s="6" t="s">
        <v>202</v>
      </c>
      <c r="D804" s="6" t="s">
        <v>230</v>
      </c>
      <c r="E804" s="61" t="s">
        <v>60</v>
      </c>
      <c r="F804" s="62" t="s">
        <v>19</v>
      </c>
      <c r="G804" s="62" t="s">
        <v>71</v>
      </c>
      <c r="H804" s="64" t="s">
        <v>173</v>
      </c>
      <c r="I804" s="66" t="s">
        <v>180</v>
      </c>
      <c r="J804" s="65">
        <v>10</v>
      </c>
      <c r="K804" s="67">
        <v>161.76863277091175</v>
      </c>
      <c r="L804" s="67">
        <v>167.61832942719403</v>
      </c>
      <c r="M804" s="68">
        <v>9.6230419311738711</v>
      </c>
      <c r="N804" s="69">
        <v>9.9620255109531222</v>
      </c>
    </row>
    <row r="805" spans="2:14" ht="14.1" customHeight="1" x14ac:dyDescent="0.25">
      <c r="B805" s="22" t="s">
        <v>319</v>
      </c>
      <c r="C805" s="6" t="s">
        <v>202</v>
      </c>
      <c r="D805" s="6" t="s">
        <v>230</v>
      </c>
      <c r="E805" s="61" t="s">
        <v>60</v>
      </c>
      <c r="F805" s="62" t="s">
        <v>8</v>
      </c>
      <c r="G805" s="62" t="s">
        <v>71</v>
      </c>
      <c r="H805" s="64" t="s">
        <v>173</v>
      </c>
      <c r="I805" s="66" t="s">
        <v>179</v>
      </c>
      <c r="J805" s="65">
        <v>20</v>
      </c>
      <c r="K805" s="67">
        <v>2182.3995233315763</v>
      </c>
      <c r="L805" s="67">
        <v>7163.2884231254284</v>
      </c>
      <c r="M805" s="67">
        <v>208.57856905369809</v>
      </c>
      <c r="N805" s="70">
        <v>698.86080355851016</v>
      </c>
    </row>
    <row r="806" spans="2:14" ht="14.1" customHeight="1" x14ac:dyDescent="0.25">
      <c r="B806" s="22" t="s">
        <v>319</v>
      </c>
      <c r="C806" s="6" t="s">
        <v>202</v>
      </c>
      <c r="D806" s="6" t="s">
        <v>230</v>
      </c>
      <c r="E806" s="61" t="s">
        <v>60</v>
      </c>
      <c r="F806" s="62" t="s">
        <v>15</v>
      </c>
      <c r="G806" s="62" t="s">
        <v>71</v>
      </c>
      <c r="H806" s="64" t="s">
        <v>173</v>
      </c>
      <c r="I806" s="66" t="s">
        <v>180</v>
      </c>
      <c r="J806" s="65">
        <v>20</v>
      </c>
      <c r="K806" s="67">
        <v>313.2487584377435</v>
      </c>
      <c r="L806" s="67">
        <v>335.3712635534522</v>
      </c>
      <c r="M806" s="96">
        <v>18.677821528090647</v>
      </c>
      <c r="N806" s="97">
        <v>19.963301895425584</v>
      </c>
    </row>
    <row r="807" spans="2:14" ht="14.1" customHeight="1" x14ac:dyDescent="0.25">
      <c r="B807" s="22" t="s">
        <v>319</v>
      </c>
      <c r="C807" s="6" t="s">
        <v>202</v>
      </c>
      <c r="D807" s="6" t="s">
        <v>230</v>
      </c>
      <c r="E807" s="61" t="s">
        <v>60</v>
      </c>
      <c r="F807" s="63" t="s">
        <v>145</v>
      </c>
      <c r="G807" s="63" t="s">
        <v>71</v>
      </c>
      <c r="H807" s="64" t="s">
        <v>174</v>
      </c>
      <c r="I807" s="66" t="s">
        <v>179</v>
      </c>
      <c r="J807" s="65">
        <v>1</v>
      </c>
      <c r="K807" s="60" t="s">
        <v>178</v>
      </c>
      <c r="L807" s="60" t="s">
        <v>178</v>
      </c>
      <c r="M807" s="67">
        <v>218.43383228035438</v>
      </c>
      <c r="N807" s="70">
        <v>816.52133514968978</v>
      </c>
    </row>
    <row r="808" spans="2:14" ht="14.1" customHeight="1" thickBot="1" x14ac:dyDescent="0.3">
      <c r="B808" s="33" t="s">
        <v>319</v>
      </c>
      <c r="C808" s="34" t="s">
        <v>202</v>
      </c>
      <c r="D808" s="34" t="s">
        <v>230</v>
      </c>
      <c r="E808" s="72" t="s">
        <v>60</v>
      </c>
      <c r="F808" s="73" t="s">
        <v>146</v>
      </c>
      <c r="G808" s="73" t="s">
        <v>71</v>
      </c>
      <c r="H808" s="74" t="s">
        <v>174</v>
      </c>
      <c r="I808" s="75" t="s">
        <v>180</v>
      </c>
      <c r="J808" s="76">
        <v>1</v>
      </c>
      <c r="K808" s="71" t="s">
        <v>178</v>
      </c>
      <c r="L808" s="71" t="s">
        <v>178</v>
      </c>
      <c r="M808" s="77">
        <v>214.35600633144244</v>
      </c>
      <c r="N808" s="78">
        <v>761.37509537194899</v>
      </c>
    </row>
    <row r="809" spans="2:14" ht="12.75" customHeight="1" x14ac:dyDescent="0.25">
      <c r="B809" s="31" t="s">
        <v>320</v>
      </c>
      <c r="C809" s="17" t="s">
        <v>206</v>
      </c>
      <c r="D809" s="17" t="s">
        <v>260</v>
      </c>
      <c r="E809" s="118" t="s">
        <v>137</v>
      </c>
      <c r="F809" s="119" t="s">
        <v>22</v>
      </c>
      <c r="G809" s="119" t="s">
        <v>138</v>
      </c>
      <c r="H809" s="120" t="s">
        <v>173</v>
      </c>
      <c r="I809" s="122" t="s">
        <v>179</v>
      </c>
      <c r="J809" s="121">
        <v>1</v>
      </c>
      <c r="K809" s="123">
        <v>1285.4335220789851</v>
      </c>
      <c r="L809" s="123">
        <v>2179.6773302064084</v>
      </c>
      <c r="M809" s="123">
        <v>122.08926262448334</v>
      </c>
      <c r="N809" s="124">
        <v>207.19315006549024</v>
      </c>
    </row>
    <row r="810" spans="2:14" ht="14.25" customHeight="1" x14ac:dyDescent="0.25">
      <c r="B810" s="22" t="s">
        <v>320</v>
      </c>
      <c r="C810" s="6" t="s">
        <v>206</v>
      </c>
      <c r="D810" s="6" t="s">
        <v>260</v>
      </c>
      <c r="E810" s="61" t="s">
        <v>137</v>
      </c>
      <c r="F810" s="62" t="s">
        <v>24</v>
      </c>
      <c r="G810" s="62" t="s">
        <v>138</v>
      </c>
      <c r="H810" s="64" t="s">
        <v>173</v>
      </c>
      <c r="I810" s="66" t="s">
        <v>180</v>
      </c>
      <c r="J810" s="65">
        <v>1</v>
      </c>
      <c r="K810" s="67">
        <v>399.78366588524841</v>
      </c>
      <c r="L810" s="67">
        <v>436.31709345222868</v>
      </c>
      <c r="M810" s="96">
        <v>23.909405153496394</v>
      </c>
      <c r="N810" s="97">
        <v>26.04133411480003</v>
      </c>
    </row>
    <row r="811" spans="2:14" ht="14.1" customHeight="1" x14ac:dyDescent="0.25">
      <c r="B811" s="22" t="s">
        <v>320</v>
      </c>
      <c r="C811" s="6" t="s">
        <v>206</v>
      </c>
      <c r="D811" s="6" t="s">
        <v>260</v>
      </c>
      <c r="E811" s="61" t="s">
        <v>137</v>
      </c>
      <c r="F811" s="62" t="s">
        <v>20</v>
      </c>
      <c r="G811" s="62" t="s">
        <v>138</v>
      </c>
      <c r="H811" s="64" t="s">
        <v>173</v>
      </c>
      <c r="I811" s="66" t="s">
        <v>179</v>
      </c>
      <c r="J811" s="65">
        <v>5</v>
      </c>
      <c r="K811" s="67">
        <v>2029.6042661013491</v>
      </c>
      <c r="L811" s="67">
        <v>5746.6714616435829</v>
      </c>
      <c r="M811" s="67">
        <v>193.60882488569524</v>
      </c>
      <c r="N811" s="70">
        <v>555.17426689346064</v>
      </c>
    </row>
    <row r="812" spans="2:14" ht="13.5" customHeight="1" x14ac:dyDescent="0.25">
      <c r="B812" s="22" t="s">
        <v>320</v>
      </c>
      <c r="C812" s="6" t="s">
        <v>206</v>
      </c>
      <c r="D812" s="6" t="s">
        <v>260</v>
      </c>
      <c r="E812" s="61" t="s">
        <v>137</v>
      </c>
      <c r="F812" s="62" t="s">
        <v>21</v>
      </c>
      <c r="G812" s="62" t="s">
        <v>138</v>
      </c>
      <c r="H812" s="64" t="s">
        <v>173</v>
      </c>
      <c r="I812" s="66" t="s">
        <v>180</v>
      </c>
      <c r="J812" s="65">
        <v>5</v>
      </c>
      <c r="K812" s="67">
        <v>1397.9848276991347</v>
      </c>
      <c r="L812" s="67">
        <v>1964.4217965679377</v>
      </c>
      <c r="M812" s="67">
        <v>84.356550575247596</v>
      </c>
      <c r="N812" s="70">
        <v>117.90557084784629</v>
      </c>
    </row>
    <row r="813" spans="2:14" ht="14.1" customHeight="1" x14ac:dyDescent="0.25">
      <c r="B813" s="22" t="s">
        <v>320</v>
      </c>
      <c r="C813" s="6" t="s">
        <v>206</v>
      </c>
      <c r="D813" s="6" t="s">
        <v>260</v>
      </c>
      <c r="E813" s="61" t="s">
        <v>137</v>
      </c>
      <c r="F813" s="62" t="s">
        <v>18</v>
      </c>
      <c r="G813" s="62" t="s">
        <v>138</v>
      </c>
      <c r="H813" s="64" t="s">
        <v>173</v>
      </c>
      <c r="I813" s="66" t="s">
        <v>179</v>
      </c>
      <c r="J813" s="65">
        <v>10</v>
      </c>
      <c r="K813" s="67">
        <v>2182.3589569270994</v>
      </c>
      <c r="L813" s="67">
        <v>7163.2186103137956</v>
      </c>
      <c r="M813" s="67">
        <v>208.59004909145304</v>
      </c>
      <c r="N813" s="70">
        <v>698.90553911187783</v>
      </c>
    </row>
    <row r="814" spans="2:14" ht="14.1" customHeight="1" x14ac:dyDescent="0.25">
      <c r="B814" s="22" t="s">
        <v>320</v>
      </c>
      <c r="C814" s="6" t="s">
        <v>206</v>
      </c>
      <c r="D814" s="6" t="s">
        <v>260</v>
      </c>
      <c r="E814" s="61" t="s">
        <v>137</v>
      </c>
      <c r="F814" s="62" t="s">
        <v>19</v>
      </c>
      <c r="G814" s="62" t="s">
        <v>138</v>
      </c>
      <c r="H814" s="64" t="s">
        <v>173</v>
      </c>
      <c r="I814" s="66" t="s">
        <v>180</v>
      </c>
      <c r="J814" s="65">
        <v>10</v>
      </c>
      <c r="K814" s="67">
        <v>2024.4741753668281</v>
      </c>
      <c r="L814" s="67">
        <v>3471.1167114908144</v>
      </c>
      <c r="M814" s="67">
        <v>122.92836206020259</v>
      </c>
      <c r="N814" s="70">
        <v>209.73910805234667</v>
      </c>
    </row>
    <row r="815" spans="2:14" ht="14.1" customHeight="1" x14ac:dyDescent="0.25">
      <c r="B815" s="22" t="s">
        <v>320</v>
      </c>
      <c r="C815" s="6" t="s">
        <v>206</v>
      </c>
      <c r="D815" s="6" t="s">
        <v>260</v>
      </c>
      <c r="E815" s="61" t="s">
        <v>137</v>
      </c>
      <c r="F815" s="62" t="s">
        <v>8</v>
      </c>
      <c r="G815" s="62" t="s">
        <v>138</v>
      </c>
      <c r="H815" s="64" t="s">
        <v>173</v>
      </c>
      <c r="I815" s="66" t="s">
        <v>179</v>
      </c>
      <c r="J815" s="65">
        <v>20</v>
      </c>
      <c r="K815" s="67">
        <v>2267.6785007938979</v>
      </c>
      <c r="L815" s="67">
        <v>8169.9610739625678</v>
      </c>
      <c r="M815" s="67">
        <v>216.9846943815048</v>
      </c>
      <c r="N815" s="70">
        <v>802.72935719064242</v>
      </c>
    </row>
    <row r="816" spans="2:14" ht="14.1" customHeight="1" x14ac:dyDescent="0.25">
      <c r="B816" s="22" t="s">
        <v>320</v>
      </c>
      <c r="C816" s="6" t="s">
        <v>206</v>
      </c>
      <c r="D816" s="6" t="s">
        <v>260</v>
      </c>
      <c r="E816" s="61" t="s">
        <v>137</v>
      </c>
      <c r="F816" s="62" t="s">
        <v>15</v>
      </c>
      <c r="G816" s="62" t="s">
        <v>138</v>
      </c>
      <c r="H816" s="64" t="s">
        <v>173</v>
      </c>
      <c r="I816" s="66" t="s">
        <v>180</v>
      </c>
      <c r="J816" s="65">
        <v>20</v>
      </c>
      <c r="K816" s="67">
        <v>2608.0186554373836</v>
      </c>
      <c r="L816" s="67">
        <v>5625.433423240609</v>
      </c>
      <c r="M816" s="67">
        <v>159.30366669442071</v>
      </c>
      <c r="N816" s="70">
        <v>343.2451226047541</v>
      </c>
    </row>
    <row r="817" spans="2:14" ht="14.1" customHeight="1" x14ac:dyDescent="0.25">
      <c r="B817" s="22" t="s">
        <v>320</v>
      </c>
      <c r="C817" s="6" t="s">
        <v>206</v>
      </c>
      <c r="D817" s="6" t="s">
        <v>260</v>
      </c>
      <c r="E817" s="61" t="s">
        <v>137</v>
      </c>
      <c r="F817" s="63" t="s">
        <v>145</v>
      </c>
      <c r="G817" s="63" t="s">
        <v>138</v>
      </c>
      <c r="H817" s="64" t="s">
        <v>174</v>
      </c>
      <c r="I817" s="66" t="s">
        <v>179</v>
      </c>
      <c r="J817" s="65">
        <v>1</v>
      </c>
      <c r="K817" s="60" t="s">
        <v>178</v>
      </c>
      <c r="L817" s="60" t="s">
        <v>178</v>
      </c>
      <c r="M817" s="67">
        <v>218.46687075712347</v>
      </c>
      <c r="N817" s="70">
        <v>816.98209199611563</v>
      </c>
    </row>
    <row r="818" spans="2:14" ht="14.1" customHeight="1" thickBot="1" x14ac:dyDescent="0.3">
      <c r="B818" s="47" t="s">
        <v>320</v>
      </c>
      <c r="C818" s="34" t="s">
        <v>206</v>
      </c>
      <c r="D818" s="34" t="s">
        <v>260</v>
      </c>
      <c r="E818" s="72" t="s">
        <v>137</v>
      </c>
      <c r="F818" s="73" t="s">
        <v>146</v>
      </c>
      <c r="G818" s="73" t="s">
        <v>138</v>
      </c>
      <c r="H818" s="74" t="s">
        <v>174</v>
      </c>
      <c r="I818" s="75" t="s">
        <v>180</v>
      </c>
      <c r="J818" s="76">
        <v>1</v>
      </c>
      <c r="K818" s="71" t="s">
        <v>178</v>
      </c>
      <c r="L818" s="71" t="s">
        <v>178</v>
      </c>
      <c r="M818" s="77">
        <v>218.42670228570631</v>
      </c>
      <c r="N818" s="78">
        <v>815.24611565579778</v>
      </c>
    </row>
    <row r="819" spans="2:14" ht="15" customHeight="1" x14ac:dyDescent="0.25">
      <c r="B819" s="45" t="s">
        <v>320</v>
      </c>
      <c r="C819" s="19" t="s">
        <v>207</v>
      </c>
      <c r="D819" s="19" t="s">
        <v>261</v>
      </c>
      <c r="E819" s="53" t="s">
        <v>91</v>
      </c>
      <c r="F819" s="54" t="s">
        <v>22</v>
      </c>
      <c r="G819" s="54" t="s">
        <v>92</v>
      </c>
      <c r="H819" s="55" t="s">
        <v>173</v>
      </c>
      <c r="I819" s="57" t="s">
        <v>179</v>
      </c>
      <c r="J819" s="56">
        <v>1</v>
      </c>
      <c r="K819" s="58">
        <v>651.47217716440377</v>
      </c>
      <c r="L819" s="58">
        <v>962.09504218328846</v>
      </c>
      <c r="M819" s="58">
        <v>61.54044075632283</v>
      </c>
      <c r="N819" s="59">
        <v>90.761016307399657</v>
      </c>
    </row>
    <row r="820" spans="2:14" ht="14.1" customHeight="1" x14ac:dyDescent="0.25">
      <c r="B820" s="46" t="s">
        <v>320</v>
      </c>
      <c r="C820" s="6" t="s">
        <v>207</v>
      </c>
      <c r="D820" s="6" t="s">
        <v>261</v>
      </c>
      <c r="E820" s="61" t="s">
        <v>91</v>
      </c>
      <c r="F820" s="62" t="s">
        <v>24</v>
      </c>
      <c r="G820" s="62" t="s">
        <v>92</v>
      </c>
      <c r="H820" s="64" t="s">
        <v>173</v>
      </c>
      <c r="I820" s="66" t="s">
        <v>180</v>
      </c>
      <c r="J820" s="65">
        <v>1</v>
      </c>
      <c r="K820" s="96">
        <v>27.542528489307088</v>
      </c>
      <c r="L820" s="94">
        <v>29.79255193214799</v>
      </c>
      <c r="M820" s="68">
        <v>1.6238146621108183</v>
      </c>
      <c r="N820" s="69">
        <v>1.7547990526029307</v>
      </c>
    </row>
    <row r="821" spans="2:14" ht="14.1" customHeight="1" x14ac:dyDescent="0.25">
      <c r="B821" s="46" t="s">
        <v>320</v>
      </c>
      <c r="C821" s="6" t="s">
        <v>207</v>
      </c>
      <c r="D821" s="6" t="s">
        <v>261</v>
      </c>
      <c r="E821" s="61" t="s">
        <v>91</v>
      </c>
      <c r="F821" s="62" t="s">
        <v>20</v>
      </c>
      <c r="G821" s="62" t="s">
        <v>92</v>
      </c>
      <c r="H821" s="64" t="s">
        <v>173</v>
      </c>
      <c r="I821" s="66" t="s">
        <v>179</v>
      </c>
      <c r="J821" s="65">
        <v>5</v>
      </c>
      <c r="K821" s="67">
        <v>1206.7315989091451</v>
      </c>
      <c r="L821" s="67">
        <v>2985.5403940987549</v>
      </c>
      <c r="M821" s="67">
        <v>114.82229582307581</v>
      </c>
      <c r="N821" s="70">
        <v>286.11461712900433</v>
      </c>
    </row>
    <row r="822" spans="2:14" ht="14.1" customHeight="1" x14ac:dyDescent="0.25">
      <c r="B822" s="46" t="s">
        <v>320</v>
      </c>
      <c r="C822" s="6" t="s">
        <v>207</v>
      </c>
      <c r="D822" s="6" t="s">
        <v>261</v>
      </c>
      <c r="E822" s="61" t="s">
        <v>91</v>
      </c>
      <c r="F822" s="62" t="s">
        <v>21</v>
      </c>
      <c r="G822" s="62" t="s">
        <v>92</v>
      </c>
      <c r="H822" s="64" t="s">
        <v>173</v>
      </c>
      <c r="I822" s="66" t="s">
        <v>180</v>
      </c>
      <c r="J822" s="65">
        <v>5</v>
      </c>
      <c r="K822" s="67">
        <v>111.07802227504538</v>
      </c>
      <c r="L822" s="67">
        <v>149.18230560892658</v>
      </c>
      <c r="M822" s="68">
        <v>6.6790907241736273</v>
      </c>
      <c r="N822" s="69">
        <v>8.9255242180657177</v>
      </c>
    </row>
    <row r="823" spans="2:14" ht="14.1" customHeight="1" x14ac:dyDescent="0.25">
      <c r="B823" s="46" t="s">
        <v>320</v>
      </c>
      <c r="C823" s="6" t="s">
        <v>207</v>
      </c>
      <c r="D823" s="6" t="s">
        <v>261</v>
      </c>
      <c r="E823" s="61" t="s">
        <v>91</v>
      </c>
      <c r="F823" s="62" t="s">
        <v>18</v>
      </c>
      <c r="G823" s="62" t="s">
        <v>92</v>
      </c>
      <c r="H823" s="64" t="s">
        <v>173</v>
      </c>
      <c r="I823" s="66" t="s">
        <v>179</v>
      </c>
      <c r="J823" s="65">
        <v>10</v>
      </c>
      <c r="K823" s="67">
        <v>1347.0935183366976</v>
      </c>
      <c r="L823" s="67">
        <v>4018.6884697547512</v>
      </c>
      <c r="M823" s="67">
        <v>128.54999134267428</v>
      </c>
      <c r="N823" s="70">
        <v>389.43417278185706</v>
      </c>
    </row>
    <row r="824" spans="2:14" ht="14.1" customHeight="1" x14ac:dyDescent="0.25">
      <c r="B824" s="46" t="s">
        <v>320</v>
      </c>
      <c r="C824" s="6" t="s">
        <v>207</v>
      </c>
      <c r="D824" s="6" t="s">
        <v>261</v>
      </c>
      <c r="E824" s="61" t="s">
        <v>91</v>
      </c>
      <c r="F824" s="62" t="s">
        <v>19</v>
      </c>
      <c r="G824" s="62" t="s">
        <v>92</v>
      </c>
      <c r="H824" s="64" t="s">
        <v>173</v>
      </c>
      <c r="I824" s="66" t="s">
        <v>180</v>
      </c>
      <c r="J824" s="65">
        <v>10</v>
      </c>
      <c r="K824" s="67">
        <v>169.02607063889599</v>
      </c>
      <c r="L824" s="67">
        <v>272.35380728522051</v>
      </c>
      <c r="M824" s="96">
        <v>10.23542753349639</v>
      </c>
      <c r="N824" s="97">
        <v>16.402857066847908</v>
      </c>
    </row>
    <row r="825" spans="2:14" ht="14.1" customHeight="1" x14ac:dyDescent="0.25">
      <c r="B825" s="46" t="s">
        <v>320</v>
      </c>
      <c r="C825" s="6" t="s">
        <v>207</v>
      </c>
      <c r="D825" s="6" t="s">
        <v>261</v>
      </c>
      <c r="E825" s="61" t="s">
        <v>91</v>
      </c>
      <c r="F825" s="62" t="s">
        <v>8</v>
      </c>
      <c r="G825" s="62" t="s">
        <v>92</v>
      </c>
      <c r="H825" s="64" t="s">
        <v>173</v>
      </c>
      <c r="I825" s="66" t="s">
        <v>179</v>
      </c>
      <c r="J825" s="65">
        <v>20</v>
      </c>
      <c r="K825" s="67">
        <v>1430.2402254491274</v>
      </c>
      <c r="L825" s="67">
        <v>4858.595892571584</v>
      </c>
      <c r="M825" s="67">
        <v>136.72007438923561</v>
      </c>
      <c r="N825" s="70">
        <v>475.16074181062095</v>
      </c>
    </row>
    <row r="826" spans="2:14" ht="15" customHeight="1" x14ac:dyDescent="0.25">
      <c r="B826" s="46" t="s">
        <v>320</v>
      </c>
      <c r="C826" s="6" t="s">
        <v>207</v>
      </c>
      <c r="D826" s="6" t="s">
        <v>261</v>
      </c>
      <c r="E826" s="61" t="s">
        <v>91</v>
      </c>
      <c r="F826" s="62" t="s">
        <v>15</v>
      </c>
      <c r="G826" s="62" t="s">
        <v>92</v>
      </c>
      <c r="H826" s="64" t="s">
        <v>173</v>
      </c>
      <c r="I826" s="66" t="s">
        <v>180</v>
      </c>
      <c r="J826" s="65">
        <v>20</v>
      </c>
      <c r="K826" s="67">
        <v>227.27099531528125</v>
      </c>
      <c r="L826" s="67">
        <v>458.12422112958978</v>
      </c>
      <c r="M826" s="96">
        <v>13.854403667837621</v>
      </c>
      <c r="N826" s="97">
        <v>27.846829005215035</v>
      </c>
    </row>
    <row r="827" spans="2:14" ht="14.1" customHeight="1" x14ac:dyDescent="0.25">
      <c r="B827" s="221" t="s">
        <v>320</v>
      </c>
      <c r="C827" s="184" t="s">
        <v>207</v>
      </c>
      <c r="D827" s="184" t="s">
        <v>261</v>
      </c>
      <c r="E827" s="186" t="s">
        <v>91</v>
      </c>
      <c r="F827" s="187" t="s">
        <v>29</v>
      </c>
      <c r="G827" s="187" t="s">
        <v>92</v>
      </c>
      <c r="H827" s="190" t="s">
        <v>173</v>
      </c>
      <c r="I827" s="192" t="s">
        <v>179</v>
      </c>
      <c r="J827" s="191">
        <v>1</v>
      </c>
      <c r="K827" s="193">
        <v>1262.920911697471</v>
      </c>
      <c r="L827" s="193">
        <v>2084.0129166246934</v>
      </c>
      <c r="M827" s="193">
        <v>199.21533703336317</v>
      </c>
      <c r="N827" s="197">
        <v>334.4498819914632</v>
      </c>
    </row>
    <row r="828" spans="2:14" ht="14.1" customHeight="1" x14ac:dyDescent="0.25">
      <c r="B828" s="221" t="s">
        <v>320</v>
      </c>
      <c r="C828" s="184" t="s">
        <v>207</v>
      </c>
      <c r="D828" s="184" t="s">
        <v>261</v>
      </c>
      <c r="E828" s="186" t="s">
        <v>91</v>
      </c>
      <c r="F828" s="187" t="s">
        <v>29</v>
      </c>
      <c r="G828" s="187" t="s">
        <v>92</v>
      </c>
      <c r="H828" s="190" t="s">
        <v>173</v>
      </c>
      <c r="I828" s="192" t="s">
        <v>180</v>
      </c>
      <c r="J828" s="191">
        <v>1</v>
      </c>
      <c r="K828" s="193">
        <v>80.237051640120114</v>
      </c>
      <c r="L828" s="193">
        <v>96.116807596710757</v>
      </c>
      <c r="M828" s="193">
        <v>12.378106272973282</v>
      </c>
      <c r="N828" s="197">
        <v>14.953777562135706</v>
      </c>
    </row>
    <row r="829" spans="2:14" ht="14.1" customHeight="1" x14ac:dyDescent="0.25">
      <c r="B829" s="221" t="s">
        <v>320</v>
      </c>
      <c r="C829" s="184" t="s">
        <v>207</v>
      </c>
      <c r="D829" s="184" t="s">
        <v>261</v>
      </c>
      <c r="E829" s="186" t="s">
        <v>91</v>
      </c>
      <c r="F829" s="187" t="s">
        <v>28</v>
      </c>
      <c r="G829" s="187" t="s">
        <v>92</v>
      </c>
      <c r="H829" s="190" t="s">
        <v>173</v>
      </c>
      <c r="I829" s="192" t="s">
        <v>179</v>
      </c>
      <c r="J829" s="191">
        <v>5</v>
      </c>
      <c r="K829" s="193">
        <v>2041.6913434067196</v>
      </c>
      <c r="L829" s="193">
        <v>5598.3531466187533</v>
      </c>
      <c r="M829" s="193">
        <v>319.06688247923279</v>
      </c>
      <c r="N829" s="197">
        <v>906.3582232777386</v>
      </c>
    </row>
    <row r="830" spans="2:14" ht="14.1" customHeight="1" x14ac:dyDescent="0.25">
      <c r="B830" s="221" t="s">
        <v>320</v>
      </c>
      <c r="C830" s="184" t="s">
        <v>207</v>
      </c>
      <c r="D830" s="184" t="s">
        <v>261</v>
      </c>
      <c r="E830" s="186" t="s">
        <v>91</v>
      </c>
      <c r="F830" s="187" t="s">
        <v>28</v>
      </c>
      <c r="G830" s="187" t="s">
        <v>92</v>
      </c>
      <c r="H830" s="190" t="s">
        <v>173</v>
      </c>
      <c r="I830" s="192" t="s">
        <v>180</v>
      </c>
      <c r="J830" s="191">
        <v>5</v>
      </c>
      <c r="K830" s="193">
        <v>215.87403473288597</v>
      </c>
      <c r="L830" s="193">
        <v>383.20499485425137</v>
      </c>
      <c r="M830" s="193">
        <v>33.549420984966751</v>
      </c>
      <c r="N830" s="197">
        <v>60.757343436139706</v>
      </c>
    </row>
    <row r="831" spans="2:14" ht="14.1" customHeight="1" x14ac:dyDescent="0.25">
      <c r="B831" s="221" t="s">
        <v>320</v>
      </c>
      <c r="C831" s="184" t="s">
        <v>207</v>
      </c>
      <c r="D831" s="184" t="s">
        <v>261</v>
      </c>
      <c r="E831" s="186" t="s">
        <v>91</v>
      </c>
      <c r="F831" s="187" t="s">
        <v>27</v>
      </c>
      <c r="G831" s="187" t="s">
        <v>92</v>
      </c>
      <c r="H831" s="190" t="s">
        <v>173</v>
      </c>
      <c r="I831" s="192" t="s">
        <v>179</v>
      </c>
      <c r="J831" s="191">
        <v>10</v>
      </c>
      <c r="K831" s="193">
        <v>2205.7567413087168</v>
      </c>
      <c r="L831" s="193">
        <v>7029.5160504325513</v>
      </c>
      <c r="M831" s="193">
        <v>344.51037280005323</v>
      </c>
      <c r="N831" s="197">
        <v>1146.8030070661364</v>
      </c>
    </row>
    <row r="832" spans="2:14" ht="14.1" customHeight="1" x14ac:dyDescent="0.25">
      <c r="B832" s="221" t="s">
        <v>320</v>
      </c>
      <c r="C832" s="184" t="s">
        <v>207</v>
      </c>
      <c r="D832" s="184" t="s">
        <v>261</v>
      </c>
      <c r="E832" s="186" t="s">
        <v>91</v>
      </c>
      <c r="F832" s="187" t="s">
        <v>27</v>
      </c>
      <c r="G832" s="187" t="s">
        <v>92</v>
      </c>
      <c r="H832" s="190" t="s">
        <v>173</v>
      </c>
      <c r="I832" s="192" t="s">
        <v>180</v>
      </c>
      <c r="J832" s="191">
        <v>10</v>
      </c>
      <c r="K832" s="193">
        <v>272.9642455528213</v>
      </c>
      <c r="L832" s="193">
        <v>607.74476112252353</v>
      </c>
      <c r="M832" s="193">
        <v>42.442088922122124</v>
      </c>
      <c r="N832" s="197">
        <v>97.241200975984043</v>
      </c>
    </row>
    <row r="833" spans="2:14" ht="14.1" customHeight="1" x14ac:dyDescent="0.25">
      <c r="B833" s="221" t="s">
        <v>320</v>
      </c>
      <c r="C833" s="184" t="s">
        <v>207</v>
      </c>
      <c r="D833" s="184" t="s">
        <v>261</v>
      </c>
      <c r="E833" s="186" t="s">
        <v>91</v>
      </c>
      <c r="F833" s="187" t="s">
        <v>25</v>
      </c>
      <c r="G833" s="187" t="s">
        <v>92</v>
      </c>
      <c r="H833" s="190" t="s">
        <v>173</v>
      </c>
      <c r="I833" s="192" t="s">
        <v>179</v>
      </c>
      <c r="J833" s="191">
        <v>20</v>
      </c>
      <c r="K833" s="193">
        <v>2298.0693647053376</v>
      </c>
      <c r="L833" s="193">
        <v>8059.4324701179976</v>
      </c>
      <c r="M833" s="193">
        <v>358.81785754724865</v>
      </c>
      <c r="N833" s="197">
        <v>1322.192925347942</v>
      </c>
    </row>
    <row r="834" spans="2:14" ht="14.1" customHeight="1" x14ac:dyDescent="0.25">
      <c r="B834" s="221" t="s">
        <v>320</v>
      </c>
      <c r="C834" s="184" t="s">
        <v>207</v>
      </c>
      <c r="D834" s="184" t="s">
        <v>261</v>
      </c>
      <c r="E834" s="186" t="s">
        <v>91</v>
      </c>
      <c r="F834" s="187" t="s">
        <v>25</v>
      </c>
      <c r="G834" s="187" t="s">
        <v>92</v>
      </c>
      <c r="H834" s="190" t="s">
        <v>173</v>
      </c>
      <c r="I834" s="192" t="s">
        <v>180</v>
      </c>
      <c r="J834" s="191">
        <v>20</v>
      </c>
      <c r="K834" s="193">
        <v>314.4743784139842</v>
      </c>
      <c r="L834" s="193">
        <v>858.94347289196833</v>
      </c>
      <c r="M834" s="193">
        <v>48.898610970247368</v>
      </c>
      <c r="N834" s="197">
        <v>138.74074424400985</v>
      </c>
    </row>
    <row r="835" spans="2:14" ht="14.1" customHeight="1" x14ac:dyDescent="0.25">
      <c r="B835" s="46" t="s">
        <v>320</v>
      </c>
      <c r="C835" s="6" t="s">
        <v>207</v>
      </c>
      <c r="D835" s="6" t="s">
        <v>261</v>
      </c>
      <c r="E835" s="61" t="s">
        <v>91</v>
      </c>
      <c r="F835" s="63" t="s">
        <v>145</v>
      </c>
      <c r="G835" s="63" t="s">
        <v>92</v>
      </c>
      <c r="H835" s="64" t="s">
        <v>174</v>
      </c>
      <c r="I835" s="66" t="s">
        <v>179</v>
      </c>
      <c r="J835" s="65">
        <v>1</v>
      </c>
      <c r="K835" s="60" t="s">
        <v>178</v>
      </c>
      <c r="L835" s="60" t="s">
        <v>178</v>
      </c>
      <c r="M835" s="67">
        <v>141.06125662994941</v>
      </c>
      <c r="N835" s="70">
        <v>527.73829376043852</v>
      </c>
    </row>
    <row r="836" spans="2:14" ht="14.1" customHeight="1" x14ac:dyDescent="0.25">
      <c r="B836" s="46" t="s">
        <v>320</v>
      </c>
      <c r="C836" s="6" t="s">
        <v>207</v>
      </c>
      <c r="D836" s="6" t="s">
        <v>261</v>
      </c>
      <c r="E836" s="61" t="s">
        <v>91</v>
      </c>
      <c r="F836" s="63" t="s">
        <v>146</v>
      </c>
      <c r="G836" s="63" t="s">
        <v>92</v>
      </c>
      <c r="H836" s="64" t="s">
        <v>174</v>
      </c>
      <c r="I836" s="66" t="s">
        <v>180</v>
      </c>
      <c r="J836" s="65">
        <v>1</v>
      </c>
      <c r="K836" s="60" t="s">
        <v>178</v>
      </c>
      <c r="L836" s="60" t="s">
        <v>178</v>
      </c>
      <c r="M836" s="96">
        <v>20.544356478410066</v>
      </c>
      <c r="N836" s="70">
        <v>77.286496950886914</v>
      </c>
    </row>
    <row r="837" spans="2:14" ht="14.1" customHeight="1" x14ac:dyDescent="0.25">
      <c r="B837" s="221" t="s">
        <v>320</v>
      </c>
      <c r="C837" s="184" t="s">
        <v>207</v>
      </c>
      <c r="D837" s="184" t="s">
        <v>261</v>
      </c>
      <c r="E837" s="186" t="s">
        <v>91</v>
      </c>
      <c r="F837" s="188" t="s">
        <v>147</v>
      </c>
      <c r="G837" s="188" t="s">
        <v>92</v>
      </c>
      <c r="H837" s="190" t="s">
        <v>174</v>
      </c>
      <c r="I837" s="192" t="s">
        <v>179</v>
      </c>
      <c r="J837" s="191">
        <v>1</v>
      </c>
      <c r="K837" s="185" t="s">
        <v>178</v>
      </c>
      <c r="L837" s="185" t="s">
        <v>178</v>
      </c>
      <c r="M837" s="193">
        <v>361.75613219912799</v>
      </c>
      <c r="N837" s="197">
        <v>1352.4960162711634</v>
      </c>
    </row>
    <row r="838" spans="2:14" ht="14.1" customHeight="1" thickBot="1" x14ac:dyDescent="0.3">
      <c r="B838" s="222" t="s">
        <v>320</v>
      </c>
      <c r="C838" s="199" t="s">
        <v>207</v>
      </c>
      <c r="D838" s="199" t="s">
        <v>261</v>
      </c>
      <c r="E838" s="201" t="s">
        <v>91</v>
      </c>
      <c r="F838" s="202" t="s">
        <v>147</v>
      </c>
      <c r="G838" s="202" t="s">
        <v>92</v>
      </c>
      <c r="H838" s="204" t="s">
        <v>174</v>
      </c>
      <c r="I838" s="205" t="s">
        <v>180</v>
      </c>
      <c r="J838" s="206">
        <v>1</v>
      </c>
      <c r="K838" s="200" t="s">
        <v>178</v>
      </c>
      <c r="L838" s="200" t="s">
        <v>178</v>
      </c>
      <c r="M838" s="207">
        <v>55.682034109513431</v>
      </c>
      <c r="N838" s="208">
        <v>209.14258534865922</v>
      </c>
    </row>
    <row r="839" spans="2:14" ht="12" customHeight="1" x14ac:dyDescent="0.25">
      <c r="B839" s="45" t="s">
        <v>320</v>
      </c>
      <c r="C839" s="19" t="s">
        <v>208</v>
      </c>
      <c r="D839" s="19" t="s">
        <v>192</v>
      </c>
      <c r="E839" s="53" t="s">
        <v>81</v>
      </c>
      <c r="F839" s="54" t="s">
        <v>22</v>
      </c>
      <c r="G839" s="54" t="s">
        <v>61</v>
      </c>
      <c r="H839" s="55" t="s">
        <v>173</v>
      </c>
      <c r="I839" s="57" t="s">
        <v>179</v>
      </c>
      <c r="J839" s="56">
        <v>1</v>
      </c>
      <c r="K839" s="107">
        <v>26.973531932026066</v>
      </c>
      <c r="L839" s="107">
        <v>26.990869605035119</v>
      </c>
      <c r="M839" s="86">
        <v>2.3926424921209217</v>
      </c>
      <c r="N839" s="87">
        <v>2.3942153345850308</v>
      </c>
    </row>
    <row r="840" spans="2:14" ht="12" customHeight="1" x14ac:dyDescent="0.25">
      <c r="B840" s="46" t="s">
        <v>320</v>
      </c>
      <c r="C840" s="6" t="s">
        <v>208</v>
      </c>
      <c r="D840" s="6" t="s">
        <v>192</v>
      </c>
      <c r="E840" s="61" t="s">
        <v>81</v>
      </c>
      <c r="F840" s="62" t="s">
        <v>24</v>
      </c>
      <c r="G840" s="62" t="s">
        <v>61</v>
      </c>
      <c r="H840" s="64" t="s">
        <v>173</v>
      </c>
      <c r="I840" s="66" t="s">
        <v>180</v>
      </c>
      <c r="J840" s="65">
        <v>1</v>
      </c>
      <c r="K840" s="94">
        <v>1.6875901589064048</v>
      </c>
      <c r="L840" s="94">
        <v>1.6896683437886373</v>
      </c>
      <c r="M840" s="68">
        <v>6.8855449256507814E-2</v>
      </c>
      <c r="N840" s="69">
        <v>6.8954383825542476E-2</v>
      </c>
    </row>
    <row r="841" spans="2:14" ht="12" customHeight="1" x14ac:dyDescent="0.25">
      <c r="B841" s="46" t="s">
        <v>320</v>
      </c>
      <c r="C841" s="6" t="s">
        <v>208</v>
      </c>
      <c r="D841" s="6" t="s">
        <v>192</v>
      </c>
      <c r="E841" s="61" t="s">
        <v>81</v>
      </c>
      <c r="F841" s="62" t="s">
        <v>20</v>
      </c>
      <c r="G841" s="62" t="s">
        <v>61</v>
      </c>
      <c r="H841" s="64" t="s">
        <v>173</v>
      </c>
      <c r="I841" s="66" t="s">
        <v>179</v>
      </c>
      <c r="J841" s="65">
        <v>5</v>
      </c>
      <c r="K841" s="67">
        <v>143.11529792274993</v>
      </c>
      <c r="L841" s="67">
        <v>143.54984816388401</v>
      </c>
      <c r="M841" s="96">
        <v>13.178394774516793</v>
      </c>
      <c r="N841" s="97">
        <v>13.217896913422839</v>
      </c>
    </row>
    <row r="842" spans="2:14" ht="12" customHeight="1" x14ac:dyDescent="0.25">
      <c r="B842" s="46" t="s">
        <v>320</v>
      </c>
      <c r="C842" s="6" t="s">
        <v>208</v>
      </c>
      <c r="D842" s="6" t="s">
        <v>192</v>
      </c>
      <c r="E842" s="61" t="s">
        <v>81</v>
      </c>
      <c r="F842" s="62" t="s">
        <v>21</v>
      </c>
      <c r="G842" s="62" t="s">
        <v>61</v>
      </c>
      <c r="H842" s="64" t="s">
        <v>173</v>
      </c>
      <c r="I842" s="66" t="s">
        <v>180</v>
      </c>
      <c r="J842" s="65">
        <v>5</v>
      </c>
      <c r="K842" s="96">
        <v>13.887028927767513</v>
      </c>
      <c r="L842" s="96">
        <v>13.951947008027737</v>
      </c>
      <c r="M842" s="68">
        <v>0.79546896830431191</v>
      </c>
      <c r="N842" s="69">
        <v>0.79923520580871188</v>
      </c>
    </row>
    <row r="843" spans="2:14" ht="12" customHeight="1" x14ac:dyDescent="0.25">
      <c r="B843" s="46" t="s">
        <v>320</v>
      </c>
      <c r="C843" s="6" t="s">
        <v>208</v>
      </c>
      <c r="D843" s="6" t="s">
        <v>192</v>
      </c>
      <c r="E843" s="61" t="s">
        <v>81</v>
      </c>
      <c r="F843" s="62" t="s">
        <v>18</v>
      </c>
      <c r="G843" s="62" t="s">
        <v>61</v>
      </c>
      <c r="H843" s="64" t="s">
        <v>173</v>
      </c>
      <c r="I843" s="66" t="s">
        <v>179</v>
      </c>
      <c r="J843" s="65">
        <v>10</v>
      </c>
      <c r="K843" s="67">
        <v>287.5782382391231</v>
      </c>
      <c r="L843" s="67">
        <v>289.30748149267271</v>
      </c>
      <c r="M843" s="96">
        <v>26.598020337396342</v>
      </c>
      <c r="N843" s="97">
        <v>26.755315788122939</v>
      </c>
    </row>
    <row r="844" spans="2:14" ht="12" customHeight="1" x14ac:dyDescent="0.25">
      <c r="B844" s="46" t="s">
        <v>320</v>
      </c>
      <c r="C844" s="6" t="s">
        <v>208</v>
      </c>
      <c r="D844" s="6" t="s">
        <v>192</v>
      </c>
      <c r="E844" s="61" t="s">
        <v>81</v>
      </c>
      <c r="F844" s="62" t="s">
        <v>19</v>
      </c>
      <c r="G844" s="62" t="s">
        <v>61</v>
      </c>
      <c r="H844" s="64" t="s">
        <v>173</v>
      </c>
      <c r="I844" s="66" t="s">
        <v>180</v>
      </c>
      <c r="J844" s="65">
        <v>10</v>
      </c>
      <c r="K844" s="67">
        <v>30.605751739021322</v>
      </c>
      <c r="L844" s="67">
        <v>30.871278524446684</v>
      </c>
      <c r="M844" s="68">
        <v>1.7973813408300543</v>
      </c>
      <c r="N844" s="69">
        <v>1.812727332766829</v>
      </c>
    </row>
    <row r="845" spans="2:14" ht="12" customHeight="1" x14ac:dyDescent="0.25">
      <c r="B845" s="46" t="s">
        <v>320</v>
      </c>
      <c r="C845" s="6" t="s">
        <v>208</v>
      </c>
      <c r="D845" s="6" t="s">
        <v>192</v>
      </c>
      <c r="E845" s="61" t="s">
        <v>81</v>
      </c>
      <c r="F845" s="62" t="s">
        <v>8</v>
      </c>
      <c r="G845" s="62" t="s">
        <v>61</v>
      </c>
      <c r="H845" s="64" t="s">
        <v>173</v>
      </c>
      <c r="I845" s="66" t="s">
        <v>179</v>
      </c>
      <c r="J845" s="65">
        <v>20</v>
      </c>
      <c r="K845" s="67">
        <v>573.16992530163975</v>
      </c>
      <c r="L845" s="67">
        <v>580.01780701449411</v>
      </c>
      <c r="M845" s="67">
        <v>53.136521791278042</v>
      </c>
      <c r="N845" s="70">
        <v>53.759805191154307</v>
      </c>
    </row>
    <row r="846" spans="2:14" ht="12" customHeight="1" x14ac:dyDescent="0.25">
      <c r="B846" s="46" t="s">
        <v>320</v>
      </c>
      <c r="C846" s="6" t="s">
        <v>208</v>
      </c>
      <c r="D846" s="6" t="s">
        <v>192</v>
      </c>
      <c r="E846" s="61" t="s">
        <v>81</v>
      </c>
      <c r="F846" s="62" t="s">
        <v>15</v>
      </c>
      <c r="G846" s="62" t="s">
        <v>61</v>
      </c>
      <c r="H846" s="64" t="s">
        <v>173</v>
      </c>
      <c r="I846" s="66" t="s">
        <v>180</v>
      </c>
      <c r="J846" s="65">
        <v>20</v>
      </c>
      <c r="K846" s="67">
        <v>64.099989969172015</v>
      </c>
      <c r="L846" s="67">
        <v>65.155081101534492</v>
      </c>
      <c r="M846" s="68">
        <v>3.7960885867869547</v>
      </c>
      <c r="N846" s="69">
        <v>3.8570810415418841</v>
      </c>
    </row>
    <row r="847" spans="2:14" ht="12" customHeight="1" x14ac:dyDescent="0.25">
      <c r="B847" s="46" t="s">
        <v>320</v>
      </c>
      <c r="C847" s="6" t="s">
        <v>208</v>
      </c>
      <c r="D847" s="6" t="s">
        <v>192</v>
      </c>
      <c r="E847" s="61" t="s">
        <v>81</v>
      </c>
      <c r="F847" s="63" t="s">
        <v>145</v>
      </c>
      <c r="G847" s="63" t="s">
        <v>61</v>
      </c>
      <c r="H847" s="64" t="s">
        <v>174</v>
      </c>
      <c r="I847" s="66" t="s">
        <v>179</v>
      </c>
      <c r="J847" s="65">
        <v>1</v>
      </c>
      <c r="K847" s="60" t="s">
        <v>178</v>
      </c>
      <c r="L847" s="60" t="s">
        <v>178</v>
      </c>
      <c r="M847" s="67">
        <v>2763.4052163903343</v>
      </c>
      <c r="N847" s="70">
        <v>6797.9164572713571</v>
      </c>
    </row>
    <row r="848" spans="2:14" ht="15" customHeight="1" thickBot="1" x14ac:dyDescent="0.3">
      <c r="B848" s="47" t="s">
        <v>320</v>
      </c>
      <c r="C848" s="34" t="s">
        <v>208</v>
      </c>
      <c r="D848" s="34" t="s">
        <v>192</v>
      </c>
      <c r="E848" s="72" t="s">
        <v>81</v>
      </c>
      <c r="F848" s="73" t="s">
        <v>146</v>
      </c>
      <c r="G848" s="73" t="s">
        <v>61</v>
      </c>
      <c r="H848" s="74" t="s">
        <v>174</v>
      </c>
      <c r="I848" s="75" t="s">
        <v>180</v>
      </c>
      <c r="J848" s="76">
        <v>1</v>
      </c>
      <c r="K848" s="71" t="s">
        <v>178</v>
      </c>
      <c r="L848" s="71" t="s">
        <v>178</v>
      </c>
      <c r="M848" s="77">
        <v>183.54142039513903</v>
      </c>
      <c r="N848" s="78">
        <v>559.58425887096826</v>
      </c>
    </row>
    <row r="849" spans="2:14" ht="14.1" customHeight="1" x14ac:dyDescent="0.25">
      <c r="B849" s="50" t="s">
        <v>320</v>
      </c>
      <c r="C849" s="19" t="s">
        <v>208</v>
      </c>
      <c r="D849" s="19" t="s">
        <v>209</v>
      </c>
      <c r="E849" s="53" t="s">
        <v>81</v>
      </c>
      <c r="F849" s="54" t="s">
        <v>22</v>
      </c>
      <c r="G849" s="54" t="s">
        <v>69</v>
      </c>
      <c r="H849" s="55" t="s">
        <v>173</v>
      </c>
      <c r="I849" s="57" t="s">
        <v>179</v>
      </c>
      <c r="J849" s="56">
        <v>1</v>
      </c>
      <c r="K849" s="107">
        <v>26.909280856093105</v>
      </c>
      <c r="L849" s="107">
        <v>26.973868566978368</v>
      </c>
      <c r="M849" s="86">
        <v>2.3869109264291564</v>
      </c>
      <c r="N849" s="87">
        <v>2.3927709974512559</v>
      </c>
    </row>
    <row r="850" spans="2:14" ht="14.1" customHeight="1" x14ac:dyDescent="0.25">
      <c r="B850" s="51" t="s">
        <v>320</v>
      </c>
      <c r="C850" s="6" t="s">
        <v>208</v>
      </c>
      <c r="D850" s="6" t="s">
        <v>209</v>
      </c>
      <c r="E850" s="61" t="s">
        <v>81</v>
      </c>
      <c r="F850" s="62" t="s">
        <v>24</v>
      </c>
      <c r="G850" s="62" t="s">
        <v>69</v>
      </c>
      <c r="H850" s="64" t="s">
        <v>173</v>
      </c>
      <c r="I850" s="66" t="s">
        <v>180</v>
      </c>
      <c r="J850" s="65">
        <v>1</v>
      </c>
      <c r="K850" s="94">
        <v>1.6886640883209967</v>
      </c>
      <c r="L850" s="94">
        <v>1.6899319788421217</v>
      </c>
      <c r="M850" s="68">
        <v>6.8905842069681741E-2</v>
      </c>
      <c r="N850" s="69">
        <v>6.8966206985246775E-2</v>
      </c>
    </row>
    <row r="851" spans="2:14" ht="14.1" customHeight="1" x14ac:dyDescent="0.25">
      <c r="B851" s="51" t="s">
        <v>320</v>
      </c>
      <c r="C851" s="6" t="s">
        <v>208</v>
      </c>
      <c r="D851" s="6" t="s">
        <v>209</v>
      </c>
      <c r="E851" s="61" t="s">
        <v>81</v>
      </c>
      <c r="F851" s="62" t="s">
        <v>20</v>
      </c>
      <c r="G851" s="62" t="s">
        <v>69</v>
      </c>
      <c r="H851" s="64" t="s">
        <v>173</v>
      </c>
      <c r="I851" s="66" t="s">
        <v>179</v>
      </c>
      <c r="J851" s="65">
        <v>5</v>
      </c>
      <c r="K851" s="67">
        <v>141.55525164237616</v>
      </c>
      <c r="L851" s="67">
        <v>143.15695832881698</v>
      </c>
      <c r="M851" s="96">
        <v>13.038070198108302</v>
      </c>
      <c r="N851" s="97">
        <v>13.183744253062988</v>
      </c>
    </row>
    <row r="852" spans="2:14" ht="14.1" customHeight="1" x14ac:dyDescent="0.25">
      <c r="B852" s="51" t="s">
        <v>320</v>
      </c>
      <c r="C852" s="6" t="s">
        <v>208</v>
      </c>
      <c r="D852" s="6" t="s">
        <v>209</v>
      </c>
      <c r="E852" s="61" t="s">
        <v>81</v>
      </c>
      <c r="F852" s="62" t="s">
        <v>21</v>
      </c>
      <c r="G852" s="62" t="s">
        <v>69</v>
      </c>
      <c r="H852" s="64" t="s">
        <v>173</v>
      </c>
      <c r="I852" s="66" t="s">
        <v>180</v>
      </c>
      <c r="J852" s="65">
        <v>5</v>
      </c>
      <c r="K852" s="96">
        <v>13.920581872012621</v>
      </c>
      <c r="L852" s="96">
        <v>13.960269787702842</v>
      </c>
      <c r="M852" s="68">
        <v>0.79739933324984191</v>
      </c>
      <c r="N852" s="69">
        <v>0.79970152849890841</v>
      </c>
    </row>
    <row r="853" spans="2:14" ht="14.1" customHeight="1" x14ac:dyDescent="0.25">
      <c r="B853" s="51" t="s">
        <v>320</v>
      </c>
      <c r="C853" s="6" t="s">
        <v>208</v>
      </c>
      <c r="D853" s="6" t="s">
        <v>209</v>
      </c>
      <c r="E853" s="61" t="s">
        <v>81</v>
      </c>
      <c r="F853" s="62" t="s">
        <v>18</v>
      </c>
      <c r="G853" s="62" t="s">
        <v>69</v>
      </c>
      <c r="H853" s="64" t="s">
        <v>173</v>
      </c>
      <c r="I853" s="66" t="s">
        <v>179</v>
      </c>
      <c r="J853" s="65">
        <v>10</v>
      </c>
      <c r="K853" s="67">
        <v>281.45294205355611</v>
      </c>
      <c r="L853" s="67">
        <v>287.74290382108478</v>
      </c>
      <c r="M853" s="96">
        <v>26.046552202995667</v>
      </c>
      <c r="N853" s="97">
        <v>26.619268244778802</v>
      </c>
    </row>
    <row r="854" spans="2:14" ht="14.1" customHeight="1" x14ac:dyDescent="0.25">
      <c r="B854" s="51" t="s">
        <v>320</v>
      </c>
      <c r="C854" s="6" t="s">
        <v>208</v>
      </c>
      <c r="D854" s="6" t="s">
        <v>209</v>
      </c>
      <c r="E854" s="61" t="s">
        <v>81</v>
      </c>
      <c r="F854" s="62" t="s">
        <v>19</v>
      </c>
      <c r="G854" s="62" t="s">
        <v>69</v>
      </c>
      <c r="H854" s="64" t="s">
        <v>173</v>
      </c>
      <c r="I854" s="66" t="s">
        <v>180</v>
      </c>
      <c r="J854" s="65">
        <v>10</v>
      </c>
      <c r="K854" s="67">
        <v>30.742824490738954</v>
      </c>
      <c r="L854" s="67">
        <v>30.905552704339442</v>
      </c>
      <c r="M854" s="68">
        <v>1.8052327061211841</v>
      </c>
      <c r="N854" s="69">
        <v>1.8146353161071926</v>
      </c>
    </row>
    <row r="855" spans="2:14" ht="14.1" customHeight="1" x14ac:dyDescent="0.25">
      <c r="B855" s="51" t="s">
        <v>320</v>
      </c>
      <c r="C855" s="6" t="s">
        <v>208</v>
      </c>
      <c r="D855" s="6" t="s">
        <v>209</v>
      </c>
      <c r="E855" s="61" t="s">
        <v>81</v>
      </c>
      <c r="F855" s="62" t="s">
        <v>8</v>
      </c>
      <c r="G855" s="62" t="s">
        <v>69</v>
      </c>
      <c r="H855" s="64" t="s">
        <v>173</v>
      </c>
      <c r="I855" s="66" t="s">
        <v>179</v>
      </c>
      <c r="J855" s="65">
        <v>20</v>
      </c>
      <c r="K855" s="67">
        <v>549.5450577974791</v>
      </c>
      <c r="L855" s="67">
        <v>573.81716601449682</v>
      </c>
      <c r="M855" s="67">
        <v>51.006808884293257</v>
      </c>
      <c r="N855" s="70">
        <v>53.220297655246995</v>
      </c>
    </row>
    <row r="856" spans="2:14" ht="14.1" customHeight="1" x14ac:dyDescent="0.25">
      <c r="B856" s="51" t="s">
        <v>320</v>
      </c>
      <c r="C856" s="6" t="s">
        <v>208</v>
      </c>
      <c r="D856" s="6" t="s">
        <v>209</v>
      </c>
      <c r="E856" s="61" t="s">
        <v>81</v>
      </c>
      <c r="F856" s="62" t="s">
        <v>15</v>
      </c>
      <c r="G856" s="62" t="s">
        <v>69</v>
      </c>
      <c r="H856" s="64" t="s">
        <v>173</v>
      </c>
      <c r="I856" s="66" t="s">
        <v>180</v>
      </c>
      <c r="J856" s="65">
        <v>20</v>
      </c>
      <c r="K856" s="67">
        <v>64.642896472849756</v>
      </c>
      <c r="L856" s="67">
        <v>65.292686491347624</v>
      </c>
      <c r="M856" s="68">
        <v>3.8271809040901967</v>
      </c>
      <c r="N856" s="69">
        <v>3.8647277157396722</v>
      </c>
    </row>
    <row r="857" spans="2:14" ht="14.1" customHeight="1" x14ac:dyDescent="0.25">
      <c r="B857" s="51" t="s">
        <v>320</v>
      </c>
      <c r="C857" s="6" t="s">
        <v>208</v>
      </c>
      <c r="D857" s="6" t="s">
        <v>209</v>
      </c>
      <c r="E857" s="61" t="s">
        <v>81</v>
      </c>
      <c r="F857" s="63" t="s">
        <v>145</v>
      </c>
      <c r="G857" s="63" t="s">
        <v>69</v>
      </c>
      <c r="H857" s="64" t="s">
        <v>174</v>
      </c>
      <c r="I857" s="66" t="s">
        <v>179</v>
      </c>
      <c r="J857" s="65">
        <v>1</v>
      </c>
      <c r="K857" s="60" t="s">
        <v>178</v>
      </c>
      <c r="L857" s="60" t="s">
        <v>178</v>
      </c>
      <c r="M857" s="67">
        <v>858.80973203144481</v>
      </c>
      <c r="N857" s="70">
        <v>2763.9793089147684</v>
      </c>
    </row>
    <row r="858" spans="2:14" ht="14.1" customHeight="1" thickBot="1" x14ac:dyDescent="0.3">
      <c r="B858" s="52" t="s">
        <v>320</v>
      </c>
      <c r="C858" s="34" t="s">
        <v>208</v>
      </c>
      <c r="D858" s="34" t="s">
        <v>209</v>
      </c>
      <c r="E858" s="72" t="s">
        <v>81</v>
      </c>
      <c r="F858" s="73" t="s">
        <v>146</v>
      </c>
      <c r="G858" s="73" t="s">
        <v>69</v>
      </c>
      <c r="H858" s="74" t="s">
        <v>174</v>
      </c>
      <c r="I858" s="75" t="s">
        <v>180</v>
      </c>
      <c r="J858" s="76">
        <v>1</v>
      </c>
      <c r="K858" s="71" t="s">
        <v>178</v>
      </c>
      <c r="L858" s="71" t="s">
        <v>178</v>
      </c>
      <c r="M858" s="77">
        <v>285.99280195111862</v>
      </c>
      <c r="N858" s="78">
        <v>790.18002326373801</v>
      </c>
    </row>
    <row r="859" spans="2:14" ht="14.1" customHeight="1" x14ac:dyDescent="0.25">
      <c r="B859" s="45" t="s">
        <v>320</v>
      </c>
      <c r="C859" s="19" t="s">
        <v>208</v>
      </c>
      <c r="D859" s="19" t="s">
        <v>210</v>
      </c>
      <c r="E859" s="53" t="s">
        <v>81</v>
      </c>
      <c r="F859" s="54" t="s">
        <v>22</v>
      </c>
      <c r="G859" s="54" t="s">
        <v>71</v>
      </c>
      <c r="H859" s="55" t="s">
        <v>173</v>
      </c>
      <c r="I859" s="57" t="s">
        <v>179</v>
      </c>
      <c r="J859" s="56">
        <v>1</v>
      </c>
      <c r="K859" s="107">
        <v>26.634296582553439</v>
      </c>
      <c r="L859" s="107">
        <v>26.900468757393387</v>
      </c>
      <c r="M859" s="86">
        <v>2.3623696554215159</v>
      </c>
      <c r="N859" s="87">
        <v>2.3865335646693051</v>
      </c>
    </row>
    <row r="860" spans="2:14" ht="14.1" customHeight="1" x14ac:dyDescent="0.25">
      <c r="B860" s="46" t="s">
        <v>320</v>
      </c>
      <c r="C860" s="6" t="s">
        <v>208</v>
      </c>
      <c r="D860" s="6" t="s">
        <v>210</v>
      </c>
      <c r="E860" s="61" t="s">
        <v>81</v>
      </c>
      <c r="F860" s="62" t="s">
        <v>24</v>
      </c>
      <c r="G860" s="62" t="s">
        <v>71</v>
      </c>
      <c r="H860" s="64" t="s">
        <v>173</v>
      </c>
      <c r="I860" s="66" t="s">
        <v>180</v>
      </c>
      <c r="J860" s="65">
        <v>1</v>
      </c>
      <c r="K860" s="94">
        <v>1.6878219488742807</v>
      </c>
      <c r="L860" s="94">
        <v>1.6897252600756572</v>
      </c>
      <c r="M860" s="68">
        <v>6.8866325060821909E-2</v>
      </c>
      <c r="N860" s="69">
        <v>6.8956936307777023E-2</v>
      </c>
    </row>
    <row r="861" spans="2:14" ht="14.1" customHeight="1" x14ac:dyDescent="0.25">
      <c r="B861" s="46" t="s">
        <v>320</v>
      </c>
      <c r="C861" s="6" t="s">
        <v>208</v>
      </c>
      <c r="D861" s="6" t="s">
        <v>210</v>
      </c>
      <c r="E861" s="61" t="s">
        <v>81</v>
      </c>
      <c r="F861" s="62" t="s">
        <v>20</v>
      </c>
      <c r="G861" s="62" t="s">
        <v>71</v>
      </c>
      <c r="H861" s="64" t="s">
        <v>173</v>
      </c>
      <c r="I861" s="66" t="s">
        <v>179</v>
      </c>
      <c r="J861" s="65">
        <v>5</v>
      </c>
      <c r="K861" s="67">
        <v>135.16736195222197</v>
      </c>
      <c r="L861" s="67">
        <v>141.4794714577103</v>
      </c>
      <c r="M861" s="96">
        <v>12.462508698605468</v>
      </c>
      <c r="N861" s="97">
        <v>13.037793072764861</v>
      </c>
    </row>
    <row r="862" spans="2:14" ht="14.1" customHeight="1" x14ac:dyDescent="0.25">
      <c r="B862" s="46" t="s">
        <v>320</v>
      </c>
      <c r="C862" s="6" t="s">
        <v>208</v>
      </c>
      <c r="D862" s="6" t="s">
        <v>210</v>
      </c>
      <c r="E862" s="61" t="s">
        <v>81</v>
      </c>
      <c r="F862" s="62" t="s">
        <v>21</v>
      </c>
      <c r="G862" s="62" t="s">
        <v>71</v>
      </c>
      <c r="H862" s="64" t="s">
        <v>173</v>
      </c>
      <c r="I862" s="66" t="s">
        <v>180</v>
      </c>
      <c r="J862" s="65">
        <v>5</v>
      </c>
      <c r="K862" s="96">
        <v>13.894261398680506</v>
      </c>
      <c r="L862" s="96">
        <v>13.953743238875486</v>
      </c>
      <c r="M862" s="68">
        <v>0.79588509801140261</v>
      </c>
      <c r="N862" s="69">
        <v>0.79933585108724914</v>
      </c>
    </row>
    <row r="863" spans="2:14" ht="14.1" customHeight="1" x14ac:dyDescent="0.25">
      <c r="B863" s="46" t="s">
        <v>320</v>
      </c>
      <c r="C863" s="6" t="s">
        <v>208</v>
      </c>
      <c r="D863" s="6" t="s">
        <v>210</v>
      </c>
      <c r="E863" s="61" t="s">
        <v>81</v>
      </c>
      <c r="F863" s="62" t="s">
        <v>18</v>
      </c>
      <c r="G863" s="62" t="s">
        <v>71</v>
      </c>
      <c r="H863" s="64" t="s">
        <v>173</v>
      </c>
      <c r="I863" s="66" t="s">
        <v>179</v>
      </c>
      <c r="J863" s="65">
        <v>10</v>
      </c>
      <c r="K863" s="67">
        <v>257.65897722812218</v>
      </c>
      <c r="L863" s="67">
        <v>281.15592565763779</v>
      </c>
      <c r="M863" s="96">
        <v>23.897501998368973</v>
      </c>
      <c r="N863" s="97">
        <v>26.045474070108366</v>
      </c>
    </row>
    <row r="864" spans="2:14" ht="14.1" customHeight="1" x14ac:dyDescent="0.25">
      <c r="B864" s="46" t="s">
        <v>320</v>
      </c>
      <c r="C864" s="6" t="s">
        <v>208</v>
      </c>
      <c r="D864" s="6" t="s">
        <v>210</v>
      </c>
      <c r="E864" s="61" t="s">
        <v>81</v>
      </c>
      <c r="F864" s="62" t="s">
        <v>19</v>
      </c>
      <c r="G864" s="62" t="s">
        <v>71</v>
      </c>
      <c r="H864" s="64" t="s">
        <v>173</v>
      </c>
      <c r="I864" s="66" t="s">
        <v>180</v>
      </c>
      <c r="J864" s="65">
        <v>10</v>
      </c>
      <c r="K864" s="67">
        <v>30.635252989708764</v>
      </c>
      <c r="L864" s="67">
        <v>30.878672773676655</v>
      </c>
      <c r="M864" s="68">
        <v>1.7990713571934296</v>
      </c>
      <c r="N864" s="69">
        <v>1.8131389803600007</v>
      </c>
    </row>
    <row r="865" spans="2:14" ht="14.1" customHeight="1" x14ac:dyDescent="0.25">
      <c r="B865" s="46" t="s">
        <v>320</v>
      </c>
      <c r="C865" s="6" t="s">
        <v>208</v>
      </c>
      <c r="D865" s="6" t="s">
        <v>210</v>
      </c>
      <c r="E865" s="61" t="s">
        <v>81</v>
      </c>
      <c r="F865" s="62" t="s">
        <v>8</v>
      </c>
      <c r="G865" s="62" t="s">
        <v>71</v>
      </c>
      <c r="H865" s="64" t="s">
        <v>173</v>
      </c>
      <c r="I865" s="66" t="s">
        <v>179</v>
      </c>
      <c r="J865" s="65">
        <v>20</v>
      </c>
      <c r="K865" s="67">
        <v>466.22651419590335</v>
      </c>
      <c r="L865" s="67">
        <v>548.41850408733376</v>
      </c>
      <c r="M865" s="67">
        <v>43.452873845937724</v>
      </c>
      <c r="N865" s="70">
        <v>51.002727347464955</v>
      </c>
    </row>
    <row r="866" spans="2:14" ht="14.1" customHeight="1" x14ac:dyDescent="0.25">
      <c r="B866" s="46" t="s">
        <v>320</v>
      </c>
      <c r="C866" s="6" t="s">
        <v>208</v>
      </c>
      <c r="D866" s="6" t="s">
        <v>210</v>
      </c>
      <c r="E866" s="61" t="s">
        <v>81</v>
      </c>
      <c r="F866" s="62" t="s">
        <v>15</v>
      </c>
      <c r="G866" s="62" t="s">
        <v>71</v>
      </c>
      <c r="H866" s="64" t="s">
        <v>173</v>
      </c>
      <c r="I866" s="66" t="s">
        <v>180</v>
      </c>
      <c r="J866" s="65">
        <v>20</v>
      </c>
      <c r="K866" s="67">
        <v>64.216477590856002</v>
      </c>
      <c r="L866" s="67">
        <v>65.184744843968133</v>
      </c>
      <c r="M866" s="68">
        <v>3.8027614111579706</v>
      </c>
      <c r="N866" s="69">
        <v>3.8587296166205411</v>
      </c>
    </row>
    <row r="867" spans="2:14" ht="14.1" customHeight="1" x14ac:dyDescent="0.25">
      <c r="B867" s="46" t="s">
        <v>320</v>
      </c>
      <c r="C867" s="6" t="s">
        <v>208</v>
      </c>
      <c r="D867" s="6" t="s">
        <v>210</v>
      </c>
      <c r="E867" s="61" t="s">
        <v>81</v>
      </c>
      <c r="F867" s="63" t="s">
        <v>145</v>
      </c>
      <c r="G867" s="63" t="s">
        <v>71</v>
      </c>
      <c r="H867" s="64" t="s">
        <v>174</v>
      </c>
      <c r="I867" s="66" t="s">
        <v>179</v>
      </c>
      <c r="J867" s="65">
        <v>1</v>
      </c>
      <c r="K867" s="60" t="s">
        <v>178</v>
      </c>
      <c r="L867" s="60" t="s">
        <v>178</v>
      </c>
      <c r="M867" s="67">
        <v>215.26114303263529</v>
      </c>
      <c r="N867" s="70">
        <v>773.95930026648568</v>
      </c>
    </row>
    <row r="868" spans="2:14" ht="14.1" customHeight="1" thickBot="1" x14ac:dyDescent="0.3">
      <c r="B868" s="47" t="s">
        <v>320</v>
      </c>
      <c r="C868" s="34" t="s">
        <v>208</v>
      </c>
      <c r="D868" s="34" t="s">
        <v>210</v>
      </c>
      <c r="E868" s="72" t="s">
        <v>81</v>
      </c>
      <c r="F868" s="73" t="s">
        <v>146</v>
      </c>
      <c r="G868" s="73" t="s">
        <v>71</v>
      </c>
      <c r="H868" s="74" t="s">
        <v>174</v>
      </c>
      <c r="I868" s="75" t="s">
        <v>180</v>
      </c>
      <c r="J868" s="76">
        <v>1</v>
      </c>
      <c r="K868" s="71" t="s">
        <v>178</v>
      </c>
      <c r="L868" s="71" t="s">
        <v>178</v>
      </c>
      <c r="M868" s="77">
        <v>198.93423575219265</v>
      </c>
      <c r="N868" s="78">
        <v>597.21774594046485</v>
      </c>
    </row>
    <row r="869" spans="2:14" ht="14.1" customHeight="1" x14ac:dyDescent="0.25">
      <c r="B869" s="45" t="s">
        <v>320</v>
      </c>
      <c r="C869" s="19" t="s">
        <v>211</v>
      </c>
      <c r="D869" s="19" t="s">
        <v>192</v>
      </c>
      <c r="E869" s="53" t="s">
        <v>81</v>
      </c>
      <c r="F869" s="54" t="s">
        <v>22</v>
      </c>
      <c r="G869" s="54" t="s">
        <v>61</v>
      </c>
      <c r="H869" s="55" t="s">
        <v>173</v>
      </c>
      <c r="I869" s="57" t="s">
        <v>179</v>
      </c>
      <c r="J869" s="56">
        <v>1</v>
      </c>
      <c r="K869" s="107">
        <v>26.973531932026066</v>
      </c>
      <c r="L869" s="107">
        <v>26.990869605035119</v>
      </c>
      <c r="M869" s="86">
        <v>2.3926424921209217</v>
      </c>
      <c r="N869" s="87">
        <v>2.3942153345850308</v>
      </c>
    </row>
    <row r="870" spans="2:14" ht="14.1" customHeight="1" x14ac:dyDescent="0.25">
      <c r="B870" s="46" t="s">
        <v>320</v>
      </c>
      <c r="C870" s="6" t="s">
        <v>211</v>
      </c>
      <c r="D870" s="6" t="s">
        <v>192</v>
      </c>
      <c r="E870" s="61" t="s">
        <v>81</v>
      </c>
      <c r="F870" s="62" t="s">
        <v>24</v>
      </c>
      <c r="G870" s="62" t="s">
        <v>61</v>
      </c>
      <c r="H870" s="64" t="s">
        <v>173</v>
      </c>
      <c r="I870" s="66" t="s">
        <v>180</v>
      </c>
      <c r="J870" s="65">
        <v>1</v>
      </c>
      <c r="K870" s="94">
        <v>1.6875901589064048</v>
      </c>
      <c r="L870" s="94">
        <v>1.6896683437886373</v>
      </c>
      <c r="M870" s="68">
        <v>6.8855449256507814E-2</v>
      </c>
      <c r="N870" s="69">
        <v>6.8954383825542476E-2</v>
      </c>
    </row>
    <row r="871" spans="2:14" ht="15.75" customHeight="1" x14ac:dyDescent="0.25">
      <c r="B871" s="46" t="s">
        <v>320</v>
      </c>
      <c r="C871" s="6" t="s">
        <v>211</v>
      </c>
      <c r="D871" s="6" t="s">
        <v>192</v>
      </c>
      <c r="E871" s="61" t="s">
        <v>81</v>
      </c>
      <c r="F871" s="62" t="s">
        <v>20</v>
      </c>
      <c r="G871" s="62" t="s">
        <v>61</v>
      </c>
      <c r="H871" s="64" t="s">
        <v>173</v>
      </c>
      <c r="I871" s="66" t="s">
        <v>179</v>
      </c>
      <c r="J871" s="65">
        <v>5</v>
      </c>
      <c r="K871" s="67">
        <v>143.11529792274993</v>
      </c>
      <c r="L871" s="67">
        <v>143.54984816388401</v>
      </c>
      <c r="M871" s="96">
        <v>13.178394774516793</v>
      </c>
      <c r="N871" s="97">
        <v>13.217896913422839</v>
      </c>
    </row>
    <row r="872" spans="2:14" ht="14.1" customHeight="1" x14ac:dyDescent="0.25">
      <c r="B872" s="46" t="s">
        <v>320</v>
      </c>
      <c r="C872" s="6" t="s">
        <v>211</v>
      </c>
      <c r="D872" s="6" t="s">
        <v>192</v>
      </c>
      <c r="E872" s="61" t="s">
        <v>81</v>
      </c>
      <c r="F872" s="62" t="s">
        <v>21</v>
      </c>
      <c r="G872" s="62" t="s">
        <v>61</v>
      </c>
      <c r="H872" s="64" t="s">
        <v>173</v>
      </c>
      <c r="I872" s="66" t="s">
        <v>180</v>
      </c>
      <c r="J872" s="65">
        <v>5</v>
      </c>
      <c r="K872" s="96">
        <v>13.887028927767513</v>
      </c>
      <c r="L872" s="96">
        <v>13.951947008027737</v>
      </c>
      <c r="M872" s="68">
        <v>0.79546896830431191</v>
      </c>
      <c r="N872" s="69">
        <v>0.79923520580871188</v>
      </c>
    </row>
    <row r="873" spans="2:14" ht="14.1" customHeight="1" x14ac:dyDescent="0.25">
      <c r="B873" s="46" t="s">
        <v>320</v>
      </c>
      <c r="C873" s="6" t="s">
        <v>211</v>
      </c>
      <c r="D873" s="6" t="s">
        <v>192</v>
      </c>
      <c r="E873" s="61" t="s">
        <v>81</v>
      </c>
      <c r="F873" s="62" t="s">
        <v>18</v>
      </c>
      <c r="G873" s="62" t="s">
        <v>61</v>
      </c>
      <c r="H873" s="64" t="s">
        <v>173</v>
      </c>
      <c r="I873" s="66" t="s">
        <v>179</v>
      </c>
      <c r="J873" s="65">
        <v>10</v>
      </c>
      <c r="K873" s="67">
        <v>287.5782382391231</v>
      </c>
      <c r="L873" s="67">
        <v>289.30748149267271</v>
      </c>
      <c r="M873" s="96">
        <v>26.598020337396342</v>
      </c>
      <c r="N873" s="97">
        <v>26.755315788122939</v>
      </c>
    </row>
    <row r="874" spans="2:14" ht="14.1" customHeight="1" x14ac:dyDescent="0.25">
      <c r="B874" s="46" t="s">
        <v>320</v>
      </c>
      <c r="C874" s="6" t="s">
        <v>211</v>
      </c>
      <c r="D874" s="6" t="s">
        <v>192</v>
      </c>
      <c r="E874" s="61" t="s">
        <v>81</v>
      </c>
      <c r="F874" s="62" t="s">
        <v>19</v>
      </c>
      <c r="G874" s="62" t="s">
        <v>61</v>
      </c>
      <c r="H874" s="64" t="s">
        <v>173</v>
      </c>
      <c r="I874" s="66" t="s">
        <v>180</v>
      </c>
      <c r="J874" s="65">
        <v>10</v>
      </c>
      <c r="K874" s="67">
        <v>30.605751739021322</v>
      </c>
      <c r="L874" s="67">
        <v>30.871278524446684</v>
      </c>
      <c r="M874" s="68">
        <v>1.7973813408300543</v>
      </c>
      <c r="N874" s="69">
        <v>1.812727332766829</v>
      </c>
    </row>
    <row r="875" spans="2:14" ht="14.1" customHeight="1" x14ac:dyDescent="0.25">
      <c r="B875" s="46" t="s">
        <v>320</v>
      </c>
      <c r="C875" s="6" t="s">
        <v>211</v>
      </c>
      <c r="D875" s="6" t="s">
        <v>192</v>
      </c>
      <c r="E875" s="61" t="s">
        <v>81</v>
      </c>
      <c r="F875" s="62" t="s">
        <v>8</v>
      </c>
      <c r="G875" s="62" t="s">
        <v>61</v>
      </c>
      <c r="H875" s="64" t="s">
        <v>173</v>
      </c>
      <c r="I875" s="66" t="s">
        <v>179</v>
      </c>
      <c r="J875" s="65">
        <v>20</v>
      </c>
      <c r="K875" s="67">
        <v>573.16992530163975</v>
      </c>
      <c r="L875" s="67">
        <v>580.01780701449411</v>
      </c>
      <c r="M875" s="67">
        <v>53.136521791278042</v>
      </c>
      <c r="N875" s="70">
        <v>53.759805191154307</v>
      </c>
    </row>
    <row r="876" spans="2:14" ht="14.1" customHeight="1" x14ac:dyDescent="0.25">
      <c r="B876" s="46" t="s">
        <v>320</v>
      </c>
      <c r="C876" s="6" t="s">
        <v>211</v>
      </c>
      <c r="D876" s="6" t="s">
        <v>192</v>
      </c>
      <c r="E876" s="61" t="s">
        <v>81</v>
      </c>
      <c r="F876" s="62" t="s">
        <v>15</v>
      </c>
      <c r="G876" s="62" t="s">
        <v>61</v>
      </c>
      <c r="H876" s="64" t="s">
        <v>173</v>
      </c>
      <c r="I876" s="66" t="s">
        <v>180</v>
      </c>
      <c r="J876" s="65">
        <v>20</v>
      </c>
      <c r="K876" s="67">
        <v>64.099989969172015</v>
      </c>
      <c r="L876" s="67">
        <v>65.155081101534492</v>
      </c>
      <c r="M876" s="68">
        <v>3.7960885867869547</v>
      </c>
      <c r="N876" s="69">
        <v>3.8570810415418841</v>
      </c>
    </row>
    <row r="877" spans="2:14" ht="14.1" customHeight="1" x14ac:dyDescent="0.25">
      <c r="B877" s="46" t="s">
        <v>320</v>
      </c>
      <c r="C877" s="6" t="s">
        <v>211</v>
      </c>
      <c r="D877" s="6" t="s">
        <v>192</v>
      </c>
      <c r="E877" s="61" t="s">
        <v>81</v>
      </c>
      <c r="F877" s="63" t="s">
        <v>145</v>
      </c>
      <c r="G877" s="63" t="s">
        <v>61</v>
      </c>
      <c r="H877" s="64" t="s">
        <v>174</v>
      </c>
      <c r="I877" s="66" t="s">
        <v>179</v>
      </c>
      <c r="J877" s="65">
        <v>1</v>
      </c>
      <c r="K877" s="60" t="s">
        <v>178</v>
      </c>
      <c r="L877" s="60" t="s">
        <v>178</v>
      </c>
      <c r="M877" s="67">
        <v>2763.4052163903343</v>
      </c>
      <c r="N877" s="70">
        <v>6797.9164572713571</v>
      </c>
    </row>
    <row r="878" spans="2:14" ht="14.1" customHeight="1" thickBot="1" x14ac:dyDescent="0.3">
      <c r="B878" s="47" t="s">
        <v>320</v>
      </c>
      <c r="C878" s="34" t="s">
        <v>211</v>
      </c>
      <c r="D878" s="34" t="s">
        <v>192</v>
      </c>
      <c r="E878" s="72" t="s">
        <v>81</v>
      </c>
      <c r="F878" s="73" t="s">
        <v>146</v>
      </c>
      <c r="G878" s="73" t="s">
        <v>61</v>
      </c>
      <c r="H878" s="74" t="s">
        <v>174</v>
      </c>
      <c r="I878" s="75" t="s">
        <v>180</v>
      </c>
      <c r="J878" s="76">
        <v>1</v>
      </c>
      <c r="K878" s="71" t="s">
        <v>178</v>
      </c>
      <c r="L878" s="71" t="s">
        <v>178</v>
      </c>
      <c r="M878" s="77">
        <v>183.54142039513903</v>
      </c>
      <c r="N878" s="78">
        <v>559.58425887096826</v>
      </c>
    </row>
    <row r="879" spans="2:14" ht="14.1" customHeight="1" x14ac:dyDescent="0.25">
      <c r="B879" s="45" t="s">
        <v>320</v>
      </c>
      <c r="C879" s="19" t="s">
        <v>211</v>
      </c>
      <c r="D879" s="19" t="s">
        <v>209</v>
      </c>
      <c r="E879" s="53" t="s">
        <v>81</v>
      </c>
      <c r="F879" s="54" t="s">
        <v>22</v>
      </c>
      <c r="G879" s="54" t="s">
        <v>69</v>
      </c>
      <c r="H879" s="55" t="s">
        <v>173</v>
      </c>
      <c r="I879" s="57" t="s">
        <v>179</v>
      </c>
      <c r="J879" s="56">
        <v>1</v>
      </c>
      <c r="K879" s="107">
        <v>26.909280856093105</v>
      </c>
      <c r="L879" s="107">
        <v>26.973868566978368</v>
      </c>
      <c r="M879" s="86">
        <v>2.3869109264291564</v>
      </c>
      <c r="N879" s="87">
        <v>2.3927709974512559</v>
      </c>
    </row>
    <row r="880" spans="2:14" ht="14.1" customHeight="1" x14ac:dyDescent="0.25">
      <c r="B880" s="46" t="s">
        <v>320</v>
      </c>
      <c r="C880" s="6" t="s">
        <v>211</v>
      </c>
      <c r="D880" s="6" t="s">
        <v>209</v>
      </c>
      <c r="E880" s="61" t="s">
        <v>81</v>
      </c>
      <c r="F880" s="62" t="s">
        <v>24</v>
      </c>
      <c r="G880" s="62" t="s">
        <v>69</v>
      </c>
      <c r="H880" s="64" t="s">
        <v>173</v>
      </c>
      <c r="I880" s="66" t="s">
        <v>180</v>
      </c>
      <c r="J880" s="65">
        <v>1</v>
      </c>
      <c r="K880" s="94">
        <v>1.6886640883209967</v>
      </c>
      <c r="L880" s="94">
        <v>1.6899319788421217</v>
      </c>
      <c r="M880" s="68">
        <v>6.8905842069681741E-2</v>
      </c>
      <c r="N880" s="69">
        <v>6.8966206985246775E-2</v>
      </c>
    </row>
    <row r="881" spans="2:14" ht="14.1" customHeight="1" x14ac:dyDescent="0.25">
      <c r="B881" s="46" t="s">
        <v>320</v>
      </c>
      <c r="C881" s="6" t="s">
        <v>211</v>
      </c>
      <c r="D881" s="6" t="s">
        <v>209</v>
      </c>
      <c r="E881" s="61" t="s">
        <v>81</v>
      </c>
      <c r="F881" s="62" t="s">
        <v>20</v>
      </c>
      <c r="G881" s="62" t="s">
        <v>69</v>
      </c>
      <c r="H881" s="64" t="s">
        <v>173</v>
      </c>
      <c r="I881" s="66" t="s">
        <v>179</v>
      </c>
      <c r="J881" s="65">
        <v>5</v>
      </c>
      <c r="K881" s="67">
        <v>141.55525164237616</v>
      </c>
      <c r="L881" s="67">
        <v>143.15695832881698</v>
      </c>
      <c r="M881" s="96">
        <v>13.038070198108302</v>
      </c>
      <c r="N881" s="97">
        <v>13.183744253062988</v>
      </c>
    </row>
    <row r="882" spans="2:14" ht="14.1" customHeight="1" x14ac:dyDescent="0.25">
      <c r="B882" s="46" t="s">
        <v>320</v>
      </c>
      <c r="C882" s="6" t="s">
        <v>211</v>
      </c>
      <c r="D882" s="6" t="s">
        <v>209</v>
      </c>
      <c r="E882" s="61" t="s">
        <v>81</v>
      </c>
      <c r="F882" s="62" t="s">
        <v>21</v>
      </c>
      <c r="G882" s="62" t="s">
        <v>69</v>
      </c>
      <c r="H882" s="64" t="s">
        <v>173</v>
      </c>
      <c r="I882" s="66" t="s">
        <v>180</v>
      </c>
      <c r="J882" s="65">
        <v>5</v>
      </c>
      <c r="K882" s="96">
        <v>13.920581872012621</v>
      </c>
      <c r="L882" s="96">
        <v>13.960269787702842</v>
      </c>
      <c r="M882" s="68">
        <v>0.79739933324984191</v>
      </c>
      <c r="N882" s="69">
        <v>0.79970152849890841</v>
      </c>
    </row>
    <row r="883" spans="2:14" ht="14.1" customHeight="1" x14ac:dyDescent="0.25">
      <c r="B883" s="46" t="s">
        <v>320</v>
      </c>
      <c r="C883" s="6" t="s">
        <v>211</v>
      </c>
      <c r="D883" s="6" t="s">
        <v>209</v>
      </c>
      <c r="E883" s="61" t="s">
        <v>81</v>
      </c>
      <c r="F883" s="62" t="s">
        <v>18</v>
      </c>
      <c r="G883" s="62" t="s">
        <v>69</v>
      </c>
      <c r="H883" s="64" t="s">
        <v>173</v>
      </c>
      <c r="I883" s="66" t="s">
        <v>179</v>
      </c>
      <c r="J883" s="65">
        <v>10</v>
      </c>
      <c r="K883" s="67">
        <v>281.45294205355611</v>
      </c>
      <c r="L883" s="67">
        <v>287.74290382108478</v>
      </c>
      <c r="M883" s="96">
        <v>26.046552202995667</v>
      </c>
      <c r="N883" s="97">
        <v>26.619268244778802</v>
      </c>
    </row>
    <row r="884" spans="2:14" ht="14.1" customHeight="1" x14ac:dyDescent="0.25">
      <c r="B884" s="46" t="s">
        <v>320</v>
      </c>
      <c r="C884" s="6" t="s">
        <v>211</v>
      </c>
      <c r="D884" s="6" t="s">
        <v>209</v>
      </c>
      <c r="E884" s="61" t="s">
        <v>81</v>
      </c>
      <c r="F884" s="62" t="s">
        <v>19</v>
      </c>
      <c r="G884" s="62" t="s">
        <v>69</v>
      </c>
      <c r="H884" s="64" t="s">
        <v>173</v>
      </c>
      <c r="I884" s="66" t="s">
        <v>180</v>
      </c>
      <c r="J884" s="65">
        <v>10</v>
      </c>
      <c r="K884" s="67">
        <v>30.742824490738954</v>
      </c>
      <c r="L884" s="67">
        <v>30.905552704339442</v>
      </c>
      <c r="M884" s="68">
        <v>1.8052327061211841</v>
      </c>
      <c r="N884" s="69">
        <v>1.8146353161071926</v>
      </c>
    </row>
    <row r="885" spans="2:14" ht="14.1" customHeight="1" x14ac:dyDescent="0.25">
      <c r="B885" s="46" t="s">
        <v>320</v>
      </c>
      <c r="C885" s="6" t="s">
        <v>211</v>
      </c>
      <c r="D885" s="6" t="s">
        <v>209</v>
      </c>
      <c r="E885" s="61" t="s">
        <v>81</v>
      </c>
      <c r="F885" s="62" t="s">
        <v>8</v>
      </c>
      <c r="G885" s="62" t="s">
        <v>69</v>
      </c>
      <c r="H885" s="64" t="s">
        <v>173</v>
      </c>
      <c r="I885" s="66" t="s">
        <v>179</v>
      </c>
      <c r="J885" s="65">
        <v>20</v>
      </c>
      <c r="K885" s="67">
        <v>549.5450577974791</v>
      </c>
      <c r="L885" s="67">
        <v>573.81716601449682</v>
      </c>
      <c r="M885" s="67">
        <v>51.006808884293257</v>
      </c>
      <c r="N885" s="70">
        <v>53.220297655246995</v>
      </c>
    </row>
    <row r="886" spans="2:14" ht="14.1" customHeight="1" x14ac:dyDescent="0.25">
      <c r="B886" s="46" t="s">
        <v>320</v>
      </c>
      <c r="C886" s="6" t="s">
        <v>211</v>
      </c>
      <c r="D886" s="6" t="s">
        <v>209</v>
      </c>
      <c r="E886" s="61" t="s">
        <v>81</v>
      </c>
      <c r="F886" s="62" t="s">
        <v>15</v>
      </c>
      <c r="G886" s="62" t="s">
        <v>69</v>
      </c>
      <c r="H886" s="64" t="s">
        <v>173</v>
      </c>
      <c r="I886" s="66" t="s">
        <v>180</v>
      </c>
      <c r="J886" s="65">
        <v>20</v>
      </c>
      <c r="K886" s="67">
        <v>64.642896472849756</v>
      </c>
      <c r="L886" s="67">
        <v>65.292686491347624</v>
      </c>
      <c r="M886" s="68">
        <v>3.8271809040901967</v>
      </c>
      <c r="N886" s="69">
        <v>3.8647277157396722</v>
      </c>
    </row>
    <row r="887" spans="2:14" ht="14.1" customHeight="1" x14ac:dyDescent="0.25">
      <c r="B887" s="46" t="s">
        <v>320</v>
      </c>
      <c r="C887" s="6" t="s">
        <v>211</v>
      </c>
      <c r="D887" s="6" t="s">
        <v>209</v>
      </c>
      <c r="E887" s="61" t="s">
        <v>81</v>
      </c>
      <c r="F887" s="63" t="s">
        <v>145</v>
      </c>
      <c r="G887" s="63" t="s">
        <v>69</v>
      </c>
      <c r="H887" s="64" t="s">
        <v>174</v>
      </c>
      <c r="I887" s="66" t="s">
        <v>179</v>
      </c>
      <c r="J887" s="65">
        <v>1</v>
      </c>
      <c r="K887" s="60" t="s">
        <v>178</v>
      </c>
      <c r="L887" s="60" t="s">
        <v>178</v>
      </c>
      <c r="M887" s="67">
        <v>858.80973203144481</v>
      </c>
      <c r="N887" s="70">
        <v>2763.9793089147684</v>
      </c>
    </row>
    <row r="888" spans="2:14" ht="14.1" customHeight="1" thickBot="1" x14ac:dyDescent="0.3">
      <c r="B888" s="47" t="s">
        <v>320</v>
      </c>
      <c r="C888" s="34" t="s">
        <v>211</v>
      </c>
      <c r="D888" s="34" t="s">
        <v>209</v>
      </c>
      <c r="E888" s="72" t="s">
        <v>81</v>
      </c>
      <c r="F888" s="73" t="s">
        <v>146</v>
      </c>
      <c r="G888" s="73" t="s">
        <v>69</v>
      </c>
      <c r="H888" s="74" t="s">
        <v>174</v>
      </c>
      <c r="I888" s="75" t="s">
        <v>180</v>
      </c>
      <c r="J888" s="76">
        <v>1</v>
      </c>
      <c r="K888" s="71" t="s">
        <v>178</v>
      </c>
      <c r="L888" s="71" t="s">
        <v>178</v>
      </c>
      <c r="M888" s="77">
        <v>285.99280195111862</v>
      </c>
      <c r="N888" s="78">
        <v>790.18002326373801</v>
      </c>
    </row>
    <row r="889" spans="2:14" ht="14.1" customHeight="1" x14ac:dyDescent="0.25">
      <c r="B889" s="45" t="s">
        <v>320</v>
      </c>
      <c r="C889" s="19" t="s">
        <v>211</v>
      </c>
      <c r="D889" s="19" t="s">
        <v>210</v>
      </c>
      <c r="E889" s="53" t="s">
        <v>81</v>
      </c>
      <c r="F889" s="54" t="s">
        <v>22</v>
      </c>
      <c r="G889" s="54" t="s">
        <v>71</v>
      </c>
      <c r="H889" s="55" t="s">
        <v>173</v>
      </c>
      <c r="I889" s="57" t="s">
        <v>179</v>
      </c>
      <c r="J889" s="56">
        <v>1</v>
      </c>
      <c r="K889" s="107">
        <v>26.634296582553439</v>
      </c>
      <c r="L889" s="107">
        <v>26.900468757393387</v>
      </c>
      <c r="M889" s="86">
        <v>2.3623696554215159</v>
      </c>
      <c r="N889" s="87">
        <v>2.3865335646693051</v>
      </c>
    </row>
    <row r="890" spans="2:14" ht="14.1" customHeight="1" x14ac:dyDescent="0.25">
      <c r="B890" s="46" t="s">
        <v>320</v>
      </c>
      <c r="C890" s="6" t="s">
        <v>211</v>
      </c>
      <c r="D890" s="6" t="s">
        <v>210</v>
      </c>
      <c r="E890" s="61" t="s">
        <v>81</v>
      </c>
      <c r="F890" s="62" t="s">
        <v>24</v>
      </c>
      <c r="G890" s="62" t="s">
        <v>71</v>
      </c>
      <c r="H890" s="64" t="s">
        <v>173</v>
      </c>
      <c r="I890" s="66" t="s">
        <v>180</v>
      </c>
      <c r="J890" s="65">
        <v>1</v>
      </c>
      <c r="K890" s="94">
        <v>1.6878219488742807</v>
      </c>
      <c r="L890" s="94">
        <v>1.6897252600756572</v>
      </c>
      <c r="M890" s="68">
        <v>6.8866325060821909E-2</v>
      </c>
      <c r="N890" s="69">
        <v>6.8956936307777023E-2</v>
      </c>
    </row>
    <row r="891" spans="2:14" ht="14.1" customHeight="1" x14ac:dyDescent="0.25">
      <c r="B891" s="46" t="s">
        <v>320</v>
      </c>
      <c r="C891" s="6" t="s">
        <v>211</v>
      </c>
      <c r="D891" s="6" t="s">
        <v>210</v>
      </c>
      <c r="E891" s="61" t="s">
        <v>81</v>
      </c>
      <c r="F891" s="62" t="s">
        <v>20</v>
      </c>
      <c r="G891" s="62" t="s">
        <v>71</v>
      </c>
      <c r="H891" s="64" t="s">
        <v>173</v>
      </c>
      <c r="I891" s="66" t="s">
        <v>179</v>
      </c>
      <c r="J891" s="65">
        <v>5</v>
      </c>
      <c r="K891" s="67">
        <v>135.16736195222197</v>
      </c>
      <c r="L891" s="67">
        <v>141.4794714577103</v>
      </c>
      <c r="M891" s="96">
        <v>12.462508698605468</v>
      </c>
      <c r="N891" s="97">
        <v>13.037793072764861</v>
      </c>
    </row>
    <row r="892" spans="2:14" ht="14.1" customHeight="1" x14ac:dyDescent="0.25">
      <c r="B892" s="46" t="s">
        <v>320</v>
      </c>
      <c r="C892" s="6" t="s">
        <v>211</v>
      </c>
      <c r="D892" s="6" t="s">
        <v>210</v>
      </c>
      <c r="E892" s="61" t="s">
        <v>81</v>
      </c>
      <c r="F892" s="62" t="s">
        <v>21</v>
      </c>
      <c r="G892" s="62" t="s">
        <v>71</v>
      </c>
      <c r="H892" s="64" t="s">
        <v>173</v>
      </c>
      <c r="I892" s="66" t="s">
        <v>180</v>
      </c>
      <c r="J892" s="65">
        <v>5</v>
      </c>
      <c r="K892" s="96">
        <v>13.894261398680506</v>
      </c>
      <c r="L892" s="96">
        <v>13.953743238875486</v>
      </c>
      <c r="M892" s="68">
        <v>0.79588509801140261</v>
      </c>
      <c r="N892" s="69">
        <v>0.79933585108724914</v>
      </c>
    </row>
    <row r="893" spans="2:14" ht="14.1" customHeight="1" x14ac:dyDescent="0.25">
      <c r="B893" s="46" t="s">
        <v>320</v>
      </c>
      <c r="C893" s="6" t="s">
        <v>211</v>
      </c>
      <c r="D893" s="6" t="s">
        <v>210</v>
      </c>
      <c r="E893" s="61" t="s">
        <v>81</v>
      </c>
      <c r="F893" s="62" t="s">
        <v>18</v>
      </c>
      <c r="G893" s="62" t="s">
        <v>71</v>
      </c>
      <c r="H893" s="64" t="s">
        <v>173</v>
      </c>
      <c r="I893" s="66" t="s">
        <v>179</v>
      </c>
      <c r="J893" s="65">
        <v>10</v>
      </c>
      <c r="K893" s="67">
        <v>257.65897722812218</v>
      </c>
      <c r="L893" s="67">
        <v>281.15592565763779</v>
      </c>
      <c r="M893" s="96">
        <v>23.897501998368973</v>
      </c>
      <c r="N893" s="97">
        <v>26.045474070108366</v>
      </c>
    </row>
    <row r="894" spans="2:14" ht="14.1" customHeight="1" x14ac:dyDescent="0.25">
      <c r="B894" s="46" t="s">
        <v>320</v>
      </c>
      <c r="C894" s="6" t="s">
        <v>211</v>
      </c>
      <c r="D894" s="6" t="s">
        <v>210</v>
      </c>
      <c r="E894" s="61" t="s">
        <v>81</v>
      </c>
      <c r="F894" s="62" t="s">
        <v>19</v>
      </c>
      <c r="G894" s="62" t="s">
        <v>71</v>
      </c>
      <c r="H894" s="64" t="s">
        <v>173</v>
      </c>
      <c r="I894" s="66" t="s">
        <v>180</v>
      </c>
      <c r="J894" s="65">
        <v>10</v>
      </c>
      <c r="K894" s="67">
        <v>30.635252989708764</v>
      </c>
      <c r="L894" s="67">
        <v>30.878672773676655</v>
      </c>
      <c r="M894" s="68">
        <v>1.7990713571934296</v>
      </c>
      <c r="N894" s="69">
        <v>1.8131389803600007</v>
      </c>
    </row>
    <row r="895" spans="2:14" ht="14.1" customHeight="1" x14ac:dyDescent="0.25">
      <c r="B895" s="46" t="s">
        <v>320</v>
      </c>
      <c r="C895" s="6" t="s">
        <v>211</v>
      </c>
      <c r="D895" s="6" t="s">
        <v>210</v>
      </c>
      <c r="E895" s="61" t="s">
        <v>81</v>
      </c>
      <c r="F895" s="62" t="s">
        <v>8</v>
      </c>
      <c r="G895" s="62" t="s">
        <v>71</v>
      </c>
      <c r="H895" s="64" t="s">
        <v>173</v>
      </c>
      <c r="I895" s="66" t="s">
        <v>179</v>
      </c>
      <c r="J895" s="65">
        <v>20</v>
      </c>
      <c r="K895" s="67">
        <v>466.22651419590335</v>
      </c>
      <c r="L895" s="67">
        <v>548.41850408733376</v>
      </c>
      <c r="M895" s="67">
        <v>43.452873845937724</v>
      </c>
      <c r="N895" s="70">
        <v>51.002727347464955</v>
      </c>
    </row>
    <row r="896" spans="2:14" ht="14.1" customHeight="1" x14ac:dyDescent="0.25">
      <c r="B896" s="46" t="s">
        <v>320</v>
      </c>
      <c r="C896" s="6" t="s">
        <v>211</v>
      </c>
      <c r="D896" s="6" t="s">
        <v>210</v>
      </c>
      <c r="E896" s="61" t="s">
        <v>81</v>
      </c>
      <c r="F896" s="62" t="s">
        <v>15</v>
      </c>
      <c r="G896" s="62" t="s">
        <v>71</v>
      </c>
      <c r="H896" s="64" t="s">
        <v>173</v>
      </c>
      <c r="I896" s="66" t="s">
        <v>180</v>
      </c>
      <c r="J896" s="65">
        <v>20</v>
      </c>
      <c r="K896" s="67">
        <v>64.216477590856002</v>
      </c>
      <c r="L896" s="67">
        <v>65.184744843968133</v>
      </c>
      <c r="M896" s="68">
        <v>3.8027614111579706</v>
      </c>
      <c r="N896" s="69">
        <v>3.8587296166205411</v>
      </c>
    </row>
    <row r="897" spans="2:14" ht="14.1" customHeight="1" x14ac:dyDescent="0.25">
      <c r="B897" s="46" t="s">
        <v>320</v>
      </c>
      <c r="C897" s="6" t="s">
        <v>211</v>
      </c>
      <c r="D897" s="6" t="s">
        <v>210</v>
      </c>
      <c r="E897" s="61" t="s">
        <v>81</v>
      </c>
      <c r="F897" s="63" t="s">
        <v>145</v>
      </c>
      <c r="G897" s="63" t="s">
        <v>71</v>
      </c>
      <c r="H897" s="64" t="s">
        <v>174</v>
      </c>
      <c r="I897" s="66" t="s">
        <v>179</v>
      </c>
      <c r="J897" s="65">
        <v>1</v>
      </c>
      <c r="K897" s="60" t="s">
        <v>178</v>
      </c>
      <c r="L897" s="60" t="s">
        <v>178</v>
      </c>
      <c r="M897" s="67">
        <v>215.26114303263529</v>
      </c>
      <c r="N897" s="70">
        <v>773.95930026648568</v>
      </c>
    </row>
    <row r="898" spans="2:14" ht="14.1" customHeight="1" thickBot="1" x14ac:dyDescent="0.3">
      <c r="B898" s="47" t="s">
        <v>320</v>
      </c>
      <c r="C898" s="34" t="s">
        <v>211</v>
      </c>
      <c r="D898" s="34" t="s">
        <v>210</v>
      </c>
      <c r="E898" s="72" t="s">
        <v>81</v>
      </c>
      <c r="F898" s="73" t="s">
        <v>146</v>
      </c>
      <c r="G898" s="73" t="s">
        <v>71</v>
      </c>
      <c r="H898" s="74" t="s">
        <v>174</v>
      </c>
      <c r="I898" s="75" t="s">
        <v>180</v>
      </c>
      <c r="J898" s="76">
        <v>1</v>
      </c>
      <c r="K898" s="71" t="s">
        <v>178</v>
      </c>
      <c r="L898" s="71" t="s">
        <v>178</v>
      </c>
      <c r="M898" s="77">
        <v>198.93423575219265</v>
      </c>
      <c r="N898" s="78">
        <v>597.21774594046485</v>
      </c>
    </row>
    <row r="899" spans="2:14" ht="12" customHeight="1" x14ac:dyDescent="0.25">
      <c r="B899" s="45" t="s">
        <v>320</v>
      </c>
      <c r="C899" s="19" t="s">
        <v>212</v>
      </c>
      <c r="D899" s="19" t="s">
        <v>262</v>
      </c>
      <c r="E899" s="53" t="s">
        <v>97</v>
      </c>
      <c r="F899" s="54" t="s">
        <v>22</v>
      </c>
      <c r="G899" s="54" t="s">
        <v>98</v>
      </c>
      <c r="H899" s="55" t="s">
        <v>173</v>
      </c>
      <c r="I899" s="57" t="s">
        <v>179</v>
      </c>
      <c r="J899" s="56">
        <v>1</v>
      </c>
      <c r="K899" s="85">
        <v>5.3099764055598841</v>
      </c>
      <c r="L899" s="85">
        <v>5.3101378392821186</v>
      </c>
      <c r="M899" s="86">
        <v>0.38729001855503681</v>
      </c>
      <c r="N899" s="87">
        <v>0.38730395151279584</v>
      </c>
    </row>
    <row r="900" spans="2:14" ht="14.1" customHeight="1" x14ac:dyDescent="0.25">
      <c r="B900" s="46" t="s">
        <v>320</v>
      </c>
      <c r="C900" s="6" t="s">
        <v>212</v>
      </c>
      <c r="D900" s="6" t="s">
        <v>262</v>
      </c>
      <c r="E900" s="61" t="s">
        <v>97</v>
      </c>
      <c r="F900" s="62" t="s">
        <v>24</v>
      </c>
      <c r="G900" s="62" t="s">
        <v>98</v>
      </c>
      <c r="H900" s="64" t="s">
        <v>173</v>
      </c>
      <c r="I900" s="66" t="s">
        <v>180</v>
      </c>
      <c r="J900" s="65">
        <v>1</v>
      </c>
      <c r="K900" s="94">
        <v>1.090633089722884</v>
      </c>
      <c r="L900" s="94">
        <v>1.0916267452117459</v>
      </c>
      <c r="M900" s="275">
        <v>4.0948261041599099E-2</v>
      </c>
      <c r="N900" s="276">
        <v>4.0989412957827272E-2</v>
      </c>
    </row>
    <row r="901" spans="2:14" ht="14.1" customHeight="1" x14ac:dyDescent="0.25">
      <c r="B901" s="46" t="s">
        <v>320</v>
      </c>
      <c r="C901" s="6" t="s">
        <v>212</v>
      </c>
      <c r="D901" s="6" t="s">
        <v>262</v>
      </c>
      <c r="E901" s="61" t="s">
        <v>97</v>
      </c>
      <c r="F901" s="62" t="s">
        <v>20</v>
      </c>
      <c r="G901" s="62" t="s">
        <v>98</v>
      </c>
      <c r="H901" s="64" t="s">
        <v>173</v>
      </c>
      <c r="I901" s="66" t="s">
        <v>179</v>
      </c>
      <c r="J901" s="65">
        <v>5</v>
      </c>
      <c r="K901" s="67">
        <v>31.625138319720541</v>
      </c>
      <c r="L901" s="67">
        <v>31.629552136402847</v>
      </c>
      <c r="M901" s="68">
        <v>2.8191568951278758</v>
      </c>
      <c r="N901" s="69">
        <v>2.8195567575979914</v>
      </c>
    </row>
    <row r="902" spans="2:14" ht="14.1" customHeight="1" x14ac:dyDescent="0.25">
      <c r="B902" s="46" t="s">
        <v>320</v>
      </c>
      <c r="C902" s="6" t="s">
        <v>212</v>
      </c>
      <c r="D902" s="6" t="s">
        <v>262</v>
      </c>
      <c r="E902" s="61" t="s">
        <v>97</v>
      </c>
      <c r="F902" s="62" t="s">
        <v>21</v>
      </c>
      <c r="G902" s="62" t="s">
        <v>98</v>
      </c>
      <c r="H902" s="64" t="s">
        <v>173</v>
      </c>
      <c r="I902" s="66" t="s">
        <v>180</v>
      </c>
      <c r="J902" s="65">
        <v>5</v>
      </c>
      <c r="K902" s="96">
        <v>10.018922643355316</v>
      </c>
      <c r="L902" s="96">
        <v>10.052643283468793</v>
      </c>
      <c r="M902" s="68">
        <v>0.56207045717062176</v>
      </c>
      <c r="N902" s="69">
        <v>0.56403058612167634</v>
      </c>
    </row>
    <row r="903" spans="2:14" ht="14.1" customHeight="1" x14ac:dyDescent="0.25">
      <c r="B903" s="46" t="s">
        <v>320</v>
      </c>
      <c r="C903" s="6" t="s">
        <v>212</v>
      </c>
      <c r="D903" s="6" t="s">
        <v>262</v>
      </c>
      <c r="E903" s="61" t="s">
        <v>97</v>
      </c>
      <c r="F903" s="62" t="s">
        <v>18</v>
      </c>
      <c r="G903" s="62" t="s">
        <v>98</v>
      </c>
      <c r="H903" s="64" t="s">
        <v>173</v>
      </c>
      <c r="I903" s="66" t="s">
        <v>179</v>
      </c>
      <c r="J903" s="65">
        <v>10</v>
      </c>
      <c r="K903" s="67">
        <v>65.381225948329956</v>
      </c>
      <c r="L903" s="67">
        <v>65.398949336726929</v>
      </c>
      <c r="M903" s="68">
        <v>5.9546491479416659</v>
      </c>
      <c r="N903" s="69">
        <v>5.9562577597515904</v>
      </c>
    </row>
    <row r="904" spans="2:14" ht="14.1" customHeight="1" x14ac:dyDescent="0.25">
      <c r="B904" s="46" t="s">
        <v>320</v>
      </c>
      <c r="C904" s="6" t="s">
        <v>212</v>
      </c>
      <c r="D904" s="6" t="s">
        <v>262</v>
      </c>
      <c r="E904" s="61" t="s">
        <v>97</v>
      </c>
      <c r="F904" s="62" t="s">
        <v>19</v>
      </c>
      <c r="G904" s="62" t="s">
        <v>98</v>
      </c>
      <c r="H904" s="64" t="s">
        <v>173</v>
      </c>
      <c r="I904" s="66" t="s">
        <v>180</v>
      </c>
      <c r="J904" s="65">
        <v>10</v>
      </c>
      <c r="K904" s="96">
        <v>22.626675744228397</v>
      </c>
      <c r="L904" s="96">
        <v>22.767451350704857</v>
      </c>
      <c r="M904" s="68">
        <v>1.3199306620116251</v>
      </c>
      <c r="N904" s="69">
        <v>1.3280730918841273</v>
      </c>
    </row>
    <row r="905" spans="2:14" ht="14.1" customHeight="1" x14ac:dyDescent="0.25">
      <c r="B905" s="46" t="s">
        <v>320</v>
      </c>
      <c r="C905" s="6" t="s">
        <v>212</v>
      </c>
      <c r="D905" s="6" t="s">
        <v>262</v>
      </c>
      <c r="E905" s="61" t="s">
        <v>97</v>
      </c>
      <c r="F905" s="62" t="s">
        <v>8</v>
      </c>
      <c r="G905" s="62" t="s">
        <v>98</v>
      </c>
      <c r="H905" s="64" t="s">
        <v>173</v>
      </c>
      <c r="I905" s="66" t="s">
        <v>179</v>
      </c>
      <c r="J905" s="65">
        <v>20</v>
      </c>
      <c r="K905" s="67">
        <v>133.07635308256425</v>
      </c>
      <c r="L905" s="67">
        <v>133.14724545405636</v>
      </c>
      <c r="M905" s="96">
        <v>12.241477155075609</v>
      </c>
      <c r="N905" s="97">
        <v>12.247918370334695</v>
      </c>
    </row>
    <row r="906" spans="2:14" ht="14.1" customHeight="1" x14ac:dyDescent="0.25">
      <c r="B906" s="46" t="s">
        <v>320</v>
      </c>
      <c r="C906" s="6" t="s">
        <v>212</v>
      </c>
      <c r="D906" s="6" t="s">
        <v>262</v>
      </c>
      <c r="E906" s="61" t="s">
        <v>97</v>
      </c>
      <c r="F906" s="62" t="s">
        <v>15</v>
      </c>
      <c r="G906" s="62" t="s">
        <v>98</v>
      </c>
      <c r="H906" s="64" t="s">
        <v>173</v>
      </c>
      <c r="I906" s="66" t="s">
        <v>180</v>
      </c>
      <c r="J906" s="65">
        <v>20</v>
      </c>
      <c r="K906" s="67">
        <v>48.279413686714356</v>
      </c>
      <c r="L906" s="67">
        <v>48.844098941086976</v>
      </c>
      <c r="M906" s="68">
        <v>2.8522171388421675</v>
      </c>
      <c r="N906" s="69">
        <v>2.8848444790458663</v>
      </c>
    </row>
    <row r="907" spans="2:14" ht="14.1" customHeight="1" x14ac:dyDescent="0.25">
      <c r="B907" s="221" t="s">
        <v>320</v>
      </c>
      <c r="C907" s="184" t="s">
        <v>212</v>
      </c>
      <c r="D907" s="184" t="s">
        <v>262</v>
      </c>
      <c r="E907" s="186" t="s">
        <v>97</v>
      </c>
      <c r="F907" s="187" t="s">
        <v>29</v>
      </c>
      <c r="G907" s="187" t="s">
        <v>98</v>
      </c>
      <c r="H907" s="190" t="s">
        <v>173</v>
      </c>
      <c r="I907" s="192" t="s">
        <v>179</v>
      </c>
      <c r="J907" s="191">
        <v>1</v>
      </c>
      <c r="K907" s="196">
        <v>9.1106303587228723</v>
      </c>
      <c r="L907" s="196">
        <v>9.1111395174190903</v>
      </c>
      <c r="M907" s="194">
        <v>0.93926991644565194</v>
      </c>
      <c r="N907" s="195">
        <v>0.93933056890399658</v>
      </c>
    </row>
    <row r="908" spans="2:14" ht="14.1" customHeight="1" x14ac:dyDescent="0.25">
      <c r="B908" s="221" t="s">
        <v>320</v>
      </c>
      <c r="C908" s="184" t="s">
        <v>212</v>
      </c>
      <c r="D908" s="184" t="s">
        <v>262</v>
      </c>
      <c r="E908" s="186" t="s">
        <v>97</v>
      </c>
      <c r="F908" s="187" t="s">
        <v>29</v>
      </c>
      <c r="G908" s="187" t="s">
        <v>98</v>
      </c>
      <c r="H908" s="190" t="s">
        <v>173</v>
      </c>
      <c r="I908" s="192" t="s">
        <v>180</v>
      </c>
      <c r="J908" s="191">
        <v>1</v>
      </c>
      <c r="K908" s="196">
        <v>4.2977599174907164</v>
      </c>
      <c r="L908" s="196">
        <v>4.2978819643118769</v>
      </c>
      <c r="M908" s="194">
        <v>0.37233966403768987</v>
      </c>
      <c r="N908" s="195">
        <v>0.37235311017433642</v>
      </c>
    </row>
    <row r="909" spans="2:14" ht="14.1" customHeight="1" x14ac:dyDescent="0.25">
      <c r="B909" s="221" t="s">
        <v>320</v>
      </c>
      <c r="C909" s="184" t="s">
        <v>212</v>
      </c>
      <c r="D909" s="184" t="s">
        <v>262</v>
      </c>
      <c r="E909" s="186" t="s">
        <v>97</v>
      </c>
      <c r="F909" s="187" t="s">
        <v>28</v>
      </c>
      <c r="G909" s="187" t="s">
        <v>98</v>
      </c>
      <c r="H909" s="190" t="s">
        <v>173</v>
      </c>
      <c r="I909" s="192" t="s">
        <v>179</v>
      </c>
      <c r="J909" s="191">
        <v>5</v>
      </c>
      <c r="K909" s="193">
        <v>49.438327295191627</v>
      </c>
      <c r="L909" s="193">
        <v>49.451421030632737</v>
      </c>
      <c r="M909" s="194">
        <v>5.9038536682243574</v>
      </c>
      <c r="N909" s="195">
        <v>5.9054609864423968</v>
      </c>
    </row>
    <row r="910" spans="2:14" ht="14.1" customHeight="1" x14ac:dyDescent="0.25">
      <c r="B910" s="221" t="s">
        <v>320</v>
      </c>
      <c r="C910" s="184" t="s">
        <v>212</v>
      </c>
      <c r="D910" s="184" t="s">
        <v>262</v>
      </c>
      <c r="E910" s="186" t="s">
        <v>97</v>
      </c>
      <c r="F910" s="187" t="s">
        <v>28</v>
      </c>
      <c r="G910" s="187" t="s">
        <v>98</v>
      </c>
      <c r="H910" s="190" t="s">
        <v>173</v>
      </c>
      <c r="I910" s="192" t="s">
        <v>180</v>
      </c>
      <c r="J910" s="191">
        <v>5</v>
      </c>
      <c r="K910" s="193">
        <v>24.111682388871753</v>
      </c>
      <c r="L910" s="193">
        <v>24.114943554487322</v>
      </c>
      <c r="M910" s="194">
        <v>2.775096729026755</v>
      </c>
      <c r="N910" s="195">
        <v>2.7754951056736794</v>
      </c>
    </row>
    <row r="911" spans="2:14" ht="14.1" customHeight="1" x14ac:dyDescent="0.25">
      <c r="B911" s="221" t="s">
        <v>320</v>
      </c>
      <c r="C911" s="184" t="s">
        <v>212</v>
      </c>
      <c r="D911" s="184" t="s">
        <v>262</v>
      </c>
      <c r="E911" s="186" t="s">
        <v>97</v>
      </c>
      <c r="F911" s="187" t="s">
        <v>27</v>
      </c>
      <c r="G911" s="187" t="s">
        <v>98</v>
      </c>
      <c r="H911" s="190" t="s">
        <v>173</v>
      </c>
      <c r="I911" s="192" t="s">
        <v>179</v>
      </c>
      <c r="J911" s="191">
        <v>10</v>
      </c>
      <c r="K911" s="193">
        <v>100.23790226407658</v>
      </c>
      <c r="L911" s="193">
        <v>100.2902746279747</v>
      </c>
      <c r="M911" s="193">
        <v>12.187571508148771</v>
      </c>
      <c r="N911" s="197">
        <v>12.194012803975333</v>
      </c>
    </row>
    <row r="912" spans="2:14" ht="14.1" customHeight="1" x14ac:dyDescent="0.25">
      <c r="B912" s="221" t="s">
        <v>320</v>
      </c>
      <c r="C912" s="184" t="s">
        <v>212</v>
      </c>
      <c r="D912" s="184" t="s">
        <v>262</v>
      </c>
      <c r="E912" s="186" t="s">
        <v>97</v>
      </c>
      <c r="F912" s="187" t="s">
        <v>27</v>
      </c>
      <c r="G912" s="187" t="s">
        <v>98</v>
      </c>
      <c r="H912" s="190" t="s">
        <v>173</v>
      </c>
      <c r="I912" s="192" t="s">
        <v>180</v>
      </c>
      <c r="J912" s="191">
        <v>10</v>
      </c>
      <c r="K912" s="193">
        <v>49.438327295191627</v>
      </c>
      <c r="L912" s="193">
        <v>49.451421030632737</v>
      </c>
      <c r="M912" s="194">
        <v>5.9038536682243574</v>
      </c>
      <c r="N912" s="195">
        <v>5.9054609864423968</v>
      </c>
    </row>
    <row r="913" spans="2:14" ht="14.1" customHeight="1" x14ac:dyDescent="0.25">
      <c r="B913" s="221" t="s">
        <v>320</v>
      </c>
      <c r="C913" s="184" t="s">
        <v>212</v>
      </c>
      <c r="D913" s="184" t="s">
        <v>262</v>
      </c>
      <c r="E913" s="186" t="s">
        <v>97</v>
      </c>
      <c r="F913" s="187" t="s">
        <v>25</v>
      </c>
      <c r="G913" s="187" t="s">
        <v>98</v>
      </c>
      <c r="H913" s="190" t="s">
        <v>173</v>
      </c>
      <c r="I913" s="192" t="s">
        <v>179</v>
      </c>
      <c r="J913" s="191">
        <v>20</v>
      </c>
      <c r="K913" s="193">
        <v>201.82926181941536</v>
      </c>
      <c r="L913" s="193">
        <v>202.03850404570696</v>
      </c>
      <c r="M913" s="193">
        <v>24.757655548444028</v>
      </c>
      <c r="N913" s="197">
        <v>24.78341351414597</v>
      </c>
    </row>
    <row r="914" spans="2:14" ht="14.1" customHeight="1" x14ac:dyDescent="0.25">
      <c r="B914" s="221" t="s">
        <v>320</v>
      </c>
      <c r="C914" s="184" t="s">
        <v>212</v>
      </c>
      <c r="D914" s="184" t="s">
        <v>262</v>
      </c>
      <c r="E914" s="186" t="s">
        <v>97</v>
      </c>
      <c r="F914" s="187" t="s">
        <v>25</v>
      </c>
      <c r="G914" s="187" t="s">
        <v>98</v>
      </c>
      <c r="H914" s="190" t="s">
        <v>173</v>
      </c>
      <c r="I914" s="192" t="s">
        <v>180</v>
      </c>
      <c r="J914" s="191">
        <v>20</v>
      </c>
      <c r="K914" s="193">
        <v>100.23790226407658</v>
      </c>
      <c r="L914" s="193">
        <v>100.2902746279747</v>
      </c>
      <c r="M914" s="193">
        <v>12.187571508148771</v>
      </c>
      <c r="N914" s="197">
        <v>12.194012803975333</v>
      </c>
    </row>
    <row r="915" spans="2:14" ht="14.1" customHeight="1" x14ac:dyDescent="0.25">
      <c r="B915" s="46" t="s">
        <v>320</v>
      </c>
      <c r="C915" s="6" t="s">
        <v>212</v>
      </c>
      <c r="D915" s="6" t="s">
        <v>262</v>
      </c>
      <c r="E915" s="61" t="s">
        <v>97</v>
      </c>
      <c r="F915" s="63" t="s">
        <v>145</v>
      </c>
      <c r="G915" s="63" t="s">
        <v>98</v>
      </c>
      <c r="H915" s="64" t="s">
        <v>174</v>
      </c>
      <c r="I915" s="66" t="s">
        <v>179</v>
      </c>
      <c r="J915" s="65">
        <v>1</v>
      </c>
      <c r="K915" s="60" t="s">
        <v>178</v>
      </c>
      <c r="L915" s="60" t="s">
        <v>178</v>
      </c>
      <c r="M915" s="67">
        <v>2847.0981023863628</v>
      </c>
      <c r="N915" s="70">
        <v>3218.4401751940391</v>
      </c>
    </row>
    <row r="916" spans="2:14" ht="14.1" customHeight="1" x14ac:dyDescent="0.25">
      <c r="B916" s="46" t="s">
        <v>320</v>
      </c>
      <c r="C916" s="6" t="s">
        <v>212</v>
      </c>
      <c r="D916" s="6" t="s">
        <v>262</v>
      </c>
      <c r="E916" s="61" t="s">
        <v>97</v>
      </c>
      <c r="F916" s="63" t="s">
        <v>146</v>
      </c>
      <c r="G916" s="63" t="s">
        <v>98</v>
      </c>
      <c r="H916" s="64" t="s">
        <v>174</v>
      </c>
      <c r="I916" s="66" t="s">
        <v>180</v>
      </c>
      <c r="J916" s="65">
        <v>1</v>
      </c>
      <c r="K916" s="60" t="s">
        <v>178</v>
      </c>
      <c r="L916" s="60" t="s">
        <v>178</v>
      </c>
      <c r="M916" s="67">
        <v>193.49893134398096</v>
      </c>
      <c r="N916" s="70">
        <v>550.84767931480633</v>
      </c>
    </row>
    <row r="917" spans="2:14" ht="14.1" customHeight="1" x14ac:dyDescent="0.25">
      <c r="B917" s="221" t="s">
        <v>320</v>
      </c>
      <c r="C917" s="184" t="s">
        <v>212</v>
      </c>
      <c r="D917" s="184" t="s">
        <v>262</v>
      </c>
      <c r="E917" s="186" t="s">
        <v>97</v>
      </c>
      <c r="F917" s="188" t="s">
        <v>147</v>
      </c>
      <c r="G917" s="188" t="s">
        <v>98</v>
      </c>
      <c r="H917" s="190" t="s">
        <v>174</v>
      </c>
      <c r="I917" s="192" t="s">
        <v>179</v>
      </c>
      <c r="J917" s="191">
        <v>1</v>
      </c>
      <c r="K917" s="185" t="s">
        <v>178</v>
      </c>
      <c r="L917" s="185" t="s">
        <v>178</v>
      </c>
      <c r="M917" s="193">
        <v>4919.8455417386003</v>
      </c>
      <c r="N917" s="197">
        <v>6144.9393417945321</v>
      </c>
    </row>
    <row r="918" spans="2:14" ht="14.1" customHeight="1" thickBot="1" x14ac:dyDescent="0.3">
      <c r="B918" s="222" t="s">
        <v>320</v>
      </c>
      <c r="C918" s="199" t="s">
        <v>212</v>
      </c>
      <c r="D918" s="199" t="s">
        <v>262</v>
      </c>
      <c r="E918" s="201" t="s">
        <v>97</v>
      </c>
      <c r="F918" s="202" t="s">
        <v>147</v>
      </c>
      <c r="G918" s="202" t="s">
        <v>98</v>
      </c>
      <c r="H918" s="204" t="s">
        <v>174</v>
      </c>
      <c r="I918" s="205" t="s">
        <v>180</v>
      </c>
      <c r="J918" s="206">
        <v>1</v>
      </c>
      <c r="K918" s="200" t="s">
        <v>178</v>
      </c>
      <c r="L918" s="200" t="s">
        <v>178</v>
      </c>
      <c r="M918" s="207">
        <v>4919.8455417386003</v>
      </c>
      <c r="N918" s="208">
        <v>6144.9393417945321</v>
      </c>
    </row>
    <row r="919" spans="2:14" ht="11.25" customHeight="1" x14ac:dyDescent="0.25">
      <c r="B919" s="134" t="s">
        <v>320</v>
      </c>
      <c r="C919" s="19" t="s">
        <v>269</v>
      </c>
      <c r="D919" s="44" t="s">
        <v>277</v>
      </c>
      <c r="E919" s="53" t="s">
        <v>7</v>
      </c>
      <c r="F919" s="54" t="s">
        <v>22</v>
      </c>
      <c r="G919" s="54" t="s">
        <v>128</v>
      </c>
      <c r="H919" s="55" t="s">
        <v>173</v>
      </c>
      <c r="I919" s="57" t="s">
        <v>179</v>
      </c>
      <c r="J919" s="56">
        <v>1</v>
      </c>
      <c r="K919" s="85">
        <v>4.12698032564517</v>
      </c>
      <c r="L919" s="85">
        <v>4.12769346791928</v>
      </c>
      <c r="M919" s="86">
        <v>0.23294878392651511</v>
      </c>
      <c r="N919" s="87">
        <v>0.23299582884971448</v>
      </c>
    </row>
    <row r="920" spans="2:14" ht="14.1" customHeight="1" x14ac:dyDescent="0.25">
      <c r="B920" s="135" t="s">
        <v>320</v>
      </c>
      <c r="C920" s="6" t="s">
        <v>269</v>
      </c>
      <c r="D920" s="7" t="s">
        <v>277</v>
      </c>
      <c r="E920" s="61" t="s">
        <v>7</v>
      </c>
      <c r="F920" s="62" t="s">
        <v>24</v>
      </c>
      <c r="G920" s="62" t="s">
        <v>128</v>
      </c>
      <c r="H920" s="64" t="s">
        <v>173</v>
      </c>
      <c r="I920" s="66" t="s">
        <v>180</v>
      </c>
      <c r="J920" s="65">
        <v>1</v>
      </c>
      <c r="K920" s="94">
        <v>0.62268248251033764</v>
      </c>
      <c r="L920" s="94">
        <v>0.62276254381140017</v>
      </c>
      <c r="M920" s="275">
        <v>1.9871766742614146E-2</v>
      </c>
      <c r="N920" s="276">
        <v>1.9874402501175899E-2</v>
      </c>
    </row>
    <row r="921" spans="2:14" ht="14.1" customHeight="1" x14ac:dyDescent="0.25">
      <c r="B921" s="135" t="s">
        <v>320</v>
      </c>
      <c r="C921" s="6" t="s">
        <v>269</v>
      </c>
      <c r="D921" s="7" t="s">
        <v>277</v>
      </c>
      <c r="E921" s="61" t="s">
        <v>7</v>
      </c>
      <c r="F921" s="62" t="s">
        <v>20</v>
      </c>
      <c r="G921" s="62" t="s">
        <v>128</v>
      </c>
      <c r="H921" s="64" t="s">
        <v>173</v>
      </c>
      <c r="I921" s="66" t="s">
        <v>179</v>
      </c>
      <c r="J921" s="65">
        <v>5</v>
      </c>
      <c r="K921" s="96">
        <v>27.411759040407304</v>
      </c>
      <c r="L921" s="96">
        <v>27.432489911492159</v>
      </c>
      <c r="M921" s="68">
        <v>1.8750926639700407</v>
      </c>
      <c r="N921" s="69">
        <v>1.876510642779704</v>
      </c>
    </row>
    <row r="922" spans="2:14" ht="14.1" customHeight="1" x14ac:dyDescent="0.25">
      <c r="B922" s="135" t="s">
        <v>320</v>
      </c>
      <c r="C922" s="6" t="s">
        <v>269</v>
      </c>
      <c r="D922" s="7" t="s">
        <v>277</v>
      </c>
      <c r="E922" s="61" t="s">
        <v>7</v>
      </c>
      <c r="F922" s="62" t="s">
        <v>21</v>
      </c>
      <c r="G922" s="62" t="s">
        <v>128</v>
      </c>
      <c r="H922" s="64" t="s">
        <v>173</v>
      </c>
      <c r="I922" s="66" t="s">
        <v>180</v>
      </c>
      <c r="J922" s="65">
        <v>5</v>
      </c>
      <c r="K922" s="94">
        <v>7.9501469526136317</v>
      </c>
      <c r="L922" s="94">
        <v>7.9545019432644368</v>
      </c>
      <c r="M922" s="68">
        <v>0.34121179494923748</v>
      </c>
      <c r="N922" s="69">
        <v>0.34140184203504836</v>
      </c>
    </row>
    <row r="923" spans="2:14" ht="14.1" customHeight="1" x14ac:dyDescent="0.25">
      <c r="B923" s="135" t="s">
        <v>320</v>
      </c>
      <c r="C923" s="6" t="s">
        <v>269</v>
      </c>
      <c r="D923" s="7" t="s">
        <v>277</v>
      </c>
      <c r="E923" s="61" t="s">
        <v>7</v>
      </c>
      <c r="F923" s="62" t="s">
        <v>18</v>
      </c>
      <c r="G923" s="62" t="s">
        <v>128</v>
      </c>
      <c r="H923" s="64" t="s">
        <v>173</v>
      </c>
      <c r="I923" s="66" t="s">
        <v>179</v>
      </c>
      <c r="J923" s="65">
        <v>10</v>
      </c>
      <c r="K923" s="67">
        <v>57.767199449573852</v>
      </c>
      <c r="L923" s="67">
        <v>57.850619233090065</v>
      </c>
      <c r="M923" s="68">
        <v>4.0128048534489951</v>
      </c>
      <c r="N923" s="69">
        <v>4.0185142660492099</v>
      </c>
    </row>
    <row r="924" spans="2:14" ht="14.1" customHeight="1" x14ac:dyDescent="0.25">
      <c r="B924" s="135" t="s">
        <v>320</v>
      </c>
      <c r="C924" s="6" t="s">
        <v>269</v>
      </c>
      <c r="D924" s="7" t="s">
        <v>277</v>
      </c>
      <c r="E924" s="61" t="s">
        <v>7</v>
      </c>
      <c r="F924" s="62" t="s">
        <v>19</v>
      </c>
      <c r="G924" s="62" t="s">
        <v>128</v>
      </c>
      <c r="H924" s="64" t="s">
        <v>173</v>
      </c>
      <c r="I924" s="66" t="s">
        <v>180</v>
      </c>
      <c r="J924" s="65">
        <v>10</v>
      </c>
      <c r="K924" s="96">
        <v>19.223951769881101</v>
      </c>
      <c r="L924" s="96">
        <v>19.242706422237152</v>
      </c>
      <c r="M924" s="68">
        <v>0.84745195013810237</v>
      </c>
      <c r="N924" s="69">
        <v>0.84825467461874604</v>
      </c>
    </row>
    <row r="925" spans="2:14" ht="14.1" customHeight="1" x14ac:dyDescent="0.25">
      <c r="B925" s="135" t="s">
        <v>320</v>
      </c>
      <c r="C925" s="6" t="s">
        <v>269</v>
      </c>
      <c r="D925" s="7" t="s">
        <v>277</v>
      </c>
      <c r="E925" s="61" t="s">
        <v>7</v>
      </c>
      <c r="F925" s="62" t="s">
        <v>8</v>
      </c>
      <c r="G925" s="62" t="s">
        <v>128</v>
      </c>
      <c r="H925" s="64" t="s">
        <v>173</v>
      </c>
      <c r="I925" s="66" t="s">
        <v>179</v>
      </c>
      <c r="J925" s="65">
        <v>20</v>
      </c>
      <c r="K925" s="67">
        <v>118.61875244134848</v>
      </c>
      <c r="L925" s="67">
        <v>118.95197023651474</v>
      </c>
      <c r="M925" s="68">
        <v>8.2933647980647613</v>
      </c>
      <c r="N925" s="69">
        <v>8.3161946816643777</v>
      </c>
    </row>
    <row r="926" spans="2:14" ht="14.1" customHeight="1" x14ac:dyDescent="0.25">
      <c r="B926" s="135" t="s">
        <v>320</v>
      </c>
      <c r="C926" s="6" t="s">
        <v>269</v>
      </c>
      <c r="D926" s="7" t="s">
        <v>277</v>
      </c>
      <c r="E926" s="61" t="s">
        <v>7</v>
      </c>
      <c r="F926" s="62" t="s">
        <v>15</v>
      </c>
      <c r="G926" s="62" t="s">
        <v>128</v>
      </c>
      <c r="H926" s="64" t="s">
        <v>173</v>
      </c>
      <c r="I926" s="66" t="s">
        <v>180</v>
      </c>
      <c r="J926" s="65">
        <v>20</v>
      </c>
      <c r="K926" s="67">
        <v>42.706809695127497</v>
      </c>
      <c r="L926" s="67">
        <v>42.783082966084976</v>
      </c>
      <c r="M926" s="68">
        <v>1.8861362580826289</v>
      </c>
      <c r="N926" s="69">
        <v>1.8893841517996597</v>
      </c>
    </row>
    <row r="927" spans="2:14" ht="14.1" customHeight="1" x14ac:dyDescent="0.25">
      <c r="B927" s="221" t="s">
        <v>320</v>
      </c>
      <c r="C927" s="184" t="s">
        <v>269</v>
      </c>
      <c r="D927" s="186" t="s">
        <v>277</v>
      </c>
      <c r="E927" s="186" t="s">
        <v>7</v>
      </c>
      <c r="F927" s="187" t="s">
        <v>29</v>
      </c>
      <c r="G927" s="187" t="s">
        <v>128</v>
      </c>
      <c r="H927" s="190" t="s">
        <v>173</v>
      </c>
      <c r="I927" s="192" t="s">
        <v>179</v>
      </c>
      <c r="J927" s="191">
        <v>1</v>
      </c>
      <c r="K927" s="193">
        <v>24.680526693292588</v>
      </c>
      <c r="L927" s="193">
        <v>24.683681539841267</v>
      </c>
      <c r="M927" s="194">
        <v>4.731204908198535</v>
      </c>
      <c r="N927" s="195">
        <v>4.7318905026539104</v>
      </c>
    </row>
    <row r="928" spans="2:14" ht="14.1" customHeight="1" x14ac:dyDescent="0.25">
      <c r="B928" s="221" t="s">
        <v>320</v>
      </c>
      <c r="C928" s="184" t="s">
        <v>269</v>
      </c>
      <c r="D928" s="186" t="s">
        <v>277</v>
      </c>
      <c r="E928" s="186" t="s">
        <v>7</v>
      </c>
      <c r="F928" s="187" t="s">
        <v>29</v>
      </c>
      <c r="G928" s="187" t="s">
        <v>128</v>
      </c>
      <c r="H928" s="190" t="s">
        <v>173</v>
      </c>
      <c r="I928" s="192" t="s">
        <v>180</v>
      </c>
      <c r="J928" s="191">
        <v>1</v>
      </c>
      <c r="K928" s="196">
        <v>7.3827762110127129</v>
      </c>
      <c r="L928" s="196">
        <v>7.3833725330952511</v>
      </c>
      <c r="M928" s="194">
        <v>0.92126857934840567</v>
      </c>
      <c r="N928" s="195">
        <v>0.92135962761394807</v>
      </c>
    </row>
    <row r="929" spans="2:14" ht="14.1" customHeight="1" x14ac:dyDescent="0.25">
      <c r="B929" s="221" t="s">
        <v>320</v>
      </c>
      <c r="C929" s="184" t="s">
        <v>269</v>
      </c>
      <c r="D929" s="186" t="s">
        <v>277</v>
      </c>
      <c r="E929" s="186" t="s">
        <v>7</v>
      </c>
      <c r="F929" s="187" t="s">
        <v>28</v>
      </c>
      <c r="G929" s="187" t="s">
        <v>128</v>
      </c>
      <c r="H929" s="190" t="s">
        <v>173</v>
      </c>
      <c r="I929" s="192" t="s">
        <v>179</v>
      </c>
      <c r="J929" s="191">
        <v>5</v>
      </c>
      <c r="K929" s="193">
        <v>125.91070858216837</v>
      </c>
      <c r="L929" s="193">
        <v>125.98962509578344</v>
      </c>
      <c r="M929" s="193">
        <v>25.366729621494997</v>
      </c>
      <c r="N929" s="197">
        <v>25.38394603069862</v>
      </c>
    </row>
    <row r="930" spans="2:14" ht="14.1" customHeight="1" x14ac:dyDescent="0.25">
      <c r="B930" s="221" t="s">
        <v>320</v>
      </c>
      <c r="C930" s="184" t="s">
        <v>269</v>
      </c>
      <c r="D930" s="186" t="s">
        <v>277</v>
      </c>
      <c r="E930" s="186" t="s">
        <v>7</v>
      </c>
      <c r="F930" s="187" t="s">
        <v>28</v>
      </c>
      <c r="G930" s="187" t="s">
        <v>128</v>
      </c>
      <c r="H930" s="190" t="s">
        <v>173</v>
      </c>
      <c r="I930" s="192" t="s">
        <v>180</v>
      </c>
      <c r="J930" s="191">
        <v>5</v>
      </c>
      <c r="K930" s="193">
        <v>39.171469644078307</v>
      </c>
      <c r="L930" s="193">
        <v>39.186723404317924</v>
      </c>
      <c r="M930" s="194">
        <v>5.8694073052769671</v>
      </c>
      <c r="N930" s="195">
        <v>5.871849224945656</v>
      </c>
    </row>
    <row r="931" spans="2:14" ht="14.1" customHeight="1" x14ac:dyDescent="0.25">
      <c r="B931" s="221" t="s">
        <v>320</v>
      </c>
      <c r="C931" s="184" t="s">
        <v>269</v>
      </c>
      <c r="D931" s="186" t="s">
        <v>277</v>
      </c>
      <c r="E931" s="186" t="s">
        <v>7</v>
      </c>
      <c r="F931" s="187" t="s">
        <v>27</v>
      </c>
      <c r="G931" s="187" t="s">
        <v>128</v>
      </c>
      <c r="H931" s="190" t="s">
        <v>173</v>
      </c>
      <c r="I931" s="192" t="s">
        <v>179</v>
      </c>
      <c r="J931" s="191">
        <v>10</v>
      </c>
      <c r="K931" s="193">
        <v>252.3070197560389</v>
      </c>
      <c r="L931" s="193">
        <v>252.62219361822972</v>
      </c>
      <c r="M931" s="193">
        <v>51.166514186255974</v>
      </c>
      <c r="N931" s="197">
        <v>51.235313216409281</v>
      </c>
    </row>
    <row r="932" spans="2:14" ht="14.1" customHeight="1" x14ac:dyDescent="0.25">
      <c r="B932" s="221" t="s">
        <v>320</v>
      </c>
      <c r="C932" s="184" t="s">
        <v>269</v>
      </c>
      <c r="D932" s="186" t="s">
        <v>277</v>
      </c>
      <c r="E932" s="186" t="s">
        <v>7</v>
      </c>
      <c r="F932" s="187" t="s">
        <v>27</v>
      </c>
      <c r="G932" s="187" t="s">
        <v>128</v>
      </c>
      <c r="H932" s="190" t="s">
        <v>173</v>
      </c>
      <c r="I932" s="192" t="s">
        <v>180</v>
      </c>
      <c r="J932" s="191">
        <v>10</v>
      </c>
      <c r="K932" s="193">
        <v>79.181647033559656</v>
      </c>
      <c r="L932" s="193">
        <v>79.242633193861792</v>
      </c>
      <c r="M932" s="193">
        <v>12.147815850617969</v>
      </c>
      <c r="N932" s="197">
        <v>12.15760599256957</v>
      </c>
    </row>
    <row r="933" spans="2:14" ht="14.1" customHeight="1" x14ac:dyDescent="0.25">
      <c r="B933" s="221" t="s">
        <v>320</v>
      </c>
      <c r="C933" s="184" t="s">
        <v>269</v>
      </c>
      <c r="D933" s="186" t="s">
        <v>277</v>
      </c>
      <c r="E933" s="186" t="s">
        <v>7</v>
      </c>
      <c r="F933" s="187" t="s">
        <v>25</v>
      </c>
      <c r="G933" s="187" t="s">
        <v>128</v>
      </c>
      <c r="H933" s="190" t="s">
        <v>173</v>
      </c>
      <c r="I933" s="192" t="s">
        <v>179</v>
      </c>
      <c r="J933" s="191">
        <v>20</v>
      </c>
      <c r="K933" s="193">
        <v>504.48346308529102</v>
      </c>
      <c r="L933" s="193">
        <v>505.74110940698642</v>
      </c>
      <c r="M933" s="193">
        <v>102.63784501042579</v>
      </c>
      <c r="N933" s="197">
        <v>102.91244268516579</v>
      </c>
    </row>
    <row r="934" spans="2:14" ht="14.1" customHeight="1" x14ac:dyDescent="0.25">
      <c r="B934" s="221" t="s">
        <v>320</v>
      </c>
      <c r="C934" s="184" t="s">
        <v>269</v>
      </c>
      <c r="D934" s="186" t="s">
        <v>277</v>
      </c>
      <c r="E934" s="186" t="s">
        <v>7</v>
      </c>
      <c r="F934" s="187" t="s">
        <v>25</v>
      </c>
      <c r="G934" s="187" t="s">
        <v>128</v>
      </c>
      <c r="H934" s="190" t="s">
        <v>173</v>
      </c>
      <c r="I934" s="192" t="s">
        <v>180</v>
      </c>
      <c r="J934" s="191">
        <v>20</v>
      </c>
      <c r="K934" s="193">
        <v>159.15896157271135</v>
      </c>
      <c r="L934" s="193">
        <v>159.40247924364226</v>
      </c>
      <c r="M934" s="193">
        <v>24.705993704208435</v>
      </c>
      <c r="N934" s="197">
        <v>24.745132021574577</v>
      </c>
    </row>
    <row r="935" spans="2:14" ht="14.1" customHeight="1" x14ac:dyDescent="0.25">
      <c r="B935" s="135" t="s">
        <v>320</v>
      </c>
      <c r="C935" s="6" t="s">
        <v>269</v>
      </c>
      <c r="D935" s="7" t="s">
        <v>277</v>
      </c>
      <c r="E935" s="61" t="s">
        <v>7</v>
      </c>
      <c r="F935" s="63" t="s">
        <v>145</v>
      </c>
      <c r="G935" s="62" t="s">
        <v>128</v>
      </c>
      <c r="H935" s="64" t="s">
        <v>174</v>
      </c>
      <c r="I935" s="66" t="s">
        <v>179</v>
      </c>
      <c r="J935" s="65">
        <v>1</v>
      </c>
      <c r="K935" s="60" t="s">
        <v>178</v>
      </c>
      <c r="L935" s="60" t="s">
        <v>178</v>
      </c>
      <c r="M935" s="67">
        <v>1171.6099601479295</v>
      </c>
      <c r="N935" s="70">
        <v>1833.9083053139702</v>
      </c>
    </row>
    <row r="936" spans="2:14" ht="14.1" customHeight="1" x14ac:dyDescent="0.25">
      <c r="B936" s="135" t="s">
        <v>320</v>
      </c>
      <c r="C936" s="6" t="s">
        <v>269</v>
      </c>
      <c r="D936" s="7" t="s">
        <v>277</v>
      </c>
      <c r="E936" s="61" t="s">
        <v>7</v>
      </c>
      <c r="F936" s="63" t="s">
        <v>146</v>
      </c>
      <c r="G936" s="62" t="s">
        <v>128</v>
      </c>
      <c r="H936" s="64" t="s">
        <v>174</v>
      </c>
      <c r="I936" s="66" t="s">
        <v>180</v>
      </c>
      <c r="J936" s="65">
        <v>1</v>
      </c>
      <c r="K936" s="60" t="s">
        <v>178</v>
      </c>
      <c r="L936" s="60" t="s">
        <v>178</v>
      </c>
      <c r="M936" s="67">
        <v>527.03240577161728</v>
      </c>
      <c r="N936" s="70">
        <v>863.59718905801037</v>
      </c>
    </row>
    <row r="937" spans="2:14" ht="14.1" customHeight="1" x14ac:dyDescent="0.25">
      <c r="B937" s="221" t="s">
        <v>320</v>
      </c>
      <c r="C937" s="184" t="s">
        <v>269</v>
      </c>
      <c r="D937" s="186" t="s">
        <v>277</v>
      </c>
      <c r="E937" s="186" t="s">
        <v>7</v>
      </c>
      <c r="F937" s="188" t="s">
        <v>147</v>
      </c>
      <c r="G937" s="187" t="s">
        <v>128</v>
      </c>
      <c r="H937" s="190" t="s">
        <v>174</v>
      </c>
      <c r="I937" s="192" t="s">
        <v>179</v>
      </c>
      <c r="J937" s="191">
        <v>1</v>
      </c>
      <c r="K937" s="185" t="s">
        <v>178</v>
      </c>
      <c r="L937" s="185" t="s">
        <v>178</v>
      </c>
      <c r="M937" s="193">
        <v>14066.099024304111</v>
      </c>
      <c r="N937" s="197">
        <v>22021.084226629649</v>
      </c>
    </row>
    <row r="938" spans="2:14" ht="14.1" customHeight="1" thickBot="1" x14ac:dyDescent="0.3">
      <c r="B938" s="222" t="s">
        <v>320</v>
      </c>
      <c r="C938" s="199" t="s">
        <v>269</v>
      </c>
      <c r="D938" s="201" t="s">
        <v>277</v>
      </c>
      <c r="E938" s="201" t="s">
        <v>7</v>
      </c>
      <c r="F938" s="202" t="s">
        <v>147</v>
      </c>
      <c r="G938" s="203" t="s">
        <v>128</v>
      </c>
      <c r="H938" s="204" t="s">
        <v>174</v>
      </c>
      <c r="I938" s="205" t="s">
        <v>180</v>
      </c>
      <c r="J938" s="206">
        <v>1</v>
      </c>
      <c r="K938" s="200" t="s">
        <v>178</v>
      </c>
      <c r="L938" s="200" t="s">
        <v>178</v>
      </c>
      <c r="M938" s="207">
        <v>6327.2002190319135</v>
      </c>
      <c r="N938" s="208">
        <v>10367.796609002407</v>
      </c>
    </row>
    <row r="939" spans="2:14" ht="12" customHeight="1" x14ac:dyDescent="0.25">
      <c r="B939" s="134" t="s">
        <v>320</v>
      </c>
      <c r="C939" s="19" t="s">
        <v>269</v>
      </c>
      <c r="D939" s="44" t="s">
        <v>278</v>
      </c>
      <c r="E939" s="53" t="s">
        <v>7</v>
      </c>
      <c r="F939" s="54" t="s">
        <v>22</v>
      </c>
      <c r="G939" s="54" t="s">
        <v>133</v>
      </c>
      <c r="H939" s="55" t="s">
        <v>173</v>
      </c>
      <c r="I939" s="57" t="s">
        <v>179</v>
      </c>
      <c r="J939" s="56">
        <v>1</v>
      </c>
      <c r="K939" s="107">
        <v>22.639319283722674</v>
      </c>
      <c r="L939" s="107">
        <v>22.639693757245045</v>
      </c>
      <c r="M939" s="86">
        <v>1.5407567095483525</v>
      </c>
      <c r="N939" s="87">
        <v>1.5407823545662129</v>
      </c>
    </row>
    <row r="940" spans="2:14" ht="12" customHeight="1" x14ac:dyDescent="0.25">
      <c r="B940" s="135" t="s">
        <v>320</v>
      </c>
      <c r="C940" s="6" t="s">
        <v>269</v>
      </c>
      <c r="D940" s="7" t="s">
        <v>278</v>
      </c>
      <c r="E940" s="61" t="s">
        <v>7</v>
      </c>
      <c r="F940" s="62" t="s">
        <v>24</v>
      </c>
      <c r="G940" s="62" t="s">
        <v>133</v>
      </c>
      <c r="H940" s="64" t="s">
        <v>173</v>
      </c>
      <c r="I940" s="66" t="s">
        <v>180</v>
      </c>
      <c r="J940" s="65">
        <v>1</v>
      </c>
      <c r="K940" s="94">
        <v>0.62251937269171365</v>
      </c>
      <c r="L940" s="94">
        <v>0.62272262419659696</v>
      </c>
      <c r="M940" s="275">
        <v>1.9866469804745435E-2</v>
      </c>
      <c r="N940" s="276">
        <v>1.9873161260415027E-2</v>
      </c>
    </row>
    <row r="941" spans="2:14" ht="12" customHeight="1" x14ac:dyDescent="0.25">
      <c r="B941" s="135" t="s">
        <v>320</v>
      </c>
      <c r="C941" s="6" t="s">
        <v>269</v>
      </c>
      <c r="D941" s="7" t="s">
        <v>278</v>
      </c>
      <c r="E941" s="61" t="s">
        <v>7</v>
      </c>
      <c r="F941" s="62" t="s">
        <v>20</v>
      </c>
      <c r="G941" s="62" t="s">
        <v>133</v>
      </c>
      <c r="H941" s="64" t="s">
        <v>173</v>
      </c>
      <c r="I941" s="66" t="s">
        <v>179</v>
      </c>
      <c r="J941" s="65">
        <v>5</v>
      </c>
      <c r="K941" s="67">
        <v>125.23533985824223</v>
      </c>
      <c r="L941" s="67">
        <v>125.24481062276281</v>
      </c>
      <c r="M941" s="68">
        <v>8.7591504994347975</v>
      </c>
      <c r="N941" s="69">
        <v>8.7597994221038533</v>
      </c>
    </row>
    <row r="942" spans="2:14" ht="12" customHeight="1" x14ac:dyDescent="0.25">
      <c r="B942" s="135" t="s">
        <v>320</v>
      </c>
      <c r="C942" s="6" t="s">
        <v>269</v>
      </c>
      <c r="D942" s="7" t="s">
        <v>278</v>
      </c>
      <c r="E942" s="61" t="s">
        <v>7</v>
      </c>
      <c r="F942" s="62" t="s">
        <v>21</v>
      </c>
      <c r="G942" s="62" t="s">
        <v>133</v>
      </c>
      <c r="H942" s="64" t="s">
        <v>173</v>
      </c>
      <c r="I942" s="66" t="s">
        <v>180</v>
      </c>
      <c r="J942" s="65">
        <v>5</v>
      </c>
      <c r="K942" s="94">
        <v>7.9412710133614528</v>
      </c>
      <c r="L942" s="94">
        <v>7.952318019122333</v>
      </c>
      <c r="M942" s="68">
        <v>0.34082728565495113</v>
      </c>
      <c r="N942" s="69">
        <v>0.34130940075157085</v>
      </c>
    </row>
    <row r="943" spans="2:14" ht="12" customHeight="1" x14ac:dyDescent="0.25">
      <c r="B943" s="135" t="s">
        <v>320</v>
      </c>
      <c r="C943" s="6" t="s">
        <v>269</v>
      </c>
      <c r="D943" s="7" t="s">
        <v>278</v>
      </c>
      <c r="E943" s="61" t="s">
        <v>7</v>
      </c>
      <c r="F943" s="62" t="s">
        <v>18</v>
      </c>
      <c r="G943" s="62" t="s">
        <v>133</v>
      </c>
      <c r="H943" s="64" t="s">
        <v>173</v>
      </c>
      <c r="I943" s="66" t="s">
        <v>179</v>
      </c>
      <c r="J943" s="65">
        <v>10</v>
      </c>
      <c r="K943" s="67">
        <v>253.91926365587699</v>
      </c>
      <c r="L943" s="67">
        <v>253.95713135799065</v>
      </c>
      <c r="M943" s="96">
        <v>17.806477316446756</v>
      </c>
      <c r="N943" s="97">
        <v>17.809073539327056</v>
      </c>
    </row>
    <row r="944" spans="2:14" ht="12" customHeight="1" x14ac:dyDescent="0.25">
      <c r="B944" s="135" t="s">
        <v>320</v>
      </c>
      <c r="C944" s="6" t="s">
        <v>269</v>
      </c>
      <c r="D944" s="7" t="s">
        <v>278</v>
      </c>
      <c r="E944" s="61" t="s">
        <v>7</v>
      </c>
      <c r="F944" s="62" t="s">
        <v>19</v>
      </c>
      <c r="G944" s="62" t="s">
        <v>133</v>
      </c>
      <c r="H944" s="64" t="s">
        <v>173</v>
      </c>
      <c r="I944" s="66" t="s">
        <v>180</v>
      </c>
      <c r="J944" s="65">
        <v>10</v>
      </c>
      <c r="K944" s="96">
        <v>19.185743589224643</v>
      </c>
      <c r="L944" s="96">
        <v>19.233270419301242</v>
      </c>
      <c r="M944" s="68">
        <v>0.84582969239758965</v>
      </c>
      <c r="N944" s="69">
        <v>0.84786414400295862</v>
      </c>
    </row>
    <row r="945" spans="2:14" ht="12" customHeight="1" x14ac:dyDescent="0.25">
      <c r="B945" s="135" t="s">
        <v>320</v>
      </c>
      <c r="C945" s="6" t="s">
        <v>269</v>
      </c>
      <c r="D945" s="7" t="s">
        <v>278</v>
      </c>
      <c r="E945" s="61" t="s">
        <v>7</v>
      </c>
      <c r="F945" s="62" t="s">
        <v>8</v>
      </c>
      <c r="G945" s="62" t="s">
        <v>133</v>
      </c>
      <c r="H945" s="64" t="s">
        <v>173</v>
      </c>
      <c r="I945" s="66" t="s">
        <v>179</v>
      </c>
      <c r="J945" s="65">
        <v>20</v>
      </c>
      <c r="K945" s="67">
        <v>511.28573056233046</v>
      </c>
      <c r="L945" s="67">
        <v>511.43711817742593</v>
      </c>
      <c r="M945" s="95">
        <v>35.899681582117786</v>
      </c>
      <c r="N945" s="98">
        <v>35.910064633320239</v>
      </c>
    </row>
    <row r="946" spans="2:14" ht="12" customHeight="1" x14ac:dyDescent="0.25">
      <c r="B946" s="135" t="s">
        <v>320</v>
      </c>
      <c r="C946" s="6" t="s">
        <v>269</v>
      </c>
      <c r="D946" s="7" t="s">
        <v>278</v>
      </c>
      <c r="E946" s="61" t="s">
        <v>7</v>
      </c>
      <c r="F946" s="62" t="s">
        <v>15</v>
      </c>
      <c r="G946" s="62" t="s">
        <v>133</v>
      </c>
      <c r="H946" s="64" t="s">
        <v>173</v>
      </c>
      <c r="I946" s="66" t="s">
        <v>180</v>
      </c>
      <c r="J946" s="65">
        <v>20</v>
      </c>
      <c r="K946" s="67">
        <v>42.551696407439955</v>
      </c>
      <c r="L946" s="67">
        <v>42.744596803876775</v>
      </c>
      <c r="M946" s="68">
        <v>1.8795876703002545</v>
      </c>
      <c r="N946" s="69">
        <v>1.8878034068056957</v>
      </c>
    </row>
    <row r="947" spans="2:14" ht="12" customHeight="1" x14ac:dyDescent="0.25">
      <c r="B947" s="221" t="s">
        <v>320</v>
      </c>
      <c r="C947" s="184" t="s">
        <v>269</v>
      </c>
      <c r="D947" s="186" t="s">
        <v>278</v>
      </c>
      <c r="E947" s="186" t="s">
        <v>7</v>
      </c>
      <c r="F947" s="187" t="s">
        <v>29</v>
      </c>
      <c r="G947" s="187" t="s">
        <v>133</v>
      </c>
      <c r="H947" s="190" t="s">
        <v>173</v>
      </c>
      <c r="I947" s="192" t="s">
        <v>179</v>
      </c>
      <c r="J947" s="191">
        <v>1</v>
      </c>
      <c r="K947" s="193">
        <v>105.48580907991264</v>
      </c>
      <c r="L947" s="193">
        <v>105.48723640888466</v>
      </c>
      <c r="M947" s="193">
        <v>21.312303527469506</v>
      </c>
      <c r="N947" s="197">
        <v>21.312616373688115</v>
      </c>
    </row>
    <row r="948" spans="2:14" ht="12" customHeight="1" x14ac:dyDescent="0.25">
      <c r="B948" s="221" t="s">
        <v>320</v>
      </c>
      <c r="C948" s="184" t="s">
        <v>269</v>
      </c>
      <c r="D948" s="186" t="s">
        <v>278</v>
      </c>
      <c r="E948" s="186" t="s">
        <v>7</v>
      </c>
      <c r="F948" s="187" t="s">
        <v>29</v>
      </c>
      <c r="G948" s="187" t="s">
        <v>133</v>
      </c>
      <c r="H948" s="190" t="s">
        <v>173</v>
      </c>
      <c r="I948" s="192" t="s">
        <v>180</v>
      </c>
      <c r="J948" s="191">
        <v>1</v>
      </c>
      <c r="K948" s="196">
        <v>7.3815483372754507</v>
      </c>
      <c r="L948" s="196">
        <v>7.3830623766984909</v>
      </c>
      <c r="M948" s="194">
        <v>0.92108558447034361</v>
      </c>
      <c r="N948" s="195">
        <v>0.92131675180949901</v>
      </c>
    </row>
    <row r="949" spans="2:14" ht="12" customHeight="1" x14ac:dyDescent="0.25">
      <c r="B949" s="221" t="s">
        <v>320</v>
      </c>
      <c r="C949" s="184" t="s">
        <v>269</v>
      </c>
      <c r="D949" s="186" t="s">
        <v>278</v>
      </c>
      <c r="E949" s="186" t="s">
        <v>7</v>
      </c>
      <c r="F949" s="187" t="s">
        <v>28</v>
      </c>
      <c r="G949" s="187" t="s">
        <v>133</v>
      </c>
      <c r="H949" s="190" t="s">
        <v>173</v>
      </c>
      <c r="I949" s="192" t="s">
        <v>179</v>
      </c>
      <c r="J949" s="191">
        <v>5</v>
      </c>
      <c r="K949" s="193">
        <v>531.61314465273153</v>
      </c>
      <c r="L949" s="193">
        <v>531.64887213792656</v>
      </c>
      <c r="M949" s="193">
        <v>108.2472070063955</v>
      </c>
      <c r="N949" s="197">
        <v>108.25501272146155</v>
      </c>
    </row>
    <row r="950" spans="2:14" ht="12" customHeight="1" x14ac:dyDescent="0.25">
      <c r="B950" s="221" t="s">
        <v>320</v>
      </c>
      <c r="C950" s="184" t="s">
        <v>269</v>
      </c>
      <c r="D950" s="186" t="s">
        <v>278</v>
      </c>
      <c r="E950" s="186" t="s">
        <v>7</v>
      </c>
      <c r="F950" s="187" t="s">
        <v>28</v>
      </c>
      <c r="G950" s="187" t="s">
        <v>133</v>
      </c>
      <c r="H950" s="190" t="s">
        <v>173</v>
      </c>
      <c r="I950" s="192" t="s">
        <v>180</v>
      </c>
      <c r="J950" s="191">
        <v>5</v>
      </c>
      <c r="K950" s="193">
        <v>39.140046976282257</v>
      </c>
      <c r="L950" s="193">
        <v>39.178745365832924</v>
      </c>
      <c r="M950" s="194">
        <v>5.8644663499732479</v>
      </c>
      <c r="N950" s="195">
        <v>5.8706614602627374</v>
      </c>
    </row>
    <row r="951" spans="2:14" ht="12" customHeight="1" x14ac:dyDescent="0.25">
      <c r="B951" s="221" t="s">
        <v>320</v>
      </c>
      <c r="C951" s="184" t="s">
        <v>269</v>
      </c>
      <c r="D951" s="186" t="s">
        <v>278</v>
      </c>
      <c r="E951" s="186" t="s">
        <v>7</v>
      </c>
      <c r="F951" s="187" t="s">
        <v>27</v>
      </c>
      <c r="G951" s="187" t="s">
        <v>133</v>
      </c>
      <c r="H951" s="190" t="s">
        <v>173</v>
      </c>
      <c r="I951" s="192" t="s">
        <v>179</v>
      </c>
      <c r="J951" s="191">
        <v>10</v>
      </c>
      <c r="K951" s="193">
        <v>1064.0019031690822</v>
      </c>
      <c r="L951" s="193">
        <v>1064.1447905007967</v>
      </c>
      <c r="M951" s="193">
        <v>216.93755565311835</v>
      </c>
      <c r="N951" s="197">
        <v>216.96877052081729</v>
      </c>
    </row>
    <row r="952" spans="2:14" ht="12" customHeight="1" x14ac:dyDescent="0.25">
      <c r="B952" s="221" t="s">
        <v>320</v>
      </c>
      <c r="C952" s="184" t="s">
        <v>269</v>
      </c>
      <c r="D952" s="186" t="s">
        <v>278</v>
      </c>
      <c r="E952" s="186" t="s">
        <v>7</v>
      </c>
      <c r="F952" s="187" t="s">
        <v>27</v>
      </c>
      <c r="G952" s="187" t="s">
        <v>133</v>
      </c>
      <c r="H952" s="190" t="s">
        <v>173</v>
      </c>
      <c r="I952" s="192" t="s">
        <v>180</v>
      </c>
      <c r="J952" s="191">
        <v>10</v>
      </c>
      <c r="K952" s="193">
        <v>79.056119859522468</v>
      </c>
      <c r="L952" s="193">
        <v>79.21068862920562</v>
      </c>
      <c r="M952" s="193">
        <v>12.128029792602989</v>
      </c>
      <c r="N952" s="197">
        <v>12.152843054507171</v>
      </c>
    </row>
    <row r="953" spans="2:14" ht="12" customHeight="1" x14ac:dyDescent="0.25">
      <c r="B953" s="221" t="s">
        <v>320</v>
      </c>
      <c r="C953" s="184" t="s">
        <v>269</v>
      </c>
      <c r="D953" s="186" t="s">
        <v>278</v>
      </c>
      <c r="E953" s="186" t="s">
        <v>7</v>
      </c>
      <c r="F953" s="187" t="s">
        <v>25</v>
      </c>
      <c r="G953" s="187" t="s">
        <v>133</v>
      </c>
      <c r="H953" s="190" t="s">
        <v>173</v>
      </c>
      <c r="I953" s="192" t="s">
        <v>179</v>
      </c>
      <c r="J953" s="191">
        <v>20</v>
      </c>
      <c r="K953" s="193">
        <v>2128.4946555054753</v>
      </c>
      <c r="L953" s="193">
        <v>2129.0660598149484</v>
      </c>
      <c r="M953" s="193">
        <v>434.25830564911098</v>
      </c>
      <c r="N953" s="197">
        <v>434.3831267166762</v>
      </c>
    </row>
    <row r="954" spans="2:14" ht="12" customHeight="1" x14ac:dyDescent="0.25">
      <c r="B954" s="221" t="s">
        <v>320</v>
      </c>
      <c r="C954" s="184" t="s">
        <v>269</v>
      </c>
      <c r="D954" s="186" t="s">
        <v>278</v>
      </c>
      <c r="E954" s="186" t="s">
        <v>7</v>
      </c>
      <c r="F954" s="187" t="s">
        <v>25</v>
      </c>
      <c r="G954" s="187" t="s">
        <v>133</v>
      </c>
      <c r="H954" s="190" t="s">
        <v>173</v>
      </c>
      <c r="I954" s="192" t="s">
        <v>180</v>
      </c>
      <c r="J954" s="191">
        <v>20</v>
      </c>
      <c r="K954" s="193">
        <v>158.65879654257009</v>
      </c>
      <c r="L954" s="193">
        <v>159.27478285448836</v>
      </c>
      <c r="M954" s="193">
        <v>24.627079621807383</v>
      </c>
      <c r="N954" s="197">
        <v>24.726083494378472</v>
      </c>
    </row>
    <row r="955" spans="2:14" ht="12" customHeight="1" x14ac:dyDescent="0.25">
      <c r="B955" s="135" t="s">
        <v>320</v>
      </c>
      <c r="C955" s="6" t="s">
        <v>269</v>
      </c>
      <c r="D955" s="7" t="s">
        <v>278</v>
      </c>
      <c r="E955" s="61" t="s">
        <v>7</v>
      </c>
      <c r="F955" s="63" t="s">
        <v>145</v>
      </c>
      <c r="G955" s="62" t="s">
        <v>133</v>
      </c>
      <c r="H955" s="64" t="s">
        <v>174</v>
      </c>
      <c r="I955" s="66" t="s">
        <v>179</v>
      </c>
      <c r="J955" s="65">
        <v>1</v>
      </c>
      <c r="K955" s="60" t="s">
        <v>178</v>
      </c>
      <c r="L955" s="60" t="s">
        <v>178</v>
      </c>
      <c r="M955" s="67">
        <v>8792.0382865725187</v>
      </c>
      <c r="N955" s="70">
        <v>9448.3468664339307</v>
      </c>
    </row>
    <row r="956" spans="2:14" ht="12" customHeight="1" x14ac:dyDescent="0.25">
      <c r="B956" s="135" t="s">
        <v>320</v>
      </c>
      <c r="C956" s="6" t="s">
        <v>269</v>
      </c>
      <c r="D956" s="7" t="s">
        <v>278</v>
      </c>
      <c r="E956" s="61" t="s">
        <v>7</v>
      </c>
      <c r="F956" s="63" t="s">
        <v>146</v>
      </c>
      <c r="G956" s="62" t="s">
        <v>133</v>
      </c>
      <c r="H956" s="64" t="s">
        <v>174</v>
      </c>
      <c r="I956" s="66" t="s">
        <v>180</v>
      </c>
      <c r="J956" s="65">
        <v>1</v>
      </c>
      <c r="K956" s="60" t="s">
        <v>178</v>
      </c>
      <c r="L956" s="60" t="s">
        <v>178</v>
      </c>
      <c r="M956" s="67">
        <v>289.6347271861631</v>
      </c>
      <c r="N956" s="70">
        <v>635.37445803668311</v>
      </c>
    </row>
    <row r="957" spans="2:14" ht="12" customHeight="1" x14ac:dyDescent="0.25">
      <c r="B957" s="221" t="s">
        <v>320</v>
      </c>
      <c r="C957" s="184" t="s">
        <v>269</v>
      </c>
      <c r="D957" s="186" t="s">
        <v>278</v>
      </c>
      <c r="E957" s="186" t="s">
        <v>7</v>
      </c>
      <c r="F957" s="188" t="s">
        <v>147</v>
      </c>
      <c r="G957" s="187" t="s">
        <v>133</v>
      </c>
      <c r="H957" s="190" t="s">
        <v>174</v>
      </c>
      <c r="I957" s="192" t="s">
        <v>179</v>
      </c>
      <c r="J957" s="191">
        <v>1</v>
      </c>
      <c r="K957" s="185" t="s">
        <v>178</v>
      </c>
      <c r="L957" s="185" t="s">
        <v>178</v>
      </c>
      <c r="M957" s="193">
        <v>105569.40659177501</v>
      </c>
      <c r="N957" s="197">
        <v>113459.22739080222</v>
      </c>
    </row>
    <row r="958" spans="2:14" ht="12" customHeight="1" thickBot="1" x14ac:dyDescent="0.3">
      <c r="B958" s="222" t="s">
        <v>320</v>
      </c>
      <c r="C958" s="199" t="s">
        <v>269</v>
      </c>
      <c r="D958" s="201" t="s">
        <v>278</v>
      </c>
      <c r="E958" s="201" t="s">
        <v>7</v>
      </c>
      <c r="F958" s="202" t="s">
        <v>147</v>
      </c>
      <c r="G958" s="203" t="s">
        <v>133</v>
      </c>
      <c r="H958" s="204" t="s">
        <v>174</v>
      </c>
      <c r="I958" s="205" t="s">
        <v>180</v>
      </c>
      <c r="J958" s="206">
        <v>1</v>
      </c>
      <c r="K958" s="200" t="s">
        <v>178</v>
      </c>
      <c r="L958" s="200" t="s">
        <v>178</v>
      </c>
      <c r="M958" s="207">
        <v>3478.2473405642877</v>
      </c>
      <c r="N958" s="208">
        <v>7627.7898366935797</v>
      </c>
    </row>
    <row r="959" spans="2:14" ht="14.1" customHeight="1" x14ac:dyDescent="0.25">
      <c r="B959" s="134" t="s">
        <v>320</v>
      </c>
      <c r="C959" s="19" t="s">
        <v>269</v>
      </c>
      <c r="D959" s="44" t="s">
        <v>279</v>
      </c>
      <c r="E959" s="25" t="s">
        <v>7</v>
      </c>
      <c r="F959" s="26" t="s">
        <v>22</v>
      </c>
      <c r="G959" s="26" t="s">
        <v>118</v>
      </c>
      <c r="H959" s="27" t="s">
        <v>173</v>
      </c>
      <c r="I959" s="29" t="s">
        <v>179</v>
      </c>
      <c r="J959" s="28">
        <v>1</v>
      </c>
      <c r="K959" s="32">
        <v>26.570258751210098</v>
      </c>
      <c r="L959" s="32">
        <v>26.883225460404873</v>
      </c>
      <c r="M959" s="20">
        <v>2.3566519460621578</v>
      </c>
      <c r="N959" s="21">
        <v>2.3850678501543094</v>
      </c>
    </row>
    <row r="960" spans="2:14" ht="14.1" customHeight="1" x14ac:dyDescent="0.25">
      <c r="B960" s="135" t="s">
        <v>320</v>
      </c>
      <c r="C960" s="6" t="s">
        <v>269</v>
      </c>
      <c r="D960" s="7" t="s">
        <v>279</v>
      </c>
      <c r="E960" s="1" t="s">
        <v>7</v>
      </c>
      <c r="F960" s="8" t="s">
        <v>24</v>
      </c>
      <c r="G960" s="8" t="s">
        <v>118</v>
      </c>
      <c r="H960" s="10" t="s">
        <v>173</v>
      </c>
      <c r="I960" s="4" t="s">
        <v>180</v>
      </c>
      <c r="J960" s="3">
        <v>1</v>
      </c>
      <c r="K960" s="13">
        <v>8.0700490739903898</v>
      </c>
      <c r="L960" s="13">
        <v>8.2982987987307695</v>
      </c>
      <c r="M960" s="14">
        <v>0.44578251041704686</v>
      </c>
      <c r="N960" s="23">
        <v>0.45909620781072286</v>
      </c>
    </row>
    <row r="961" spans="2:14" ht="14.1" customHeight="1" x14ac:dyDescent="0.25">
      <c r="B961" s="135" t="s">
        <v>320</v>
      </c>
      <c r="C961" s="6" t="s">
        <v>269</v>
      </c>
      <c r="D961" s="7" t="s">
        <v>279</v>
      </c>
      <c r="E961" s="1" t="s">
        <v>7</v>
      </c>
      <c r="F961" s="8" t="s">
        <v>20</v>
      </c>
      <c r="G961" s="8" t="s">
        <v>118</v>
      </c>
      <c r="H961" s="10" t="s">
        <v>173</v>
      </c>
      <c r="I961" s="4" t="s">
        <v>179</v>
      </c>
      <c r="J961" s="3">
        <v>5</v>
      </c>
      <c r="K961" s="11">
        <v>133.74355953396292</v>
      </c>
      <c r="L961" s="11">
        <v>141.08975335558347</v>
      </c>
      <c r="M961" s="15">
        <v>12.334006682165823</v>
      </c>
      <c r="N961" s="24">
        <v>13.003854523637433</v>
      </c>
    </row>
    <row r="962" spans="2:14" ht="14.1" customHeight="1" x14ac:dyDescent="0.25">
      <c r="B962" s="135" t="s">
        <v>320</v>
      </c>
      <c r="C962" s="6" t="s">
        <v>269</v>
      </c>
      <c r="D962" s="7" t="s">
        <v>279</v>
      </c>
      <c r="E962" s="1" t="s">
        <v>7</v>
      </c>
      <c r="F962" s="8" t="s">
        <v>21</v>
      </c>
      <c r="G962" s="8" t="s">
        <v>118</v>
      </c>
      <c r="H962" s="10" t="s">
        <v>173</v>
      </c>
      <c r="I962" s="4" t="s">
        <v>180</v>
      </c>
      <c r="J962" s="3">
        <v>5</v>
      </c>
      <c r="K962" s="11">
        <v>45.709665804684924</v>
      </c>
      <c r="L962" s="11">
        <v>51.091230387906521</v>
      </c>
      <c r="M962" s="14">
        <v>2.7137211033051676</v>
      </c>
      <c r="N962" s="23">
        <v>3.0268445872995859</v>
      </c>
    </row>
    <row r="963" spans="2:14" ht="14.1" customHeight="1" x14ac:dyDescent="0.25">
      <c r="B963" s="135" t="s">
        <v>320</v>
      </c>
      <c r="C963" s="6" t="s">
        <v>269</v>
      </c>
      <c r="D963" s="7" t="s">
        <v>279</v>
      </c>
      <c r="E963" s="1" t="s">
        <v>7</v>
      </c>
      <c r="F963" s="8" t="s">
        <v>18</v>
      </c>
      <c r="G963" s="8" t="s">
        <v>118</v>
      </c>
      <c r="H963" s="10" t="s">
        <v>173</v>
      </c>
      <c r="I963" s="4" t="s">
        <v>179</v>
      </c>
      <c r="J963" s="3">
        <v>10</v>
      </c>
      <c r="K963" s="11">
        <v>252.62058988170406</v>
      </c>
      <c r="L963" s="11">
        <v>279.64687473153054</v>
      </c>
      <c r="M963" s="15">
        <v>23.44103602152704</v>
      </c>
      <c r="N963" s="24">
        <v>25.91378639545615</v>
      </c>
    </row>
    <row r="964" spans="2:14" ht="14.1" customHeight="1" x14ac:dyDescent="0.25">
      <c r="B964" s="135" t="s">
        <v>320</v>
      </c>
      <c r="C964" s="6" t="s">
        <v>269</v>
      </c>
      <c r="D964" s="7" t="s">
        <v>279</v>
      </c>
      <c r="E964" s="1" t="s">
        <v>7</v>
      </c>
      <c r="F964" s="8" t="s">
        <v>19</v>
      </c>
      <c r="G964" s="8" t="s">
        <v>118</v>
      </c>
      <c r="H964" s="10" t="s">
        <v>173</v>
      </c>
      <c r="I964" s="4" t="s">
        <v>180</v>
      </c>
      <c r="J964" s="3">
        <v>10</v>
      </c>
      <c r="K964" s="11">
        <v>83.780228884379142</v>
      </c>
      <c r="L964" s="11">
        <v>102.20504982626527</v>
      </c>
      <c r="M964" s="14">
        <v>5.0122671685969307</v>
      </c>
      <c r="N964" s="23">
        <v>6.0910046844317183</v>
      </c>
    </row>
    <row r="965" spans="2:14" ht="14.1" customHeight="1" x14ac:dyDescent="0.25">
      <c r="B965" s="135" t="s">
        <v>320</v>
      </c>
      <c r="C965" s="6" t="s">
        <v>269</v>
      </c>
      <c r="D965" s="7" t="s">
        <v>279</v>
      </c>
      <c r="E965" s="1" t="s">
        <v>7</v>
      </c>
      <c r="F965" s="8" t="s">
        <v>8</v>
      </c>
      <c r="G965" s="8" t="s">
        <v>118</v>
      </c>
      <c r="H965" s="10" t="s">
        <v>173</v>
      </c>
      <c r="I965" s="4" t="s">
        <v>179</v>
      </c>
      <c r="J965" s="3">
        <v>20</v>
      </c>
      <c r="K965" s="11">
        <v>450.12585300652216</v>
      </c>
      <c r="L965" s="11">
        <v>542.75538452119008</v>
      </c>
      <c r="M965" s="11">
        <v>41.985360229982717</v>
      </c>
      <c r="N965" s="30">
        <v>50.506588431936571</v>
      </c>
    </row>
    <row r="966" spans="2:14" ht="14.1" customHeight="1" x14ac:dyDescent="0.25">
      <c r="B966" s="135" t="s">
        <v>320</v>
      </c>
      <c r="C966" s="6" t="s">
        <v>269</v>
      </c>
      <c r="D966" s="7" t="s">
        <v>279</v>
      </c>
      <c r="E966" s="1" t="s">
        <v>7</v>
      </c>
      <c r="F966" s="8" t="s">
        <v>15</v>
      </c>
      <c r="G966" s="8" t="s">
        <v>118</v>
      </c>
      <c r="H966" s="10" t="s">
        <v>173</v>
      </c>
      <c r="I966" s="4" t="s">
        <v>180</v>
      </c>
      <c r="J966" s="3">
        <v>20</v>
      </c>
      <c r="K966" s="11">
        <v>138.65616589276868</v>
      </c>
      <c r="L966" s="11">
        <v>194.69560465255742</v>
      </c>
      <c r="M966" s="14">
        <v>8.3530767742700291</v>
      </c>
      <c r="N966" s="24">
        <v>11.66663525051395</v>
      </c>
    </row>
    <row r="967" spans="2:14" ht="14.1" customHeight="1" x14ac:dyDescent="0.25">
      <c r="B967" s="221" t="s">
        <v>320</v>
      </c>
      <c r="C967" s="184" t="s">
        <v>269</v>
      </c>
      <c r="D967" s="186" t="s">
        <v>279</v>
      </c>
      <c r="E967" s="229" t="s">
        <v>7</v>
      </c>
      <c r="F967" s="230" t="s">
        <v>29</v>
      </c>
      <c r="G967" s="230" t="s">
        <v>118</v>
      </c>
      <c r="H967" s="233" t="s">
        <v>173</v>
      </c>
      <c r="I967" s="235" t="s">
        <v>179</v>
      </c>
      <c r="J967" s="234">
        <v>1</v>
      </c>
      <c r="K967" s="236">
        <v>41.163584697931995</v>
      </c>
      <c r="L967" s="236">
        <v>42.076462232270977</v>
      </c>
      <c r="M967" s="232">
        <v>4.90074236386838</v>
      </c>
      <c r="N967" s="237">
        <v>5.0132018719086204</v>
      </c>
    </row>
    <row r="968" spans="2:14" ht="14.1" customHeight="1" x14ac:dyDescent="0.25">
      <c r="B968" s="221" t="s">
        <v>320</v>
      </c>
      <c r="C968" s="184" t="s">
        <v>269</v>
      </c>
      <c r="D968" s="186" t="s">
        <v>279</v>
      </c>
      <c r="E968" s="229" t="s">
        <v>7</v>
      </c>
      <c r="F968" s="230" t="s">
        <v>29</v>
      </c>
      <c r="G968" s="230" t="s">
        <v>118</v>
      </c>
      <c r="H968" s="233" t="s">
        <v>173</v>
      </c>
      <c r="I968" s="235" t="s">
        <v>180</v>
      </c>
      <c r="J968" s="234">
        <v>1</v>
      </c>
      <c r="K968" s="238">
        <v>9.714715759191817</v>
      </c>
      <c r="L968" s="238">
        <v>10.061716380764697</v>
      </c>
      <c r="M968" s="232">
        <v>0.62749007967856529</v>
      </c>
      <c r="N968" s="237">
        <v>0.65128785575489623</v>
      </c>
    </row>
    <row r="969" spans="2:14" ht="14.1" customHeight="1" x14ac:dyDescent="0.25">
      <c r="B969" s="221" t="s">
        <v>320</v>
      </c>
      <c r="C969" s="184" t="s">
        <v>269</v>
      </c>
      <c r="D969" s="186" t="s">
        <v>279</v>
      </c>
      <c r="E969" s="229" t="s">
        <v>7</v>
      </c>
      <c r="F969" s="230" t="s">
        <v>28</v>
      </c>
      <c r="G969" s="230" t="s">
        <v>118</v>
      </c>
      <c r="H969" s="233" t="s">
        <v>173</v>
      </c>
      <c r="I969" s="235" t="s">
        <v>179</v>
      </c>
      <c r="J969" s="234">
        <v>5</v>
      </c>
      <c r="K969" s="236">
        <v>190.25712234515041</v>
      </c>
      <c r="L969" s="236">
        <v>210.25719212892326</v>
      </c>
      <c r="M969" s="236">
        <v>23.388945400753467</v>
      </c>
      <c r="N969" s="239">
        <v>25.862460717061794</v>
      </c>
    </row>
    <row r="970" spans="2:14" ht="14.1" customHeight="1" x14ac:dyDescent="0.25">
      <c r="B970" s="221" t="s">
        <v>320</v>
      </c>
      <c r="C970" s="184" t="s">
        <v>269</v>
      </c>
      <c r="D970" s="186" t="s">
        <v>279</v>
      </c>
      <c r="E970" s="229" t="s">
        <v>7</v>
      </c>
      <c r="F970" s="230" t="s">
        <v>28</v>
      </c>
      <c r="G970" s="230" t="s">
        <v>118</v>
      </c>
      <c r="H970" s="233" t="s">
        <v>173</v>
      </c>
      <c r="I970" s="235" t="s">
        <v>180</v>
      </c>
      <c r="J970" s="234">
        <v>5</v>
      </c>
      <c r="K970" s="236">
        <v>50.287528599340909</v>
      </c>
      <c r="L970" s="236">
        <v>57.939962730994552</v>
      </c>
      <c r="M970" s="232">
        <v>3.5110206386993528</v>
      </c>
      <c r="N970" s="237">
        <v>4.0396547251837669</v>
      </c>
    </row>
    <row r="971" spans="2:14" ht="14.1" customHeight="1" x14ac:dyDescent="0.25">
      <c r="B971" s="221" t="s">
        <v>320</v>
      </c>
      <c r="C971" s="184" t="s">
        <v>269</v>
      </c>
      <c r="D971" s="186" t="s">
        <v>279</v>
      </c>
      <c r="E971" s="229" t="s">
        <v>7</v>
      </c>
      <c r="F971" s="230" t="s">
        <v>27</v>
      </c>
      <c r="G971" s="230" t="s">
        <v>118</v>
      </c>
      <c r="H971" s="233" t="s">
        <v>173</v>
      </c>
      <c r="I971" s="235" t="s">
        <v>179</v>
      </c>
      <c r="J971" s="234">
        <v>10</v>
      </c>
      <c r="K971" s="236">
        <v>339.18015956380214</v>
      </c>
      <c r="L971" s="236">
        <v>407.82860850889261</v>
      </c>
      <c r="M971" s="236">
        <v>41.933497184494449</v>
      </c>
      <c r="N971" s="239">
        <v>50.457071044205648</v>
      </c>
    </row>
    <row r="972" spans="2:14" ht="14.1" customHeight="1" x14ac:dyDescent="0.25">
      <c r="B972" s="221" t="s">
        <v>320</v>
      </c>
      <c r="C972" s="184" t="s">
        <v>269</v>
      </c>
      <c r="D972" s="186" t="s">
        <v>279</v>
      </c>
      <c r="E972" s="229" t="s">
        <v>7</v>
      </c>
      <c r="F972" s="230" t="s">
        <v>27</v>
      </c>
      <c r="G972" s="230" t="s">
        <v>118</v>
      </c>
      <c r="H972" s="233" t="s">
        <v>173</v>
      </c>
      <c r="I972" s="235" t="s">
        <v>180</v>
      </c>
      <c r="J972" s="234">
        <v>10</v>
      </c>
      <c r="K972" s="236">
        <v>88.580900866726466</v>
      </c>
      <c r="L972" s="236">
        <v>113.68417304859165</v>
      </c>
      <c r="M972" s="232">
        <v>6.2485040709475266</v>
      </c>
      <c r="N972" s="237">
        <v>7.9957725540896289</v>
      </c>
    </row>
    <row r="973" spans="2:14" ht="14.1" customHeight="1" x14ac:dyDescent="0.25">
      <c r="B973" s="221" t="s">
        <v>320</v>
      </c>
      <c r="C973" s="184" t="s">
        <v>269</v>
      </c>
      <c r="D973" s="186" t="s">
        <v>279</v>
      </c>
      <c r="E973" s="229" t="s">
        <v>7</v>
      </c>
      <c r="F973" s="230" t="s">
        <v>25</v>
      </c>
      <c r="G973" s="230" t="s">
        <v>118</v>
      </c>
      <c r="H973" s="233" t="s">
        <v>173</v>
      </c>
      <c r="I973" s="235" t="s">
        <v>179</v>
      </c>
      <c r="J973" s="234">
        <v>20</v>
      </c>
      <c r="K973" s="236">
        <v>555.3886396669169</v>
      </c>
      <c r="L973" s="236">
        <v>765.61681288877128</v>
      </c>
      <c r="M973" s="236">
        <v>68.97416428043384</v>
      </c>
      <c r="N973" s="239">
        <v>95.238327613793999</v>
      </c>
    </row>
    <row r="974" spans="2:14" ht="14.1" customHeight="1" x14ac:dyDescent="0.25">
      <c r="B974" s="221" t="s">
        <v>320</v>
      </c>
      <c r="C974" s="184" t="s">
        <v>269</v>
      </c>
      <c r="D974" s="186" t="s">
        <v>279</v>
      </c>
      <c r="E974" s="229" t="s">
        <v>7</v>
      </c>
      <c r="F974" s="230" t="s">
        <v>25</v>
      </c>
      <c r="G974" s="230" t="s">
        <v>118</v>
      </c>
      <c r="H974" s="233" t="s">
        <v>173</v>
      </c>
      <c r="I974" s="235" t="s">
        <v>180</v>
      </c>
      <c r="J974" s="234">
        <v>20</v>
      </c>
      <c r="K974" s="236">
        <v>139.79539876403396</v>
      </c>
      <c r="L974" s="236">
        <v>211.51259687217629</v>
      </c>
      <c r="M974" s="232">
        <v>9.9433467513554969</v>
      </c>
      <c r="N974" s="239">
        <v>14.99006224140467</v>
      </c>
    </row>
    <row r="975" spans="2:14" ht="14.1" customHeight="1" x14ac:dyDescent="0.25">
      <c r="B975" s="135" t="s">
        <v>320</v>
      </c>
      <c r="C975" s="6" t="s">
        <v>269</v>
      </c>
      <c r="D975" s="7" t="s">
        <v>279</v>
      </c>
      <c r="E975" s="1" t="s">
        <v>7</v>
      </c>
      <c r="F975" s="9" t="s">
        <v>145</v>
      </c>
      <c r="G975" s="9" t="s">
        <v>118</v>
      </c>
      <c r="H975" s="10" t="s">
        <v>174</v>
      </c>
      <c r="I975" s="4" t="s">
        <v>179</v>
      </c>
      <c r="J975" s="3">
        <v>1</v>
      </c>
      <c r="K975" s="2" t="s">
        <v>178</v>
      </c>
      <c r="L975" s="2" t="s">
        <v>178</v>
      </c>
      <c r="M975" s="11">
        <v>182.91017277905604</v>
      </c>
      <c r="N975" s="30">
        <v>661.68228697997847</v>
      </c>
    </row>
    <row r="976" spans="2:14" ht="14.1" customHeight="1" x14ac:dyDescent="0.25">
      <c r="B976" s="135" t="s">
        <v>320</v>
      </c>
      <c r="C976" s="6" t="s">
        <v>269</v>
      </c>
      <c r="D976" s="7" t="s">
        <v>279</v>
      </c>
      <c r="E976" s="1" t="s">
        <v>7</v>
      </c>
      <c r="F976" s="9" t="s">
        <v>146</v>
      </c>
      <c r="G976" s="9" t="s">
        <v>118</v>
      </c>
      <c r="H976" s="10" t="s">
        <v>174</v>
      </c>
      <c r="I976" s="4" t="s">
        <v>180</v>
      </c>
      <c r="J976" s="3">
        <v>1</v>
      </c>
      <c r="K976" s="2" t="s">
        <v>178</v>
      </c>
      <c r="L976" s="2" t="s">
        <v>178</v>
      </c>
      <c r="M976" s="15">
        <v>22.434061511536861</v>
      </c>
      <c r="N976" s="30">
        <v>83.832430622414975</v>
      </c>
    </row>
    <row r="977" spans="2:14" ht="14.1" customHeight="1" x14ac:dyDescent="0.25">
      <c r="B977" s="221" t="s">
        <v>320</v>
      </c>
      <c r="C977" s="184" t="s">
        <v>269</v>
      </c>
      <c r="D977" s="186" t="s">
        <v>279</v>
      </c>
      <c r="E977" s="229" t="s">
        <v>7</v>
      </c>
      <c r="F977" s="231" t="s">
        <v>147</v>
      </c>
      <c r="G977" s="231" t="s">
        <v>118</v>
      </c>
      <c r="H977" s="233" t="s">
        <v>174</v>
      </c>
      <c r="I977" s="235" t="s">
        <v>179</v>
      </c>
      <c r="J977" s="234">
        <v>1</v>
      </c>
      <c r="K977" s="228" t="s">
        <v>178</v>
      </c>
      <c r="L977" s="228" t="s">
        <v>178</v>
      </c>
      <c r="M977" s="236">
        <v>184.00959823843513</v>
      </c>
      <c r="N977" s="239">
        <v>677.01423073215517</v>
      </c>
    </row>
    <row r="978" spans="2:14" ht="14.1" customHeight="1" thickBot="1" x14ac:dyDescent="0.3">
      <c r="B978" s="222" t="s">
        <v>320</v>
      </c>
      <c r="C978" s="199" t="s">
        <v>269</v>
      </c>
      <c r="D978" s="201" t="s">
        <v>279</v>
      </c>
      <c r="E978" s="241" t="s">
        <v>7</v>
      </c>
      <c r="F978" s="242" t="s">
        <v>147</v>
      </c>
      <c r="G978" s="242" t="s">
        <v>118</v>
      </c>
      <c r="H978" s="245" t="s">
        <v>174</v>
      </c>
      <c r="I978" s="246" t="s">
        <v>180</v>
      </c>
      <c r="J978" s="244">
        <v>1</v>
      </c>
      <c r="K978" s="240" t="s">
        <v>178</v>
      </c>
      <c r="L978" s="240" t="s">
        <v>178</v>
      </c>
      <c r="M978" s="247">
        <v>22.417732276171645</v>
      </c>
      <c r="N978" s="248">
        <v>84.041349849190567</v>
      </c>
    </row>
    <row r="979" spans="2:14" ht="14.1" customHeight="1" x14ac:dyDescent="0.25">
      <c r="B979" s="134" t="s">
        <v>320</v>
      </c>
      <c r="C979" s="19" t="s">
        <v>269</v>
      </c>
      <c r="D979" s="44" t="s">
        <v>280</v>
      </c>
      <c r="E979" s="25" t="s">
        <v>7</v>
      </c>
      <c r="F979" s="26" t="s">
        <v>22</v>
      </c>
      <c r="G979" s="26" t="s">
        <v>121</v>
      </c>
      <c r="H979" s="27" t="s">
        <v>173</v>
      </c>
      <c r="I979" s="29" t="s">
        <v>179</v>
      </c>
      <c r="J979" s="28">
        <v>1</v>
      </c>
      <c r="K979" s="32">
        <v>26.803564046348274</v>
      </c>
      <c r="L979" s="32">
        <v>26.94577319829412</v>
      </c>
      <c r="M979" s="20">
        <v>2.3774782429307364</v>
      </c>
      <c r="N979" s="21">
        <v>2.3903838093730774</v>
      </c>
    </row>
    <row r="980" spans="2:14" ht="14.1" customHeight="1" x14ac:dyDescent="0.25">
      <c r="B980" s="135" t="s">
        <v>320</v>
      </c>
      <c r="C980" s="6" t="s">
        <v>269</v>
      </c>
      <c r="D980" s="7" t="s">
        <v>280</v>
      </c>
      <c r="E980" s="1" t="s">
        <v>7</v>
      </c>
      <c r="F980" s="8" t="s">
        <v>24</v>
      </c>
      <c r="G980" s="8" t="s">
        <v>121</v>
      </c>
      <c r="H980" s="10" t="s">
        <v>173</v>
      </c>
      <c r="I980" s="4" t="s">
        <v>180</v>
      </c>
      <c r="J980" s="3">
        <v>1</v>
      </c>
      <c r="K980" s="13">
        <v>8.2995529692481291</v>
      </c>
      <c r="L980" s="13">
        <v>8.356487986935516</v>
      </c>
      <c r="M980" s="14">
        <v>0.45895688450569422</v>
      </c>
      <c r="N980" s="23">
        <v>0.46227192649180404</v>
      </c>
    </row>
    <row r="981" spans="2:14" ht="14.1" customHeight="1" x14ac:dyDescent="0.25">
      <c r="B981" s="135" t="s">
        <v>320</v>
      </c>
      <c r="C981" s="6" t="s">
        <v>269</v>
      </c>
      <c r="D981" s="7" t="s">
        <v>280</v>
      </c>
      <c r="E981" s="1" t="s">
        <v>7</v>
      </c>
      <c r="F981" s="8" t="s">
        <v>20</v>
      </c>
      <c r="G981" s="8" t="s">
        <v>121</v>
      </c>
      <c r="H981" s="10" t="s">
        <v>173</v>
      </c>
      <c r="I981" s="4" t="s">
        <v>179</v>
      </c>
      <c r="J981" s="3">
        <v>5</v>
      </c>
      <c r="K981" s="11">
        <v>139.04526503612246</v>
      </c>
      <c r="L981" s="11">
        <v>142.51128424745028</v>
      </c>
      <c r="M981" s="15">
        <v>12.812102994031891</v>
      </c>
      <c r="N981" s="24">
        <v>13.12759227457191</v>
      </c>
    </row>
    <row r="982" spans="2:14" ht="14.1" customHeight="1" x14ac:dyDescent="0.25">
      <c r="B982" s="135" t="s">
        <v>320</v>
      </c>
      <c r="C982" s="6" t="s">
        <v>269</v>
      </c>
      <c r="D982" s="7" t="s">
        <v>280</v>
      </c>
      <c r="E982" s="1" t="s">
        <v>7</v>
      </c>
      <c r="F982" s="8" t="s">
        <v>21</v>
      </c>
      <c r="G982" s="8" t="s">
        <v>121</v>
      </c>
      <c r="H982" s="10" t="s">
        <v>173</v>
      </c>
      <c r="I982" s="4" t="s">
        <v>180</v>
      </c>
      <c r="J982" s="3">
        <v>5</v>
      </c>
      <c r="K982" s="11">
        <v>51.131500782448605</v>
      </c>
      <c r="L982" s="11">
        <v>52.617872928567046</v>
      </c>
      <c r="M982" s="14">
        <v>3.025930583687245</v>
      </c>
      <c r="N982" s="23">
        <v>3.1119391088233583</v>
      </c>
    </row>
    <row r="983" spans="2:14" ht="14.1" customHeight="1" x14ac:dyDescent="0.25">
      <c r="B983" s="135" t="s">
        <v>320</v>
      </c>
      <c r="C983" s="6" t="s">
        <v>269</v>
      </c>
      <c r="D983" s="7" t="s">
        <v>280</v>
      </c>
      <c r="E983" s="1" t="s">
        <v>7</v>
      </c>
      <c r="F983" s="8" t="s">
        <v>18</v>
      </c>
      <c r="G983" s="8" t="s">
        <v>121</v>
      </c>
      <c r="H983" s="10" t="s">
        <v>173</v>
      </c>
      <c r="I983" s="4" t="s">
        <v>179</v>
      </c>
      <c r="J983" s="3">
        <v>10</v>
      </c>
      <c r="K983" s="11">
        <v>271.86348841747042</v>
      </c>
      <c r="L983" s="11">
        <v>285.1897944652942</v>
      </c>
      <c r="M983" s="15">
        <v>25.181753992870171</v>
      </c>
      <c r="N983" s="24">
        <v>26.397062657433434</v>
      </c>
    </row>
    <row r="984" spans="2:14" ht="14.1" customHeight="1" x14ac:dyDescent="0.25">
      <c r="B984" s="135" t="s">
        <v>320</v>
      </c>
      <c r="C984" s="6" t="s">
        <v>269</v>
      </c>
      <c r="D984" s="7" t="s">
        <v>280</v>
      </c>
      <c r="E984" s="1" t="s">
        <v>7</v>
      </c>
      <c r="F984" s="8" t="s">
        <v>19</v>
      </c>
      <c r="G984" s="8" t="s">
        <v>121</v>
      </c>
      <c r="H984" s="10" t="s">
        <v>173</v>
      </c>
      <c r="I984" s="4" t="s">
        <v>180</v>
      </c>
      <c r="J984" s="3">
        <v>10</v>
      </c>
      <c r="K984" s="11">
        <v>102.36224634026661</v>
      </c>
      <c r="L984" s="11">
        <v>108.06498152763687</v>
      </c>
      <c r="M984" s="14">
        <v>6.0875755770659392</v>
      </c>
      <c r="N984" s="23">
        <v>6.4183008763120863</v>
      </c>
    </row>
    <row r="985" spans="2:14" ht="14.1" customHeight="1" x14ac:dyDescent="0.25">
      <c r="B985" s="135" t="s">
        <v>320</v>
      </c>
      <c r="C985" s="6" t="s">
        <v>269</v>
      </c>
      <c r="D985" s="7" t="s">
        <v>280</v>
      </c>
      <c r="E985" s="1" t="s">
        <v>7</v>
      </c>
      <c r="F985" s="8" t="s">
        <v>8</v>
      </c>
      <c r="G985" s="8" t="s">
        <v>121</v>
      </c>
      <c r="H985" s="10" t="s">
        <v>173</v>
      </c>
      <c r="I985" s="4" t="s">
        <v>179</v>
      </c>
      <c r="J985" s="3">
        <v>20</v>
      </c>
      <c r="K985" s="11">
        <v>514.4303859102273</v>
      </c>
      <c r="L985" s="11">
        <v>563.83903169686107</v>
      </c>
      <c r="M985" s="11">
        <v>47.831393166745322</v>
      </c>
      <c r="N985" s="30">
        <v>52.350575569254723</v>
      </c>
    </row>
    <row r="986" spans="2:14" ht="14.1" customHeight="1" x14ac:dyDescent="0.25">
      <c r="B986" s="135" t="s">
        <v>320</v>
      </c>
      <c r="C986" s="6" t="s">
        <v>269</v>
      </c>
      <c r="D986" s="7" t="s">
        <v>280</v>
      </c>
      <c r="E986" s="1" t="s">
        <v>7</v>
      </c>
      <c r="F986" s="8" t="s">
        <v>15</v>
      </c>
      <c r="G986" s="8" t="s">
        <v>121</v>
      </c>
      <c r="H986" s="10" t="s">
        <v>173</v>
      </c>
      <c r="I986" s="4" t="s">
        <v>180</v>
      </c>
      <c r="J986" s="3">
        <v>20</v>
      </c>
      <c r="K986" s="11">
        <v>195.25944504640495</v>
      </c>
      <c r="L986" s="11">
        <v>216.25418110208392</v>
      </c>
      <c r="M986" s="15">
        <v>11.65453582403647</v>
      </c>
      <c r="N986" s="24">
        <v>12.876862110163206</v>
      </c>
    </row>
    <row r="987" spans="2:14" ht="14.1" customHeight="1" x14ac:dyDescent="0.25">
      <c r="B987" s="221" t="s">
        <v>320</v>
      </c>
      <c r="C987" s="184" t="s">
        <v>269</v>
      </c>
      <c r="D987" s="186" t="s">
        <v>280</v>
      </c>
      <c r="E987" s="229" t="s">
        <v>7</v>
      </c>
      <c r="F987" s="230" t="s">
        <v>29</v>
      </c>
      <c r="G987" s="230" t="s">
        <v>121</v>
      </c>
      <c r="H987" s="233" t="s">
        <v>173</v>
      </c>
      <c r="I987" s="235" t="s">
        <v>179</v>
      </c>
      <c r="J987" s="234">
        <v>1</v>
      </c>
      <c r="K987" s="236">
        <v>100.42448695635983</v>
      </c>
      <c r="L987" s="236">
        <v>104.03849282363211</v>
      </c>
      <c r="M987" s="236">
        <v>20.241809660298479</v>
      </c>
      <c r="N987" s="239">
        <v>21.03332294812396</v>
      </c>
    </row>
    <row r="988" spans="2:14" ht="14.1" customHeight="1" x14ac:dyDescent="0.25">
      <c r="B988" s="221" t="s">
        <v>320</v>
      </c>
      <c r="C988" s="184" t="s">
        <v>269</v>
      </c>
      <c r="D988" s="186" t="s">
        <v>280</v>
      </c>
      <c r="E988" s="229" t="s">
        <v>7</v>
      </c>
      <c r="F988" s="230" t="s">
        <v>29</v>
      </c>
      <c r="G988" s="230" t="s">
        <v>121</v>
      </c>
      <c r="H988" s="233" t="s">
        <v>173</v>
      </c>
      <c r="I988" s="235" t="s">
        <v>180</v>
      </c>
      <c r="J988" s="234">
        <v>1</v>
      </c>
      <c r="K988" s="236">
        <v>47.281808543345186</v>
      </c>
      <c r="L988" s="236">
        <v>50.992768689563377</v>
      </c>
      <c r="M988" s="232">
        <v>9.3348848072255208</v>
      </c>
      <c r="N988" s="239">
        <v>10.145012777809587</v>
      </c>
    </row>
    <row r="989" spans="2:14" ht="14.1" customHeight="1" x14ac:dyDescent="0.25">
      <c r="B989" s="221" t="s">
        <v>320</v>
      </c>
      <c r="C989" s="184" t="s">
        <v>269</v>
      </c>
      <c r="D989" s="186" t="s">
        <v>280</v>
      </c>
      <c r="E989" s="229" t="s">
        <v>7</v>
      </c>
      <c r="F989" s="230" t="s">
        <v>28</v>
      </c>
      <c r="G989" s="230" t="s">
        <v>121</v>
      </c>
      <c r="H989" s="233" t="s">
        <v>173</v>
      </c>
      <c r="I989" s="235" t="s">
        <v>179</v>
      </c>
      <c r="J989" s="234">
        <v>5</v>
      </c>
      <c r="K989" s="236">
        <v>427.11490094404598</v>
      </c>
      <c r="L989" s="236">
        <v>499.9014286575366</v>
      </c>
      <c r="M989" s="236">
        <v>86.187762358945236</v>
      </c>
      <c r="N989" s="239">
        <v>101.99337132440142</v>
      </c>
    </row>
    <row r="990" spans="2:14" ht="14.1" customHeight="1" x14ac:dyDescent="0.25">
      <c r="B990" s="221" t="s">
        <v>320</v>
      </c>
      <c r="C990" s="184" t="s">
        <v>269</v>
      </c>
      <c r="D990" s="186" t="s">
        <v>280</v>
      </c>
      <c r="E990" s="229" t="s">
        <v>7</v>
      </c>
      <c r="F990" s="230" t="s">
        <v>28</v>
      </c>
      <c r="G990" s="230" t="s">
        <v>121</v>
      </c>
      <c r="H990" s="233" t="s">
        <v>173</v>
      </c>
      <c r="I990" s="235" t="s">
        <v>180</v>
      </c>
      <c r="J990" s="234">
        <v>5</v>
      </c>
      <c r="K990" s="236">
        <v>172.49342326471219</v>
      </c>
      <c r="L990" s="236">
        <v>232.8825078555405</v>
      </c>
      <c r="M990" s="236">
        <v>34.405771120016688</v>
      </c>
      <c r="N990" s="239">
        <v>47.467300215979087</v>
      </c>
    </row>
    <row r="991" spans="2:14" ht="14.1" customHeight="1" x14ac:dyDescent="0.25">
      <c r="B991" s="221" t="s">
        <v>320</v>
      </c>
      <c r="C991" s="184" t="s">
        <v>269</v>
      </c>
      <c r="D991" s="186" t="s">
        <v>280</v>
      </c>
      <c r="E991" s="229" t="s">
        <v>7</v>
      </c>
      <c r="F991" s="230" t="s">
        <v>27</v>
      </c>
      <c r="G991" s="230" t="s">
        <v>121</v>
      </c>
      <c r="H991" s="233" t="s">
        <v>173</v>
      </c>
      <c r="I991" s="235" t="s">
        <v>179</v>
      </c>
      <c r="J991" s="234">
        <v>10</v>
      </c>
      <c r="K991" s="236">
        <v>714.63369809554274</v>
      </c>
      <c r="L991" s="236">
        <v>944.29304357966987</v>
      </c>
      <c r="M991" s="236">
        <v>143.60234859404036</v>
      </c>
      <c r="N991" s="239">
        <v>193.29009429095089</v>
      </c>
    </row>
    <row r="992" spans="2:14" ht="14.1" customHeight="1" x14ac:dyDescent="0.25">
      <c r="B992" s="221" t="s">
        <v>320</v>
      </c>
      <c r="C992" s="184" t="s">
        <v>269</v>
      </c>
      <c r="D992" s="186" t="s">
        <v>280</v>
      </c>
      <c r="E992" s="229" t="s">
        <v>7</v>
      </c>
      <c r="F992" s="230" t="s">
        <v>27</v>
      </c>
      <c r="G992" s="230" t="s">
        <v>121</v>
      </c>
      <c r="H992" s="233" t="s">
        <v>173</v>
      </c>
      <c r="I992" s="235" t="s">
        <v>180</v>
      </c>
      <c r="J992" s="234">
        <v>10</v>
      </c>
      <c r="K992" s="236">
        <v>256.15616300658246</v>
      </c>
      <c r="L992" s="236">
        <v>415.72670394987182</v>
      </c>
      <c r="M992" s="236">
        <v>50.871309566187293</v>
      </c>
      <c r="N992" s="239">
        <v>85.258271842082749</v>
      </c>
    </row>
    <row r="993" spans="2:14" ht="14.1" customHeight="1" x14ac:dyDescent="0.25">
      <c r="B993" s="221" t="s">
        <v>320</v>
      </c>
      <c r="C993" s="184" t="s">
        <v>269</v>
      </c>
      <c r="D993" s="186" t="s">
        <v>280</v>
      </c>
      <c r="E993" s="229" t="s">
        <v>7</v>
      </c>
      <c r="F993" s="230" t="s">
        <v>25</v>
      </c>
      <c r="G993" s="230" t="s">
        <v>121</v>
      </c>
      <c r="H993" s="233" t="s">
        <v>173</v>
      </c>
      <c r="I993" s="235" t="s">
        <v>179</v>
      </c>
      <c r="J993" s="234">
        <v>20</v>
      </c>
      <c r="K993" s="236">
        <v>1076.5312798383343</v>
      </c>
      <c r="L993" s="236">
        <v>1698.169614157785</v>
      </c>
      <c r="M993" s="236">
        <v>214.97868519572359</v>
      </c>
      <c r="N993" s="239">
        <v>348.98189398821239</v>
      </c>
    </row>
    <row r="994" spans="2:14" ht="14.1" customHeight="1" x14ac:dyDescent="0.25">
      <c r="B994" s="221" t="s">
        <v>320</v>
      </c>
      <c r="C994" s="184" t="s">
        <v>269</v>
      </c>
      <c r="D994" s="186" t="s">
        <v>280</v>
      </c>
      <c r="E994" s="229" t="s">
        <v>7</v>
      </c>
      <c r="F994" s="230" t="s">
        <v>25</v>
      </c>
      <c r="G994" s="230" t="s">
        <v>121</v>
      </c>
      <c r="H994" s="233" t="s">
        <v>173</v>
      </c>
      <c r="I994" s="235" t="s">
        <v>180</v>
      </c>
      <c r="J994" s="234">
        <v>20</v>
      </c>
      <c r="K994" s="236">
        <v>337.90845946407535</v>
      </c>
      <c r="L994" s="236">
        <v>683.33551349093966</v>
      </c>
      <c r="M994" s="236">
        <v>66.741077013731257</v>
      </c>
      <c r="N994" s="239">
        <v>141.05145556908505</v>
      </c>
    </row>
    <row r="995" spans="2:14" ht="14.1" customHeight="1" x14ac:dyDescent="0.25">
      <c r="B995" s="135" t="s">
        <v>320</v>
      </c>
      <c r="C995" s="6" t="s">
        <v>269</v>
      </c>
      <c r="D995" s="7" t="s">
        <v>280</v>
      </c>
      <c r="E995" s="1" t="s">
        <v>7</v>
      </c>
      <c r="F995" s="9" t="s">
        <v>145</v>
      </c>
      <c r="G995" s="8" t="s">
        <v>121</v>
      </c>
      <c r="H995" s="10" t="s">
        <v>174</v>
      </c>
      <c r="I995" s="4" t="s">
        <v>179</v>
      </c>
      <c r="J995" s="3">
        <v>1</v>
      </c>
      <c r="K995" s="2" t="s">
        <v>178</v>
      </c>
      <c r="L995" s="2" t="s">
        <v>178</v>
      </c>
      <c r="M995" s="11">
        <v>401.00250897871092</v>
      </c>
      <c r="N995" s="30">
        <v>1394.2622084826116</v>
      </c>
    </row>
    <row r="996" spans="2:14" ht="14.1" customHeight="1" x14ac:dyDescent="0.25">
      <c r="B996" s="135" t="s">
        <v>320</v>
      </c>
      <c r="C996" s="6" t="s">
        <v>269</v>
      </c>
      <c r="D996" s="7" t="s">
        <v>280</v>
      </c>
      <c r="E996" s="1" t="s">
        <v>7</v>
      </c>
      <c r="F996" s="9" t="s">
        <v>146</v>
      </c>
      <c r="G996" s="8" t="s">
        <v>121</v>
      </c>
      <c r="H996" s="10" t="s">
        <v>174</v>
      </c>
      <c r="I996" s="4" t="s">
        <v>180</v>
      </c>
      <c r="J996" s="3">
        <v>1</v>
      </c>
      <c r="K996" s="2" t="s">
        <v>178</v>
      </c>
      <c r="L996" s="2" t="s">
        <v>178</v>
      </c>
      <c r="M996" s="11">
        <v>92.593109271037591</v>
      </c>
      <c r="N996" s="30">
        <v>335.02334090240208</v>
      </c>
    </row>
    <row r="997" spans="2:14" ht="14.1" customHeight="1" x14ac:dyDescent="0.25">
      <c r="B997" s="221" t="s">
        <v>320</v>
      </c>
      <c r="C997" s="184" t="s">
        <v>269</v>
      </c>
      <c r="D997" s="186" t="s">
        <v>280</v>
      </c>
      <c r="E997" s="229" t="s">
        <v>7</v>
      </c>
      <c r="F997" s="231" t="s">
        <v>147</v>
      </c>
      <c r="G997" s="230" t="s">
        <v>121</v>
      </c>
      <c r="H997" s="233" t="s">
        <v>174</v>
      </c>
      <c r="I997" s="235" t="s">
        <v>179</v>
      </c>
      <c r="J997" s="234">
        <v>1</v>
      </c>
      <c r="K997" s="228" t="s">
        <v>178</v>
      </c>
      <c r="L997" s="228" t="s">
        <v>178</v>
      </c>
      <c r="M997" s="236">
        <v>410.77190504222114</v>
      </c>
      <c r="N997" s="239">
        <v>1521.6594210191186</v>
      </c>
    </row>
    <row r="998" spans="2:14" ht="14.1" customHeight="1" thickBot="1" x14ac:dyDescent="0.3">
      <c r="B998" s="222" t="s">
        <v>320</v>
      </c>
      <c r="C998" s="199" t="s">
        <v>269</v>
      </c>
      <c r="D998" s="201" t="s">
        <v>280</v>
      </c>
      <c r="E998" s="241" t="s">
        <v>7</v>
      </c>
      <c r="F998" s="242" t="s">
        <v>147</v>
      </c>
      <c r="G998" s="243" t="s">
        <v>121</v>
      </c>
      <c r="H998" s="245" t="s">
        <v>174</v>
      </c>
      <c r="I998" s="246" t="s">
        <v>180</v>
      </c>
      <c r="J998" s="244">
        <v>1</v>
      </c>
      <c r="K998" s="240" t="s">
        <v>178</v>
      </c>
      <c r="L998" s="240" t="s">
        <v>178</v>
      </c>
      <c r="M998" s="247">
        <v>93.480780948766679</v>
      </c>
      <c r="N998" s="248">
        <v>349.91081668289729</v>
      </c>
    </row>
    <row r="999" spans="2:14" ht="14.1" customHeight="1" x14ac:dyDescent="0.25">
      <c r="B999" s="134" t="s">
        <v>320</v>
      </c>
      <c r="C999" s="19" t="s">
        <v>269</v>
      </c>
      <c r="D999" s="44" t="s">
        <v>281</v>
      </c>
      <c r="E999" s="25" t="s">
        <v>7</v>
      </c>
      <c r="F999" s="26" t="s">
        <v>22</v>
      </c>
      <c r="G999" s="53" t="s">
        <v>123</v>
      </c>
      <c r="H999" s="27" t="s">
        <v>173</v>
      </c>
      <c r="I999" s="29" t="s">
        <v>179</v>
      </c>
      <c r="J999" s="28">
        <v>1</v>
      </c>
      <c r="K999" s="32">
        <v>26.963942468493567</v>
      </c>
      <c r="L999" s="32">
        <v>26.988335757341599</v>
      </c>
      <c r="M999" s="20">
        <v>2.3917871190763336</v>
      </c>
      <c r="N999" s="21">
        <v>2.3940000788221538</v>
      </c>
    </row>
    <row r="1000" spans="2:14" ht="14.1" customHeight="1" x14ac:dyDescent="0.25">
      <c r="B1000" s="135" t="s">
        <v>320</v>
      </c>
      <c r="C1000" s="6" t="s">
        <v>269</v>
      </c>
      <c r="D1000" s="7" t="s">
        <v>281</v>
      </c>
      <c r="E1000" s="1" t="s">
        <v>7</v>
      </c>
      <c r="F1000" s="8" t="s">
        <v>24</v>
      </c>
      <c r="G1000" s="61" t="s">
        <v>123</v>
      </c>
      <c r="H1000" s="10" t="s">
        <v>173</v>
      </c>
      <c r="I1000" s="4" t="s">
        <v>180</v>
      </c>
      <c r="J1000" s="3">
        <v>1</v>
      </c>
      <c r="K1000" s="13">
        <v>1.0906585631669325</v>
      </c>
      <c r="L1000" s="13">
        <v>1.0916329937347165</v>
      </c>
      <c r="M1000" s="277">
        <v>4.0949301178654439E-2</v>
      </c>
      <c r="N1000" s="278">
        <v>4.0989656982463638E-2</v>
      </c>
    </row>
    <row r="1001" spans="2:14" ht="14.1" customHeight="1" x14ac:dyDescent="0.25">
      <c r="B1001" s="135" t="s">
        <v>320</v>
      </c>
      <c r="C1001" s="6" t="s">
        <v>269</v>
      </c>
      <c r="D1001" s="7" t="s">
        <v>281</v>
      </c>
      <c r="E1001" s="1" t="s">
        <v>7</v>
      </c>
      <c r="F1001" s="8" t="s">
        <v>20</v>
      </c>
      <c r="G1001" s="61" t="s">
        <v>123</v>
      </c>
      <c r="H1001" s="10" t="s">
        <v>173</v>
      </c>
      <c r="I1001" s="4" t="s">
        <v>179</v>
      </c>
      <c r="J1001" s="3">
        <v>5</v>
      </c>
      <c r="K1001" s="11">
        <v>142.88076690853921</v>
      </c>
      <c r="L1001" s="11">
        <v>143.49118676989042</v>
      </c>
      <c r="M1001" s="15">
        <v>13.157304921121799</v>
      </c>
      <c r="N1001" s="24">
        <v>13.212798413389889</v>
      </c>
    </row>
    <row r="1002" spans="2:14" ht="14.1" customHeight="1" x14ac:dyDescent="0.25">
      <c r="B1002" s="135" t="s">
        <v>320</v>
      </c>
      <c r="C1002" s="6" t="s">
        <v>269</v>
      </c>
      <c r="D1002" s="7" t="s">
        <v>281</v>
      </c>
      <c r="E1002" s="1" t="s">
        <v>7</v>
      </c>
      <c r="F1002" s="8" t="s">
        <v>21</v>
      </c>
      <c r="G1002" s="61" t="s">
        <v>123</v>
      </c>
      <c r="H1002" s="10" t="s">
        <v>173</v>
      </c>
      <c r="I1002" s="4" t="s">
        <v>180</v>
      </c>
      <c r="J1002" s="3">
        <v>5</v>
      </c>
      <c r="K1002" s="15">
        <v>10.019786758840416</v>
      </c>
      <c r="L1002" s="15">
        <v>10.052857274579967</v>
      </c>
      <c r="M1002" s="14">
        <v>0.56212028455974483</v>
      </c>
      <c r="N1002" s="23">
        <v>0.56404261372597697</v>
      </c>
    </row>
    <row r="1003" spans="2:14" ht="14.1" customHeight="1" x14ac:dyDescent="0.25">
      <c r="B1003" s="135" t="s">
        <v>320</v>
      </c>
      <c r="C1003" s="6" t="s">
        <v>269</v>
      </c>
      <c r="D1003" s="7" t="s">
        <v>281</v>
      </c>
      <c r="E1003" s="1" t="s">
        <v>7</v>
      </c>
      <c r="F1003" s="8" t="s">
        <v>18</v>
      </c>
      <c r="G1003" s="61" t="s">
        <v>123</v>
      </c>
      <c r="H1003" s="10" t="s">
        <v>173</v>
      </c>
      <c r="I1003" s="4" t="s">
        <v>179</v>
      </c>
      <c r="J1003" s="3">
        <v>10</v>
      </c>
      <c r="K1003" s="11">
        <v>286.64909156317128</v>
      </c>
      <c r="L1003" s="11">
        <v>289.07334518953502</v>
      </c>
      <c r="M1003" s="15">
        <v>26.514414393462211</v>
      </c>
      <c r="N1003" s="24">
        <v>26.734962446848396</v>
      </c>
    </row>
    <row r="1004" spans="2:14" ht="14.1" customHeight="1" x14ac:dyDescent="0.25">
      <c r="B1004" s="135" t="s">
        <v>320</v>
      </c>
      <c r="C1004" s="6" t="s">
        <v>269</v>
      </c>
      <c r="D1004" s="7" t="s">
        <v>281</v>
      </c>
      <c r="E1004" s="1" t="s">
        <v>7</v>
      </c>
      <c r="F1004" s="8" t="s">
        <v>19</v>
      </c>
      <c r="G1004" s="61" t="s">
        <v>123</v>
      </c>
      <c r="H1004" s="10" t="s">
        <v>173</v>
      </c>
      <c r="I1004" s="4" t="s">
        <v>180</v>
      </c>
      <c r="J1004" s="3">
        <v>10</v>
      </c>
      <c r="K1004" s="15">
        <v>22.630276388995178</v>
      </c>
      <c r="L1004" s="15">
        <v>22.768349536581358</v>
      </c>
      <c r="M1004" s="14">
        <v>1.3201371311926879</v>
      </c>
      <c r="N1004" s="23">
        <v>1.3281231836180309</v>
      </c>
    </row>
    <row r="1005" spans="2:14" ht="14.1" customHeight="1" x14ac:dyDescent="0.25">
      <c r="B1005" s="135" t="s">
        <v>320</v>
      </c>
      <c r="C1005" s="6" t="s">
        <v>269</v>
      </c>
      <c r="D1005" s="7" t="s">
        <v>281</v>
      </c>
      <c r="E1005" s="1" t="s">
        <v>7</v>
      </c>
      <c r="F1005" s="8" t="s">
        <v>8</v>
      </c>
      <c r="G1005" s="61" t="s">
        <v>123</v>
      </c>
      <c r="H1005" s="10" t="s">
        <v>173</v>
      </c>
      <c r="I1005" s="4" t="s">
        <v>179</v>
      </c>
      <c r="J1005" s="3">
        <v>20</v>
      </c>
      <c r="K1005" s="11">
        <v>569.52332069569013</v>
      </c>
      <c r="L1005" s="11">
        <v>579.08568284488013</v>
      </c>
      <c r="M1005" s="11">
        <v>52.808140727430526</v>
      </c>
      <c r="N1005" s="30">
        <v>53.678749408588352</v>
      </c>
    </row>
    <row r="1006" spans="2:14" ht="14.1" customHeight="1" x14ac:dyDescent="0.25">
      <c r="B1006" s="135" t="s">
        <v>320</v>
      </c>
      <c r="C1006" s="6" t="s">
        <v>269</v>
      </c>
      <c r="D1006" s="7" t="s">
        <v>281</v>
      </c>
      <c r="E1006" s="1" t="s">
        <v>7</v>
      </c>
      <c r="F1006" s="8" t="s">
        <v>15</v>
      </c>
      <c r="G1006" s="61" t="s">
        <v>123</v>
      </c>
      <c r="H1006" s="10" t="s">
        <v>173</v>
      </c>
      <c r="I1006" s="4" t="s">
        <v>180</v>
      </c>
      <c r="J1006" s="3">
        <v>20</v>
      </c>
      <c r="K1006" s="11">
        <v>48.293789645966719</v>
      </c>
      <c r="L1006" s="11">
        <v>48.847728613834569</v>
      </c>
      <c r="M1006" s="14">
        <v>2.8530403117013878</v>
      </c>
      <c r="N1006" s="23">
        <v>2.8850462489661957</v>
      </c>
    </row>
    <row r="1007" spans="2:14" ht="14.1" customHeight="1" x14ac:dyDescent="0.25">
      <c r="B1007" s="221" t="s">
        <v>320</v>
      </c>
      <c r="C1007" s="184" t="s">
        <v>269</v>
      </c>
      <c r="D1007" s="186" t="s">
        <v>281</v>
      </c>
      <c r="E1007" s="229" t="s">
        <v>7</v>
      </c>
      <c r="F1007" s="230" t="s">
        <v>29</v>
      </c>
      <c r="G1007" s="186" t="s">
        <v>123</v>
      </c>
      <c r="H1007" s="233" t="s">
        <v>173</v>
      </c>
      <c r="I1007" s="235" t="s">
        <v>179</v>
      </c>
      <c r="J1007" s="234">
        <v>1</v>
      </c>
      <c r="K1007" s="236">
        <v>36.415718044227873</v>
      </c>
      <c r="L1007" s="236">
        <v>36.466332143737056</v>
      </c>
      <c r="M1007" s="232">
        <v>3.9745410493017119</v>
      </c>
      <c r="N1007" s="237">
        <v>3.9802309869217538</v>
      </c>
    </row>
    <row r="1008" spans="2:14" ht="14.1" customHeight="1" x14ac:dyDescent="0.25">
      <c r="B1008" s="221" t="s">
        <v>320</v>
      </c>
      <c r="C1008" s="184" t="s">
        <v>269</v>
      </c>
      <c r="D1008" s="186" t="s">
        <v>281</v>
      </c>
      <c r="E1008" s="229" t="s">
        <v>7</v>
      </c>
      <c r="F1008" s="230" t="s">
        <v>29</v>
      </c>
      <c r="G1008" s="186" t="s">
        <v>123</v>
      </c>
      <c r="H1008" s="233" t="s">
        <v>173</v>
      </c>
      <c r="I1008" s="235" t="s">
        <v>180</v>
      </c>
      <c r="J1008" s="234">
        <v>1</v>
      </c>
      <c r="K1008" s="238">
        <v>3.5611488105680578</v>
      </c>
      <c r="L1008" s="238">
        <v>3.5678721874668931</v>
      </c>
      <c r="M1008" s="232">
        <v>0.27210086036155423</v>
      </c>
      <c r="N1008" s="237">
        <v>0.27276157204494278</v>
      </c>
    </row>
    <row r="1009" spans="2:14" ht="14.1" customHeight="1" x14ac:dyDescent="0.25">
      <c r="B1009" s="221" t="s">
        <v>320</v>
      </c>
      <c r="C1009" s="184" t="s">
        <v>269</v>
      </c>
      <c r="D1009" s="186" t="s">
        <v>281</v>
      </c>
      <c r="E1009" s="229" t="s">
        <v>7</v>
      </c>
      <c r="F1009" s="230" t="s">
        <v>28</v>
      </c>
      <c r="G1009" s="186" t="s">
        <v>123</v>
      </c>
      <c r="H1009" s="233" t="s">
        <v>173</v>
      </c>
      <c r="I1009" s="235" t="s">
        <v>179</v>
      </c>
      <c r="J1009" s="234">
        <v>5</v>
      </c>
      <c r="K1009" s="236">
        <v>187.30171748783437</v>
      </c>
      <c r="L1009" s="236">
        <v>188.55859983769142</v>
      </c>
      <c r="M1009" s="236">
        <v>21.150793404741815</v>
      </c>
      <c r="N1009" s="239">
        <v>21.292342864891857</v>
      </c>
    </row>
    <row r="1010" spans="2:14" ht="14.1" customHeight="1" x14ac:dyDescent="0.25">
      <c r="B1010" s="221" t="s">
        <v>320</v>
      </c>
      <c r="C1010" s="184" t="s">
        <v>269</v>
      </c>
      <c r="D1010" s="186" t="s">
        <v>281</v>
      </c>
      <c r="E1010" s="229" t="s">
        <v>7</v>
      </c>
      <c r="F1010" s="230" t="s">
        <v>28</v>
      </c>
      <c r="G1010" s="186" t="s">
        <v>123</v>
      </c>
      <c r="H1010" s="233" t="s">
        <v>173</v>
      </c>
      <c r="I1010" s="235" t="s">
        <v>180</v>
      </c>
      <c r="J1010" s="234">
        <v>5</v>
      </c>
      <c r="K1010" s="236">
        <v>20.363824554264067</v>
      </c>
      <c r="L1010" s="236">
        <v>20.545508353284365</v>
      </c>
      <c r="M1010" s="232">
        <v>2.1394310127908156</v>
      </c>
      <c r="N1010" s="237">
        <v>2.1597117770143544</v>
      </c>
    </row>
    <row r="1011" spans="2:14" ht="14.1" customHeight="1" x14ac:dyDescent="0.25">
      <c r="B1011" s="221" t="s">
        <v>320</v>
      </c>
      <c r="C1011" s="184" t="s">
        <v>269</v>
      </c>
      <c r="D1011" s="186" t="s">
        <v>281</v>
      </c>
      <c r="E1011" s="229" t="s">
        <v>7</v>
      </c>
      <c r="F1011" s="230" t="s">
        <v>27</v>
      </c>
      <c r="G1011" s="186" t="s">
        <v>123</v>
      </c>
      <c r="H1011" s="233" t="s">
        <v>173</v>
      </c>
      <c r="I1011" s="235" t="s">
        <v>179</v>
      </c>
      <c r="J1011" s="234">
        <v>10</v>
      </c>
      <c r="K1011" s="236">
        <v>373.11757985370895</v>
      </c>
      <c r="L1011" s="236">
        <v>378.08903336818872</v>
      </c>
      <c r="M1011" s="236">
        <v>42.320842671662326</v>
      </c>
      <c r="N1011" s="239">
        <v>42.881090501798738</v>
      </c>
    </row>
    <row r="1012" spans="2:14" ht="14.1" customHeight="1" x14ac:dyDescent="0.25">
      <c r="B1012" s="221" t="s">
        <v>320</v>
      </c>
      <c r="C1012" s="184" t="s">
        <v>269</v>
      </c>
      <c r="D1012" s="186" t="s">
        <v>281</v>
      </c>
      <c r="E1012" s="229" t="s">
        <v>7</v>
      </c>
      <c r="F1012" s="230" t="s">
        <v>27</v>
      </c>
      <c r="G1012" s="186" t="s">
        <v>123</v>
      </c>
      <c r="H1012" s="233" t="s">
        <v>173</v>
      </c>
      <c r="I1012" s="235" t="s">
        <v>180</v>
      </c>
      <c r="J1012" s="234">
        <v>10</v>
      </c>
      <c r="K1012" s="236">
        <v>41.6182145615781</v>
      </c>
      <c r="L1012" s="236">
        <v>42.339904085904159</v>
      </c>
      <c r="M1012" s="232">
        <v>4.5573108066965275</v>
      </c>
      <c r="N1012" s="237">
        <v>4.6383473103705386</v>
      </c>
    </row>
    <row r="1013" spans="2:14" ht="14.1" customHeight="1" x14ac:dyDescent="0.25">
      <c r="B1013" s="221" t="s">
        <v>320</v>
      </c>
      <c r="C1013" s="184" t="s">
        <v>269</v>
      </c>
      <c r="D1013" s="186" t="s">
        <v>281</v>
      </c>
      <c r="E1013" s="229" t="s">
        <v>7</v>
      </c>
      <c r="F1013" s="230" t="s">
        <v>25</v>
      </c>
      <c r="G1013" s="186" t="s">
        <v>123</v>
      </c>
      <c r="H1013" s="233" t="s">
        <v>173</v>
      </c>
      <c r="I1013" s="235" t="s">
        <v>179</v>
      </c>
      <c r="J1013" s="234">
        <v>20</v>
      </c>
      <c r="K1013" s="236">
        <v>735.22842429990339</v>
      </c>
      <c r="L1013" s="236">
        <v>754.68426620846549</v>
      </c>
      <c r="M1013" s="236">
        <v>83.600957663549011</v>
      </c>
      <c r="N1013" s="239">
        <v>85.795289281818754</v>
      </c>
    </row>
    <row r="1014" spans="2:14" ht="14.1" customHeight="1" x14ac:dyDescent="0.25">
      <c r="B1014" s="221" t="s">
        <v>320</v>
      </c>
      <c r="C1014" s="184" t="s">
        <v>269</v>
      </c>
      <c r="D1014" s="186" t="s">
        <v>281</v>
      </c>
      <c r="E1014" s="229" t="s">
        <v>7</v>
      </c>
      <c r="F1014" s="230" t="s">
        <v>25</v>
      </c>
      <c r="G1014" s="186" t="s">
        <v>123</v>
      </c>
      <c r="H1014" s="233" t="s">
        <v>173</v>
      </c>
      <c r="I1014" s="235" t="s">
        <v>180</v>
      </c>
      <c r="J1014" s="234">
        <v>20</v>
      </c>
      <c r="K1014" s="236">
        <v>82.975077346130917</v>
      </c>
      <c r="L1014" s="236">
        <v>85.787742133854508</v>
      </c>
      <c r="M1014" s="232">
        <v>9.2721036794166736</v>
      </c>
      <c r="N1014" s="237">
        <v>9.5888499336922557</v>
      </c>
    </row>
    <row r="1015" spans="2:14" ht="14.1" customHeight="1" x14ac:dyDescent="0.25">
      <c r="B1015" s="135" t="s">
        <v>320</v>
      </c>
      <c r="C1015" s="6" t="s">
        <v>269</v>
      </c>
      <c r="D1015" s="7" t="s">
        <v>281</v>
      </c>
      <c r="E1015" s="1" t="s">
        <v>7</v>
      </c>
      <c r="F1015" s="9" t="s">
        <v>145</v>
      </c>
      <c r="G1015" s="115" t="s">
        <v>123</v>
      </c>
      <c r="H1015" s="10" t="s">
        <v>174</v>
      </c>
      <c r="I1015" s="4" t="s">
        <v>179</v>
      </c>
      <c r="J1015" s="3">
        <v>1</v>
      </c>
      <c r="K1015" s="2" t="s">
        <v>178</v>
      </c>
      <c r="L1015" s="2" t="s">
        <v>178</v>
      </c>
      <c r="M1015" s="11">
        <v>2077.2860876383056</v>
      </c>
      <c r="N1015" s="30">
        <v>5584.0015619250689</v>
      </c>
    </row>
    <row r="1016" spans="2:14" ht="14.1" customHeight="1" x14ac:dyDescent="0.25">
      <c r="B1016" s="135" t="s">
        <v>320</v>
      </c>
      <c r="C1016" s="6" t="s">
        <v>269</v>
      </c>
      <c r="D1016" s="7" t="s">
        <v>281</v>
      </c>
      <c r="E1016" s="1" t="s">
        <v>7</v>
      </c>
      <c r="F1016" s="9" t="s">
        <v>146</v>
      </c>
      <c r="G1016" s="115" t="s">
        <v>123</v>
      </c>
      <c r="H1016" s="10" t="s">
        <v>174</v>
      </c>
      <c r="I1016" s="4" t="s">
        <v>180</v>
      </c>
      <c r="J1016" s="3">
        <v>1</v>
      </c>
      <c r="K1016" s="2" t="s">
        <v>178</v>
      </c>
      <c r="L1016" s="2" t="s">
        <v>178</v>
      </c>
      <c r="M1016" s="11">
        <v>196.87984931183979</v>
      </c>
      <c r="N1016" s="30">
        <v>558.13675504851994</v>
      </c>
    </row>
    <row r="1017" spans="2:14" ht="14.1" customHeight="1" x14ac:dyDescent="0.25">
      <c r="B1017" s="221" t="s">
        <v>320</v>
      </c>
      <c r="C1017" s="184" t="s">
        <v>269</v>
      </c>
      <c r="D1017" s="186" t="s">
        <v>281</v>
      </c>
      <c r="E1017" s="229" t="s">
        <v>7</v>
      </c>
      <c r="F1017" s="231" t="s">
        <v>147</v>
      </c>
      <c r="G1017" s="231" t="s">
        <v>123</v>
      </c>
      <c r="H1017" s="233" t="s">
        <v>174</v>
      </c>
      <c r="I1017" s="235" t="s">
        <v>179</v>
      </c>
      <c r="J1017" s="234">
        <v>1</v>
      </c>
      <c r="K1017" s="228" t="s">
        <v>178</v>
      </c>
      <c r="L1017" s="228" t="s">
        <v>178</v>
      </c>
      <c r="M1017" s="236">
        <v>2194.6101302361244</v>
      </c>
      <c r="N1017" s="239">
        <v>6521.3620796077712</v>
      </c>
    </row>
    <row r="1018" spans="2:14" ht="14.1" customHeight="1" thickBot="1" x14ac:dyDescent="0.3">
      <c r="B1018" s="222" t="s">
        <v>320</v>
      </c>
      <c r="C1018" s="199" t="s">
        <v>269</v>
      </c>
      <c r="D1018" s="201" t="s">
        <v>281</v>
      </c>
      <c r="E1018" s="241" t="s">
        <v>7</v>
      </c>
      <c r="F1018" s="242" t="s">
        <v>147</v>
      </c>
      <c r="G1018" s="242" t="s">
        <v>123</v>
      </c>
      <c r="H1018" s="245" t="s">
        <v>174</v>
      </c>
      <c r="I1018" s="246" t="s">
        <v>180</v>
      </c>
      <c r="J1018" s="244">
        <v>1</v>
      </c>
      <c r="K1018" s="240" t="s">
        <v>178</v>
      </c>
      <c r="L1018" s="240" t="s">
        <v>178</v>
      </c>
      <c r="M1018" s="247">
        <v>213.93497999045053</v>
      </c>
      <c r="N1018" s="248">
        <v>722.15553581370375</v>
      </c>
    </row>
    <row r="1019" spans="2:14" ht="14.1" customHeight="1" x14ac:dyDescent="0.25">
      <c r="B1019" s="134" t="s">
        <v>320</v>
      </c>
      <c r="C1019" s="19" t="s">
        <v>269</v>
      </c>
      <c r="D1019" s="44" t="s">
        <v>282</v>
      </c>
      <c r="E1019" s="25" t="s">
        <v>7</v>
      </c>
      <c r="F1019" s="26" t="s">
        <v>22</v>
      </c>
      <c r="G1019" s="26" t="s">
        <v>125</v>
      </c>
      <c r="H1019" s="27" t="s">
        <v>173</v>
      </c>
      <c r="I1019" s="29" t="s">
        <v>179</v>
      </c>
      <c r="J1019" s="28">
        <v>1</v>
      </c>
      <c r="K1019" s="32">
        <v>26.466169199706862</v>
      </c>
      <c r="L1019" s="32">
        <v>26.855075145126481</v>
      </c>
      <c r="M1019" s="20">
        <v>2.3473560774215887</v>
      </c>
      <c r="N1019" s="21">
        <v>2.3826746913732721</v>
      </c>
    </row>
    <row r="1020" spans="2:14" ht="14.1" customHeight="1" x14ac:dyDescent="0.25">
      <c r="B1020" s="135" t="s">
        <v>320</v>
      </c>
      <c r="C1020" s="6" t="s">
        <v>269</v>
      </c>
      <c r="D1020" s="7" t="s">
        <v>282</v>
      </c>
      <c r="E1020" s="1" t="s">
        <v>7</v>
      </c>
      <c r="F1020" s="8" t="s">
        <v>24</v>
      </c>
      <c r="G1020" s="8" t="s">
        <v>125</v>
      </c>
      <c r="H1020" s="10" t="s">
        <v>173</v>
      </c>
      <c r="I1020" s="4" t="s">
        <v>180</v>
      </c>
      <c r="J1020" s="3">
        <v>1</v>
      </c>
      <c r="K1020" s="13">
        <v>1.0896244696002475</v>
      </c>
      <c r="L1020" s="13">
        <v>1.0913791935631769</v>
      </c>
      <c r="M1020" s="277">
        <v>4.090707983774039E-2</v>
      </c>
      <c r="N1020" s="278">
        <v>4.0979745364182266E-2</v>
      </c>
    </row>
    <row r="1021" spans="2:14" ht="14.1" customHeight="1" x14ac:dyDescent="0.25">
      <c r="B1021" s="135" t="s">
        <v>320</v>
      </c>
      <c r="C1021" s="6" t="s">
        <v>269</v>
      </c>
      <c r="D1021" s="7" t="s">
        <v>282</v>
      </c>
      <c r="E1021" s="1" t="s">
        <v>7</v>
      </c>
      <c r="F1021" s="8" t="s">
        <v>20</v>
      </c>
      <c r="G1021" s="8" t="s">
        <v>125</v>
      </c>
      <c r="H1021" s="10" t="s">
        <v>173</v>
      </c>
      <c r="I1021" s="4" t="s">
        <v>179</v>
      </c>
      <c r="J1021" s="3">
        <v>5</v>
      </c>
      <c r="K1021" s="11">
        <v>131.47783810375773</v>
      </c>
      <c r="L1021" s="11">
        <v>140.45703892033833</v>
      </c>
      <c r="M1021" s="15">
        <v>12.12935749702314</v>
      </c>
      <c r="N1021" s="24">
        <v>12.948729915042017</v>
      </c>
    </row>
    <row r="1022" spans="2:14" ht="14.1" customHeight="1" x14ac:dyDescent="0.25">
      <c r="B1022" s="135" t="s">
        <v>320</v>
      </c>
      <c r="C1022" s="6" t="s">
        <v>269</v>
      </c>
      <c r="D1022" s="7" t="s">
        <v>282</v>
      </c>
      <c r="E1022" s="1" t="s">
        <v>7</v>
      </c>
      <c r="F1022" s="8" t="s">
        <v>21</v>
      </c>
      <c r="G1022" s="8" t="s">
        <v>125</v>
      </c>
      <c r="H1022" s="10" t="s">
        <v>173</v>
      </c>
      <c r="I1022" s="4" t="s">
        <v>180</v>
      </c>
      <c r="J1022" s="3">
        <v>5</v>
      </c>
      <c r="K1022" s="15">
        <v>9.9847850349537612</v>
      </c>
      <c r="L1022" s="15">
        <v>10.044170211913531</v>
      </c>
      <c r="M1022" s="14">
        <v>0.56010170988941765</v>
      </c>
      <c r="N1022" s="23">
        <v>0.56355432191289534</v>
      </c>
    </row>
    <row r="1023" spans="2:14" ht="14.1" customHeight="1" x14ac:dyDescent="0.25">
      <c r="B1023" s="135" t="s">
        <v>320</v>
      </c>
      <c r="C1023" s="6" t="s">
        <v>269</v>
      </c>
      <c r="D1023" s="7" t="s">
        <v>282</v>
      </c>
      <c r="E1023" s="1" t="s">
        <v>7</v>
      </c>
      <c r="F1023" s="8" t="s">
        <v>18</v>
      </c>
      <c r="G1023" s="8" t="s">
        <v>125</v>
      </c>
      <c r="H1023" s="10" t="s">
        <v>173</v>
      </c>
      <c r="I1023" s="4" t="s">
        <v>179</v>
      </c>
      <c r="J1023" s="3">
        <v>10</v>
      </c>
      <c r="K1023" s="11">
        <v>244.78948014409687</v>
      </c>
      <c r="L1023" s="11">
        <v>277.21366065406175</v>
      </c>
      <c r="M1023" s="15">
        <v>22.730578444916798</v>
      </c>
      <c r="N1023" s="24">
        <v>25.701267514818497</v>
      </c>
    </row>
    <row r="1024" spans="2:14" ht="14.1" customHeight="1" x14ac:dyDescent="0.25">
      <c r="B1024" s="135" t="s">
        <v>320</v>
      </c>
      <c r="C1024" s="6" t="s">
        <v>269</v>
      </c>
      <c r="D1024" s="7" t="s">
        <v>282</v>
      </c>
      <c r="E1024" s="1" t="s">
        <v>7</v>
      </c>
      <c r="F1024" s="8" t="s">
        <v>19</v>
      </c>
      <c r="G1024" s="8" t="s">
        <v>125</v>
      </c>
      <c r="H1024" s="10" t="s">
        <v>173</v>
      </c>
      <c r="I1024" s="4" t="s">
        <v>180</v>
      </c>
      <c r="J1024" s="3">
        <v>10</v>
      </c>
      <c r="K1024" s="15">
        <v>22.484817631990779</v>
      </c>
      <c r="L1024" s="15">
        <v>22.731911656042552</v>
      </c>
      <c r="M1024" s="14">
        <v>1.3117941874269423</v>
      </c>
      <c r="N1024" s="23">
        <v>1.3260908439609</v>
      </c>
    </row>
    <row r="1025" spans="2:14" ht="14.1" customHeight="1" x14ac:dyDescent="0.25">
      <c r="B1025" s="135" t="s">
        <v>320</v>
      </c>
      <c r="C1025" s="6" t="s">
        <v>269</v>
      </c>
      <c r="D1025" s="7" t="s">
        <v>282</v>
      </c>
      <c r="E1025" s="1" t="s">
        <v>7</v>
      </c>
      <c r="F1025" s="8" t="s">
        <v>8</v>
      </c>
      <c r="G1025" s="8" t="s">
        <v>125</v>
      </c>
      <c r="H1025" s="10" t="s">
        <v>173</v>
      </c>
      <c r="I1025" s="4" t="s">
        <v>179</v>
      </c>
      <c r="J1025" s="3">
        <v>20</v>
      </c>
      <c r="K1025" s="11">
        <v>426.05434383633866</v>
      </c>
      <c r="L1025" s="11">
        <v>533.74205845556355</v>
      </c>
      <c r="M1025" s="11">
        <v>39.786617786606783</v>
      </c>
      <c r="N1025" s="30">
        <v>49.715666281554391</v>
      </c>
    </row>
    <row r="1026" spans="2:14" ht="14.1" customHeight="1" x14ac:dyDescent="0.25">
      <c r="B1026" s="135" t="s">
        <v>320</v>
      </c>
      <c r="C1026" s="6" t="s">
        <v>269</v>
      </c>
      <c r="D1026" s="7" t="s">
        <v>282</v>
      </c>
      <c r="E1026" s="1" t="s">
        <v>7</v>
      </c>
      <c r="F1026" s="8" t="s">
        <v>15</v>
      </c>
      <c r="G1026" s="8" t="s">
        <v>125</v>
      </c>
      <c r="H1026" s="10" t="s">
        <v>173</v>
      </c>
      <c r="I1026" s="4" t="s">
        <v>180</v>
      </c>
      <c r="J1026" s="3">
        <v>20</v>
      </c>
      <c r="K1026" s="11">
        <v>47.71611399504652</v>
      </c>
      <c r="L1026" s="11">
        <v>48.700677467436705</v>
      </c>
      <c r="M1026" s="14">
        <v>2.8199485702182256</v>
      </c>
      <c r="N1026" s="23">
        <v>2.8768703009088772</v>
      </c>
    </row>
    <row r="1027" spans="2:14" ht="14.1" customHeight="1" x14ac:dyDescent="0.25">
      <c r="B1027" s="221" t="s">
        <v>320</v>
      </c>
      <c r="C1027" s="184" t="s">
        <v>269</v>
      </c>
      <c r="D1027" s="186" t="s">
        <v>282</v>
      </c>
      <c r="E1027" s="229" t="s">
        <v>7</v>
      </c>
      <c r="F1027" s="230" t="s">
        <v>29</v>
      </c>
      <c r="G1027" s="230" t="s">
        <v>125</v>
      </c>
      <c r="H1027" s="233" t="s">
        <v>173</v>
      </c>
      <c r="I1027" s="235" t="s">
        <v>179</v>
      </c>
      <c r="J1027" s="234">
        <v>1</v>
      </c>
      <c r="K1027" s="236">
        <v>63.451338178551751</v>
      </c>
      <c r="L1027" s="236">
        <v>66.76903720898197</v>
      </c>
      <c r="M1027" s="232">
        <v>9.721719935037795</v>
      </c>
      <c r="N1027" s="239">
        <v>10.256949331084469</v>
      </c>
    </row>
    <row r="1028" spans="2:14" ht="14.1" customHeight="1" x14ac:dyDescent="0.25">
      <c r="B1028" s="221" t="s">
        <v>320</v>
      </c>
      <c r="C1028" s="184" t="s">
        <v>269</v>
      </c>
      <c r="D1028" s="186" t="s">
        <v>282</v>
      </c>
      <c r="E1028" s="229" t="s">
        <v>7</v>
      </c>
      <c r="F1028" s="230" t="s">
        <v>29</v>
      </c>
      <c r="G1028" s="230" t="s">
        <v>125</v>
      </c>
      <c r="H1028" s="233" t="s">
        <v>173</v>
      </c>
      <c r="I1028" s="235" t="s">
        <v>180</v>
      </c>
      <c r="J1028" s="234">
        <v>1</v>
      </c>
      <c r="K1028" s="238">
        <v>2.3553109476794898</v>
      </c>
      <c r="L1028" s="238">
        <v>2.3607948613281113</v>
      </c>
      <c r="M1028" s="232">
        <v>0.13589270973127135</v>
      </c>
      <c r="N1028" s="237">
        <v>0.13630358979326707</v>
      </c>
    </row>
    <row r="1029" spans="2:14" ht="14.1" customHeight="1" x14ac:dyDescent="0.25">
      <c r="B1029" s="221" t="s">
        <v>320</v>
      </c>
      <c r="C1029" s="184" t="s">
        <v>269</v>
      </c>
      <c r="D1029" s="186" t="s">
        <v>282</v>
      </c>
      <c r="E1029" s="229" t="s">
        <v>7</v>
      </c>
      <c r="F1029" s="230" t="s">
        <v>28</v>
      </c>
      <c r="G1029" s="230" t="s">
        <v>125</v>
      </c>
      <c r="H1029" s="233" t="s">
        <v>173</v>
      </c>
      <c r="I1029" s="235" t="s">
        <v>179</v>
      </c>
      <c r="J1029" s="234">
        <v>5</v>
      </c>
      <c r="K1029" s="236">
        <v>254.89038555230564</v>
      </c>
      <c r="L1029" s="236">
        <v>316.49643930611819</v>
      </c>
      <c r="M1029" s="236">
        <v>39.705016813207948</v>
      </c>
      <c r="N1029" s="239">
        <v>49.642348943460547</v>
      </c>
    </row>
    <row r="1030" spans="2:14" ht="14.1" customHeight="1" x14ac:dyDescent="0.25">
      <c r="B1030" s="221" t="s">
        <v>320</v>
      </c>
      <c r="C1030" s="184" t="s">
        <v>269</v>
      </c>
      <c r="D1030" s="186" t="s">
        <v>282</v>
      </c>
      <c r="E1030" s="229" t="s">
        <v>7</v>
      </c>
      <c r="F1030" s="230" t="s">
        <v>28</v>
      </c>
      <c r="G1030" s="230" t="s">
        <v>125</v>
      </c>
      <c r="H1030" s="233" t="s">
        <v>173</v>
      </c>
      <c r="I1030" s="235" t="s">
        <v>180</v>
      </c>
      <c r="J1030" s="234">
        <v>5</v>
      </c>
      <c r="K1030" s="236">
        <v>14.725622311256846</v>
      </c>
      <c r="L1030" s="236">
        <v>14.881452009744725</v>
      </c>
      <c r="M1030" s="232">
        <v>1.2508798572886919</v>
      </c>
      <c r="N1030" s="237">
        <v>1.2649320011640948</v>
      </c>
    </row>
    <row r="1031" spans="2:14" ht="14.1" customHeight="1" x14ac:dyDescent="0.25">
      <c r="B1031" s="221" t="s">
        <v>320</v>
      </c>
      <c r="C1031" s="184" t="s">
        <v>269</v>
      </c>
      <c r="D1031" s="186" t="s">
        <v>282</v>
      </c>
      <c r="E1031" s="229" t="s">
        <v>7</v>
      </c>
      <c r="F1031" s="230" t="s">
        <v>27</v>
      </c>
      <c r="G1031" s="230" t="s">
        <v>125</v>
      </c>
      <c r="H1031" s="233" t="s">
        <v>173</v>
      </c>
      <c r="I1031" s="235" t="s">
        <v>179</v>
      </c>
      <c r="J1031" s="234">
        <v>10</v>
      </c>
      <c r="K1031" s="236">
        <v>405.22782271959528</v>
      </c>
      <c r="L1031" s="236">
        <v>585.96857118327068</v>
      </c>
      <c r="M1031" s="236">
        <v>63.229203870639346</v>
      </c>
      <c r="N1031" s="239">
        <v>92.4627026533433</v>
      </c>
    </row>
    <row r="1032" spans="2:14" ht="14.1" customHeight="1" x14ac:dyDescent="0.25">
      <c r="B1032" s="221" t="s">
        <v>320</v>
      </c>
      <c r="C1032" s="184" t="s">
        <v>269</v>
      </c>
      <c r="D1032" s="186" t="s">
        <v>282</v>
      </c>
      <c r="E1032" s="229" t="s">
        <v>7</v>
      </c>
      <c r="F1032" s="230" t="s">
        <v>27</v>
      </c>
      <c r="G1032" s="230" t="s">
        <v>125</v>
      </c>
      <c r="H1032" s="233" t="s">
        <v>173</v>
      </c>
      <c r="I1032" s="235" t="s">
        <v>180</v>
      </c>
      <c r="J1032" s="234">
        <v>10</v>
      </c>
      <c r="K1032" s="236">
        <v>30.795393615750942</v>
      </c>
      <c r="L1032" s="236">
        <v>31.419900421116996</v>
      </c>
      <c r="M1032" s="232">
        <v>2.7447036893627672</v>
      </c>
      <c r="N1032" s="237">
        <v>2.8013464965847064</v>
      </c>
    </row>
    <row r="1033" spans="2:14" ht="14.1" customHeight="1" x14ac:dyDescent="0.25">
      <c r="B1033" s="221" t="s">
        <v>320</v>
      </c>
      <c r="C1033" s="184" t="s">
        <v>269</v>
      </c>
      <c r="D1033" s="186" t="s">
        <v>282</v>
      </c>
      <c r="E1033" s="229" t="s">
        <v>7</v>
      </c>
      <c r="F1033" s="230" t="s">
        <v>25</v>
      </c>
      <c r="G1033" s="230" t="s">
        <v>125</v>
      </c>
      <c r="H1033" s="233" t="s">
        <v>173</v>
      </c>
      <c r="I1033" s="235" t="s">
        <v>179</v>
      </c>
      <c r="J1033" s="234">
        <v>20</v>
      </c>
      <c r="K1033" s="236">
        <v>574.15689982890274</v>
      </c>
      <c r="L1033" s="236">
        <v>1018.5674651822272</v>
      </c>
      <c r="M1033" s="236">
        <v>89.616079620264046</v>
      </c>
      <c r="N1033" s="239">
        <v>161.83693290218372</v>
      </c>
    </row>
    <row r="1034" spans="2:14" ht="14.1" customHeight="1" x14ac:dyDescent="0.25">
      <c r="B1034" s="221" t="s">
        <v>320</v>
      </c>
      <c r="C1034" s="184" t="s">
        <v>269</v>
      </c>
      <c r="D1034" s="186" t="s">
        <v>282</v>
      </c>
      <c r="E1034" s="229" t="s">
        <v>7</v>
      </c>
      <c r="F1034" s="230" t="s">
        <v>25</v>
      </c>
      <c r="G1034" s="230" t="s">
        <v>125</v>
      </c>
      <c r="H1034" s="233" t="s">
        <v>173</v>
      </c>
      <c r="I1034" s="235" t="s">
        <v>180</v>
      </c>
      <c r="J1034" s="234">
        <v>20</v>
      </c>
      <c r="K1034" s="236">
        <v>62.128288522846105</v>
      </c>
      <c r="L1034" s="236">
        <v>64.560978959287937</v>
      </c>
      <c r="M1034" s="232">
        <v>5.6621096729243368</v>
      </c>
      <c r="N1034" s="237">
        <v>5.8834129080211701</v>
      </c>
    </row>
    <row r="1035" spans="2:14" ht="14.1" customHeight="1" x14ac:dyDescent="0.25">
      <c r="B1035" s="135" t="s">
        <v>320</v>
      </c>
      <c r="C1035" s="6" t="s">
        <v>269</v>
      </c>
      <c r="D1035" s="7" t="s">
        <v>282</v>
      </c>
      <c r="E1035" s="1" t="s">
        <v>7</v>
      </c>
      <c r="F1035" s="9" t="s">
        <v>145</v>
      </c>
      <c r="G1035" s="9" t="s">
        <v>125</v>
      </c>
      <c r="H1035" s="10" t="s">
        <v>174</v>
      </c>
      <c r="I1035" s="4" t="s">
        <v>179</v>
      </c>
      <c r="J1035" s="3">
        <v>1</v>
      </c>
      <c r="K1035" s="2" t="s">
        <v>178</v>
      </c>
      <c r="L1035" s="2" t="s">
        <v>178</v>
      </c>
      <c r="M1035" s="11">
        <v>146.8063473823629</v>
      </c>
      <c r="N1035" s="30">
        <v>534.76702835248761</v>
      </c>
    </row>
    <row r="1036" spans="2:14" ht="14.1" customHeight="1" x14ac:dyDescent="0.25">
      <c r="B1036" s="135" t="s">
        <v>320</v>
      </c>
      <c r="C1036" s="6" t="s">
        <v>269</v>
      </c>
      <c r="D1036" s="7" t="s">
        <v>282</v>
      </c>
      <c r="E1036" s="1" t="s">
        <v>7</v>
      </c>
      <c r="F1036" s="9" t="s">
        <v>146</v>
      </c>
      <c r="G1036" s="9" t="s">
        <v>125</v>
      </c>
      <c r="H1036" s="10" t="s">
        <v>174</v>
      </c>
      <c r="I1036" s="4" t="s">
        <v>180</v>
      </c>
      <c r="J1036" s="3">
        <v>1</v>
      </c>
      <c r="K1036" s="2" t="s">
        <v>178</v>
      </c>
      <c r="L1036" s="2" t="s">
        <v>178</v>
      </c>
      <c r="M1036" s="11">
        <v>115.10217501483612</v>
      </c>
      <c r="N1036" s="30">
        <v>362.96304492717115</v>
      </c>
    </row>
    <row r="1037" spans="2:14" ht="14.1" customHeight="1" x14ac:dyDescent="0.25">
      <c r="B1037" s="221" t="s">
        <v>320</v>
      </c>
      <c r="C1037" s="184" t="s">
        <v>269</v>
      </c>
      <c r="D1037" s="186" t="s">
        <v>282</v>
      </c>
      <c r="E1037" s="229" t="s">
        <v>7</v>
      </c>
      <c r="F1037" s="231" t="s">
        <v>147</v>
      </c>
      <c r="G1037" s="231" t="s">
        <v>125</v>
      </c>
      <c r="H1037" s="233" t="s">
        <v>174</v>
      </c>
      <c r="I1037" s="235" t="s">
        <v>179</v>
      </c>
      <c r="J1037" s="234">
        <v>1</v>
      </c>
      <c r="K1037" s="228" t="s">
        <v>178</v>
      </c>
      <c r="L1037" s="228" t="s">
        <v>178</v>
      </c>
      <c r="M1037" s="236">
        <v>147.82462917946586</v>
      </c>
      <c r="N1037" s="239">
        <v>549.82140575849621</v>
      </c>
    </row>
    <row r="1038" spans="2:14" ht="14.1" customHeight="1" thickBot="1" x14ac:dyDescent="0.3">
      <c r="B1038" s="222" t="s">
        <v>320</v>
      </c>
      <c r="C1038" s="199" t="s">
        <v>269</v>
      </c>
      <c r="D1038" s="201" t="s">
        <v>282</v>
      </c>
      <c r="E1038" s="241" t="s">
        <v>7</v>
      </c>
      <c r="F1038" s="242" t="s">
        <v>147</v>
      </c>
      <c r="G1038" s="242" t="s">
        <v>125</v>
      </c>
      <c r="H1038" s="245" t="s">
        <v>174</v>
      </c>
      <c r="I1038" s="246" t="s">
        <v>180</v>
      </c>
      <c r="J1038" s="244">
        <v>1</v>
      </c>
      <c r="K1038" s="240" t="s">
        <v>178</v>
      </c>
      <c r="L1038" s="240" t="s">
        <v>178</v>
      </c>
      <c r="M1038" s="247">
        <v>119.08729046922933</v>
      </c>
      <c r="N1038" s="248">
        <v>406.61743126486272</v>
      </c>
    </row>
    <row r="1039" spans="2:14" ht="15.75" customHeight="1" x14ac:dyDescent="0.25">
      <c r="B1039" s="45" t="s">
        <v>320</v>
      </c>
      <c r="C1039" s="19" t="s">
        <v>213</v>
      </c>
      <c r="D1039" s="19" t="s">
        <v>283</v>
      </c>
      <c r="E1039" s="53" t="s">
        <v>88</v>
      </c>
      <c r="F1039" s="54" t="s">
        <v>22</v>
      </c>
      <c r="G1039" s="54" t="s">
        <v>89</v>
      </c>
      <c r="H1039" s="55" t="s">
        <v>173</v>
      </c>
      <c r="I1039" s="57" t="s">
        <v>179</v>
      </c>
      <c r="J1039" s="56">
        <v>1</v>
      </c>
      <c r="K1039" s="85">
        <v>8.7614883626901729</v>
      </c>
      <c r="L1039" s="85">
        <v>8.7661155302681859</v>
      </c>
      <c r="M1039" s="86">
        <v>0.701050794350222</v>
      </c>
      <c r="N1039" s="87">
        <v>0.70146323358455132</v>
      </c>
    </row>
    <row r="1040" spans="2:14" ht="14.1" customHeight="1" x14ac:dyDescent="0.25">
      <c r="B1040" s="46" t="s">
        <v>320</v>
      </c>
      <c r="C1040" s="6" t="s">
        <v>213</v>
      </c>
      <c r="D1040" s="6" t="s">
        <v>283</v>
      </c>
      <c r="E1040" s="61" t="s">
        <v>88</v>
      </c>
      <c r="F1040" s="62" t="s">
        <v>24</v>
      </c>
      <c r="G1040" s="62" t="s">
        <v>89</v>
      </c>
      <c r="H1040" s="64" t="s">
        <v>173</v>
      </c>
      <c r="I1040" s="66" t="s">
        <v>180</v>
      </c>
      <c r="J1040" s="65">
        <v>1</v>
      </c>
      <c r="K1040" s="94">
        <v>1.0956389584871375</v>
      </c>
      <c r="L1040" s="94">
        <v>1.0962883249579061</v>
      </c>
      <c r="M1040" s="275">
        <v>4.1164966712646474E-2</v>
      </c>
      <c r="N1040" s="276">
        <v>4.1191890892436876E-2</v>
      </c>
    </row>
    <row r="1041" spans="2:14" ht="14.1" customHeight="1" x14ac:dyDescent="0.25">
      <c r="B1041" s="46" t="s">
        <v>320</v>
      </c>
      <c r="C1041" s="6" t="s">
        <v>213</v>
      </c>
      <c r="D1041" s="6" t="s">
        <v>283</v>
      </c>
      <c r="E1041" s="61" t="s">
        <v>88</v>
      </c>
      <c r="F1041" s="62" t="s">
        <v>20</v>
      </c>
      <c r="G1041" s="62" t="s">
        <v>89</v>
      </c>
      <c r="H1041" s="64" t="s">
        <v>173</v>
      </c>
      <c r="I1041" s="66" t="s">
        <v>179</v>
      </c>
      <c r="J1041" s="65">
        <v>5</v>
      </c>
      <c r="K1041" s="67">
        <v>50.099621250523285</v>
      </c>
      <c r="L1041" s="67">
        <v>50.220829844165891</v>
      </c>
      <c r="M1041" s="68">
        <v>4.5362711341879702</v>
      </c>
      <c r="N1041" s="69">
        <v>4.5472689607083003</v>
      </c>
    </row>
    <row r="1042" spans="2:14" ht="14.1" customHeight="1" x14ac:dyDescent="0.25">
      <c r="B1042" s="46" t="s">
        <v>320</v>
      </c>
      <c r="C1042" s="6" t="s">
        <v>213</v>
      </c>
      <c r="D1042" s="6" t="s">
        <v>283</v>
      </c>
      <c r="E1042" s="61" t="s">
        <v>88</v>
      </c>
      <c r="F1042" s="62" t="s">
        <v>21</v>
      </c>
      <c r="G1042" s="62" t="s">
        <v>89</v>
      </c>
      <c r="H1042" s="64" t="s">
        <v>173</v>
      </c>
      <c r="I1042" s="66" t="s">
        <v>180</v>
      </c>
      <c r="J1042" s="65">
        <v>5</v>
      </c>
      <c r="K1042" s="96">
        <v>10.065749232121679</v>
      </c>
      <c r="L1042" s="96">
        <v>10.087785237139498</v>
      </c>
      <c r="M1042" s="68">
        <v>0.56485694295887312</v>
      </c>
      <c r="N1042" s="69">
        <v>0.56613773569404502</v>
      </c>
    </row>
    <row r="1043" spans="2:14" ht="14.1" customHeight="1" x14ac:dyDescent="0.25">
      <c r="B1043" s="46" t="s">
        <v>320</v>
      </c>
      <c r="C1043" s="6" t="s">
        <v>213</v>
      </c>
      <c r="D1043" s="6" t="s">
        <v>283</v>
      </c>
      <c r="E1043" s="61" t="s">
        <v>88</v>
      </c>
      <c r="F1043" s="62" t="s">
        <v>18</v>
      </c>
      <c r="G1043" s="62" t="s">
        <v>89</v>
      </c>
      <c r="H1043" s="64" t="s">
        <v>173</v>
      </c>
      <c r="I1043" s="66" t="s">
        <v>179</v>
      </c>
      <c r="J1043" s="65">
        <v>10</v>
      </c>
      <c r="K1043" s="67">
        <v>102.1757249751427</v>
      </c>
      <c r="L1043" s="67">
        <v>102.65928884405645</v>
      </c>
      <c r="M1043" s="68">
        <v>9.3741715344365328</v>
      </c>
      <c r="N1043" s="69">
        <v>9.4181075305948259</v>
      </c>
    </row>
    <row r="1044" spans="2:14" ht="14.1" customHeight="1" x14ac:dyDescent="0.25">
      <c r="B1044" s="46" t="s">
        <v>320</v>
      </c>
      <c r="C1044" s="6" t="s">
        <v>213</v>
      </c>
      <c r="D1044" s="6" t="s">
        <v>283</v>
      </c>
      <c r="E1044" s="61" t="s">
        <v>88</v>
      </c>
      <c r="F1044" s="62" t="s">
        <v>19</v>
      </c>
      <c r="G1044" s="62" t="s">
        <v>89</v>
      </c>
      <c r="H1044" s="64" t="s">
        <v>173</v>
      </c>
      <c r="I1044" s="66" t="s">
        <v>180</v>
      </c>
      <c r="J1044" s="65">
        <v>10</v>
      </c>
      <c r="K1044" s="96">
        <v>22.757357939463226</v>
      </c>
      <c r="L1044" s="96">
        <v>22.849474564223449</v>
      </c>
      <c r="M1044" s="68">
        <v>1.3275899392858936</v>
      </c>
      <c r="N1044" s="69">
        <v>1.332917060959997</v>
      </c>
    </row>
    <row r="1045" spans="2:14" ht="14.1" customHeight="1" x14ac:dyDescent="0.25">
      <c r="B1045" s="46" t="s">
        <v>320</v>
      </c>
      <c r="C1045" s="6" t="s">
        <v>213</v>
      </c>
      <c r="D1045" s="6" t="s">
        <v>283</v>
      </c>
      <c r="E1045" s="61" t="s">
        <v>88</v>
      </c>
      <c r="F1045" s="62" t="s">
        <v>8</v>
      </c>
      <c r="G1045" s="62" t="s">
        <v>89</v>
      </c>
      <c r="H1045" s="64" t="s">
        <v>173</v>
      </c>
      <c r="I1045" s="66" t="s">
        <v>179</v>
      </c>
      <c r="J1045" s="65">
        <v>20</v>
      </c>
      <c r="K1045" s="67">
        <v>205.52336328102245</v>
      </c>
      <c r="L1045" s="67">
        <v>207.44266790301975</v>
      </c>
      <c r="M1045" s="96">
        <v>18.976646643601498</v>
      </c>
      <c r="N1045" s="97">
        <v>19.151207740005834</v>
      </c>
    </row>
    <row r="1046" spans="2:14" ht="14.1" customHeight="1" x14ac:dyDescent="0.25">
      <c r="B1046" s="46" t="s">
        <v>320</v>
      </c>
      <c r="C1046" s="6" t="s">
        <v>213</v>
      </c>
      <c r="D1046" s="6" t="s">
        <v>283</v>
      </c>
      <c r="E1046" s="61" t="s">
        <v>88</v>
      </c>
      <c r="F1046" s="62" t="s">
        <v>15</v>
      </c>
      <c r="G1046" s="62" t="s">
        <v>89</v>
      </c>
      <c r="H1046" s="64" t="s">
        <v>173</v>
      </c>
      <c r="I1046" s="66" t="s">
        <v>180</v>
      </c>
      <c r="J1046" s="65">
        <v>20</v>
      </c>
      <c r="K1046" s="67">
        <v>48.672468849748043</v>
      </c>
      <c r="L1046" s="67">
        <v>49.043081550139192</v>
      </c>
      <c r="M1046" s="68">
        <v>2.8750325043146812</v>
      </c>
      <c r="N1046" s="69">
        <v>2.8964405205820785</v>
      </c>
    </row>
    <row r="1047" spans="2:14" ht="14.1" customHeight="1" x14ac:dyDescent="0.25">
      <c r="B1047" s="46" t="s">
        <v>320</v>
      </c>
      <c r="C1047" s="6" t="s">
        <v>213</v>
      </c>
      <c r="D1047" s="6" t="s">
        <v>283</v>
      </c>
      <c r="E1047" s="61" t="s">
        <v>88</v>
      </c>
      <c r="F1047" s="63" t="s">
        <v>145</v>
      </c>
      <c r="G1047" s="63" t="s">
        <v>89</v>
      </c>
      <c r="H1047" s="64" t="s">
        <v>174</v>
      </c>
      <c r="I1047" s="66" t="s">
        <v>179</v>
      </c>
      <c r="J1047" s="65">
        <v>1</v>
      </c>
      <c r="K1047" s="60" t="s">
        <v>178</v>
      </c>
      <c r="L1047" s="60" t="s">
        <v>178</v>
      </c>
      <c r="M1047" s="67">
        <v>1217.3253327512373</v>
      </c>
      <c r="N1047" s="70">
        <v>2782.3598643659657</v>
      </c>
    </row>
    <row r="1048" spans="2:14" ht="14.1" customHeight="1" thickBot="1" x14ac:dyDescent="0.3">
      <c r="B1048" s="47" t="s">
        <v>320</v>
      </c>
      <c r="C1048" s="34" t="s">
        <v>213</v>
      </c>
      <c r="D1048" s="34" t="s">
        <v>283</v>
      </c>
      <c r="E1048" s="72" t="s">
        <v>88</v>
      </c>
      <c r="F1048" s="73" t="s">
        <v>146</v>
      </c>
      <c r="G1048" s="73" t="s">
        <v>89</v>
      </c>
      <c r="H1048" s="74" t="s">
        <v>174</v>
      </c>
      <c r="I1048" s="75" t="s">
        <v>180</v>
      </c>
      <c r="J1048" s="76">
        <v>1</v>
      </c>
      <c r="K1048" s="71" t="s">
        <v>178</v>
      </c>
      <c r="L1048" s="71" t="s">
        <v>178</v>
      </c>
      <c r="M1048" s="77">
        <v>281.01050261196644</v>
      </c>
      <c r="N1048" s="78">
        <v>722.42975964690424</v>
      </c>
    </row>
    <row r="1049" spans="2:14" ht="14.1" customHeight="1" x14ac:dyDescent="0.25">
      <c r="B1049" s="45" t="s">
        <v>320</v>
      </c>
      <c r="C1049" s="19" t="s">
        <v>213</v>
      </c>
      <c r="D1049" s="19" t="s">
        <v>284</v>
      </c>
      <c r="E1049" s="53" t="s">
        <v>88</v>
      </c>
      <c r="F1049" s="54" t="s">
        <v>22</v>
      </c>
      <c r="G1049" s="54" t="s">
        <v>90</v>
      </c>
      <c r="H1049" s="55" t="s">
        <v>173</v>
      </c>
      <c r="I1049" s="57" t="s">
        <v>179</v>
      </c>
      <c r="J1049" s="56">
        <v>1</v>
      </c>
      <c r="K1049" s="58">
        <v>89.998924463654916</v>
      </c>
      <c r="L1049" s="58">
        <v>90.323091265801025</v>
      </c>
      <c r="M1049" s="86">
        <v>8.2612864371231058</v>
      </c>
      <c r="N1049" s="87">
        <v>8.290796754070529</v>
      </c>
    </row>
    <row r="1050" spans="2:14" ht="14.1" customHeight="1" x14ac:dyDescent="0.25">
      <c r="B1050" s="46" t="s">
        <v>320</v>
      </c>
      <c r="C1050" s="6" t="s">
        <v>213</v>
      </c>
      <c r="D1050" s="6" t="s">
        <v>284</v>
      </c>
      <c r="E1050" s="61" t="s">
        <v>88</v>
      </c>
      <c r="F1050" s="62" t="s">
        <v>24</v>
      </c>
      <c r="G1050" s="62" t="s">
        <v>90</v>
      </c>
      <c r="H1050" s="64" t="s">
        <v>173</v>
      </c>
      <c r="I1050" s="66" t="s">
        <v>180</v>
      </c>
      <c r="J1050" s="65">
        <v>1</v>
      </c>
      <c r="K1050" s="94">
        <v>1.1424571464275786</v>
      </c>
      <c r="L1050" s="94">
        <v>1.1431562518109295</v>
      </c>
      <c r="M1050" s="275">
        <v>4.3216185777934638E-2</v>
      </c>
      <c r="N1050" s="276">
        <v>4.3245506794520994E-2</v>
      </c>
    </row>
    <row r="1051" spans="2:14" ht="14.1" customHeight="1" x14ac:dyDescent="0.25">
      <c r="B1051" s="46" t="s">
        <v>320</v>
      </c>
      <c r="C1051" s="6" t="s">
        <v>213</v>
      </c>
      <c r="D1051" s="6" t="s">
        <v>284</v>
      </c>
      <c r="E1051" s="61" t="s">
        <v>88</v>
      </c>
      <c r="F1051" s="62" t="s">
        <v>20</v>
      </c>
      <c r="G1051" s="62" t="s">
        <v>90</v>
      </c>
      <c r="H1051" s="64" t="s">
        <v>173</v>
      </c>
      <c r="I1051" s="66" t="s">
        <v>179</v>
      </c>
      <c r="J1051" s="65">
        <v>5</v>
      </c>
      <c r="K1051" s="67">
        <v>451.43631608971981</v>
      </c>
      <c r="L1051" s="67">
        <v>459.35413926525462</v>
      </c>
      <c r="M1051" s="67">
        <v>41.845432956052917</v>
      </c>
      <c r="N1051" s="70">
        <v>42.566445802377231</v>
      </c>
    </row>
    <row r="1052" spans="2:14" ht="14.1" customHeight="1" x14ac:dyDescent="0.25">
      <c r="B1052" s="46" t="s">
        <v>320</v>
      </c>
      <c r="C1052" s="6" t="s">
        <v>213</v>
      </c>
      <c r="D1052" s="6" t="s">
        <v>284</v>
      </c>
      <c r="E1052" s="61" t="s">
        <v>88</v>
      </c>
      <c r="F1052" s="62" t="s">
        <v>21</v>
      </c>
      <c r="G1052" s="62" t="s">
        <v>90</v>
      </c>
      <c r="H1052" s="64" t="s">
        <v>173</v>
      </c>
      <c r="I1052" s="66" t="s">
        <v>180</v>
      </c>
      <c r="J1052" s="65">
        <v>5</v>
      </c>
      <c r="K1052" s="96">
        <v>10.384208987208378</v>
      </c>
      <c r="L1052" s="96">
        <v>10.407636873113587</v>
      </c>
      <c r="M1052" s="68">
        <v>0.58410102583095658</v>
      </c>
      <c r="N1052" s="69">
        <v>0.58546252578018809</v>
      </c>
    </row>
    <row r="1053" spans="2:14" ht="14.1" customHeight="1" x14ac:dyDescent="0.25">
      <c r="B1053" s="46" t="s">
        <v>320</v>
      </c>
      <c r="C1053" s="6" t="s">
        <v>213</v>
      </c>
      <c r="D1053" s="6" t="s">
        <v>284</v>
      </c>
      <c r="E1053" s="61" t="s">
        <v>88</v>
      </c>
      <c r="F1053" s="62" t="s">
        <v>18</v>
      </c>
      <c r="G1053" s="62" t="s">
        <v>90</v>
      </c>
      <c r="H1053" s="64" t="s">
        <v>173</v>
      </c>
      <c r="I1053" s="66" t="s">
        <v>179</v>
      </c>
      <c r="J1053" s="65">
        <v>10</v>
      </c>
      <c r="K1053" s="67">
        <v>885.22805613638138</v>
      </c>
      <c r="L1053" s="67">
        <v>916.01166622650976</v>
      </c>
      <c r="M1053" s="67">
        <v>82.210337257353927</v>
      </c>
      <c r="N1053" s="70">
        <v>85.016666675406142</v>
      </c>
    </row>
    <row r="1054" spans="2:14" ht="14.1" customHeight="1" x14ac:dyDescent="0.25">
      <c r="B1054" s="46" t="s">
        <v>320</v>
      </c>
      <c r="C1054" s="6" t="s">
        <v>213</v>
      </c>
      <c r="D1054" s="6" t="s">
        <v>284</v>
      </c>
      <c r="E1054" s="61" t="s">
        <v>88</v>
      </c>
      <c r="F1054" s="62" t="s">
        <v>19</v>
      </c>
      <c r="G1054" s="62" t="s">
        <v>90</v>
      </c>
      <c r="H1054" s="64" t="s">
        <v>173</v>
      </c>
      <c r="I1054" s="66" t="s">
        <v>180</v>
      </c>
      <c r="J1054" s="65">
        <v>10</v>
      </c>
      <c r="K1054" s="96">
        <v>23.423393852242146</v>
      </c>
      <c r="L1054" s="96">
        <v>23.521121243783668</v>
      </c>
      <c r="M1054" s="68">
        <v>1.3674735681541035</v>
      </c>
      <c r="N1054" s="69">
        <v>1.3731245319345509</v>
      </c>
    </row>
    <row r="1055" spans="2:14" ht="14.1" customHeight="1" x14ac:dyDescent="0.25">
      <c r="B1055" s="46" t="s">
        <v>320</v>
      </c>
      <c r="C1055" s="6" t="s">
        <v>213</v>
      </c>
      <c r="D1055" s="6" t="s">
        <v>284</v>
      </c>
      <c r="E1055" s="61" t="s">
        <v>88</v>
      </c>
      <c r="F1055" s="62" t="s">
        <v>8</v>
      </c>
      <c r="G1055" s="62" t="s">
        <v>90</v>
      </c>
      <c r="H1055" s="64" t="s">
        <v>173</v>
      </c>
      <c r="I1055" s="66" t="s">
        <v>179</v>
      </c>
      <c r="J1055" s="65">
        <v>20</v>
      </c>
      <c r="K1055" s="67">
        <v>1697.283453798751</v>
      </c>
      <c r="L1055" s="67">
        <v>1813.8172636114061</v>
      </c>
      <c r="M1055" s="67">
        <v>157.92048573428963</v>
      </c>
      <c r="N1055" s="70">
        <v>168.56560889177692</v>
      </c>
    </row>
    <row r="1056" spans="2:14" ht="14.1" customHeight="1" x14ac:dyDescent="0.25">
      <c r="B1056" s="46" t="s">
        <v>320</v>
      </c>
      <c r="C1056" s="6" t="s">
        <v>213</v>
      </c>
      <c r="D1056" s="6" t="s">
        <v>284</v>
      </c>
      <c r="E1056" s="61" t="s">
        <v>88</v>
      </c>
      <c r="F1056" s="62" t="s">
        <v>15</v>
      </c>
      <c r="G1056" s="62" t="s">
        <v>90</v>
      </c>
      <c r="H1056" s="64" t="s">
        <v>173</v>
      </c>
      <c r="I1056" s="66" t="s">
        <v>180</v>
      </c>
      <c r="J1056" s="65">
        <v>20</v>
      </c>
      <c r="K1056" s="67">
        <v>50.009311981310027</v>
      </c>
      <c r="L1056" s="67">
        <v>50.402161429766466</v>
      </c>
      <c r="M1056" s="68">
        <v>2.9547609058075466</v>
      </c>
      <c r="N1056" s="69">
        <v>2.9774539375095257</v>
      </c>
    </row>
    <row r="1057" spans="2:14" ht="14.1" customHeight="1" x14ac:dyDescent="0.25">
      <c r="B1057" s="46" t="s">
        <v>320</v>
      </c>
      <c r="C1057" s="6" t="s">
        <v>213</v>
      </c>
      <c r="D1057" s="6" t="s">
        <v>284</v>
      </c>
      <c r="E1057" s="61" t="s">
        <v>88</v>
      </c>
      <c r="F1057" s="63" t="s">
        <v>145</v>
      </c>
      <c r="G1057" s="63" t="s">
        <v>90</v>
      </c>
      <c r="H1057" s="64" t="s">
        <v>174</v>
      </c>
      <c r="I1057" s="66" t="s">
        <v>179</v>
      </c>
      <c r="J1057" s="65">
        <v>1</v>
      </c>
      <c r="K1057" s="60" t="s">
        <v>178</v>
      </c>
      <c r="L1057" s="60" t="s">
        <v>178</v>
      </c>
      <c r="M1057" s="67">
        <v>1773.5578651476071</v>
      </c>
      <c r="N1057" s="70">
        <v>5999.2757767879302</v>
      </c>
    </row>
    <row r="1058" spans="2:14" ht="14.1" customHeight="1" thickBot="1" x14ac:dyDescent="0.3">
      <c r="B1058" s="47" t="s">
        <v>320</v>
      </c>
      <c r="C1058" s="34" t="s">
        <v>213</v>
      </c>
      <c r="D1058" s="34" t="s">
        <v>284</v>
      </c>
      <c r="E1058" s="72" t="s">
        <v>88</v>
      </c>
      <c r="F1058" s="73" t="s">
        <v>146</v>
      </c>
      <c r="G1058" s="73" t="s">
        <v>90</v>
      </c>
      <c r="H1058" s="74" t="s">
        <v>174</v>
      </c>
      <c r="I1058" s="75" t="s">
        <v>180</v>
      </c>
      <c r="J1058" s="76">
        <v>1</v>
      </c>
      <c r="K1058" s="71" t="s">
        <v>178</v>
      </c>
      <c r="L1058" s="71" t="s">
        <v>178</v>
      </c>
      <c r="M1058" s="77">
        <v>280.43832370248077</v>
      </c>
      <c r="N1058" s="78">
        <v>727.13936482816291</v>
      </c>
    </row>
    <row r="1059" spans="2:14" ht="14.1" customHeight="1" x14ac:dyDescent="0.25">
      <c r="B1059" s="45" t="s">
        <v>320</v>
      </c>
      <c r="C1059" s="19" t="s">
        <v>214</v>
      </c>
      <c r="D1059" s="19" t="s">
        <v>263</v>
      </c>
      <c r="E1059" s="53" t="s">
        <v>140</v>
      </c>
      <c r="F1059" s="54" t="s">
        <v>22</v>
      </c>
      <c r="G1059" s="54" t="s">
        <v>141</v>
      </c>
      <c r="H1059" s="55" t="s">
        <v>173</v>
      </c>
      <c r="I1059" s="57" t="s">
        <v>179</v>
      </c>
      <c r="J1059" s="56">
        <v>1</v>
      </c>
      <c r="K1059" s="58">
        <v>2892.4734002450709</v>
      </c>
      <c r="L1059" s="58">
        <v>8570.7511203664562</v>
      </c>
      <c r="M1059" s="58">
        <v>278.53756609407964</v>
      </c>
      <c r="N1059" s="59">
        <v>848.96741390497789</v>
      </c>
    </row>
    <row r="1060" spans="2:14" ht="14.1" customHeight="1" x14ac:dyDescent="0.25">
      <c r="B1060" s="46" t="s">
        <v>320</v>
      </c>
      <c r="C1060" s="6" t="s">
        <v>214</v>
      </c>
      <c r="D1060" s="6" t="s">
        <v>263</v>
      </c>
      <c r="E1060" s="61" t="s">
        <v>140</v>
      </c>
      <c r="F1060" s="62" t="s">
        <v>24</v>
      </c>
      <c r="G1060" s="62" t="s">
        <v>141</v>
      </c>
      <c r="H1060" s="64" t="s">
        <v>173</v>
      </c>
      <c r="I1060" s="66" t="s">
        <v>180</v>
      </c>
      <c r="J1060" s="65">
        <v>1</v>
      </c>
      <c r="K1060" s="67">
        <v>149.36210833836995</v>
      </c>
      <c r="L1060" s="67">
        <v>155.79441455226694</v>
      </c>
      <c r="M1060" s="68">
        <v>8.8994796525306885</v>
      </c>
      <c r="N1060" s="69">
        <v>9.2730419217852909</v>
      </c>
    </row>
    <row r="1061" spans="2:14" ht="14.1" customHeight="1" x14ac:dyDescent="0.25">
      <c r="B1061" s="46" t="s">
        <v>320</v>
      </c>
      <c r="C1061" s="6" t="s">
        <v>214</v>
      </c>
      <c r="D1061" s="6" t="s">
        <v>263</v>
      </c>
      <c r="E1061" s="61" t="s">
        <v>140</v>
      </c>
      <c r="F1061" s="62" t="s">
        <v>20</v>
      </c>
      <c r="G1061" s="62" t="s">
        <v>141</v>
      </c>
      <c r="H1061" s="64" t="s">
        <v>173</v>
      </c>
      <c r="I1061" s="66" t="s">
        <v>179</v>
      </c>
      <c r="J1061" s="65">
        <v>5</v>
      </c>
      <c r="K1061" s="67">
        <v>3209.9329768045195</v>
      </c>
      <c r="L1061" s="67">
        <v>12117.563864584401</v>
      </c>
      <c r="M1061" s="67">
        <v>307.41882256998963</v>
      </c>
      <c r="N1061" s="70">
        <v>1195.5108621435609</v>
      </c>
    </row>
    <row r="1062" spans="2:14" ht="14.1" customHeight="1" x14ac:dyDescent="0.25">
      <c r="B1062" s="46" t="s">
        <v>320</v>
      </c>
      <c r="C1062" s="6" t="s">
        <v>214</v>
      </c>
      <c r="D1062" s="6" t="s">
        <v>263</v>
      </c>
      <c r="E1062" s="61" t="s">
        <v>140</v>
      </c>
      <c r="F1062" s="62" t="s">
        <v>21</v>
      </c>
      <c r="G1062" s="62" t="s">
        <v>141</v>
      </c>
      <c r="H1062" s="64" t="s">
        <v>173</v>
      </c>
      <c r="I1062" s="66" t="s">
        <v>180</v>
      </c>
      <c r="J1062" s="65">
        <v>5</v>
      </c>
      <c r="K1062" s="67">
        <v>628.20495821830525</v>
      </c>
      <c r="L1062" s="67">
        <v>753.72632763494005</v>
      </c>
      <c r="M1062" s="67">
        <v>37.671010339902793</v>
      </c>
      <c r="N1062" s="70">
        <v>45.026061919175135</v>
      </c>
    </row>
    <row r="1063" spans="2:14" ht="14.1" customHeight="1" x14ac:dyDescent="0.25">
      <c r="B1063" s="46" t="s">
        <v>320</v>
      </c>
      <c r="C1063" s="6" t="s">
        <v>214</v>
      </c>
      <c r="D1063" s="6" t="s">
        <v>263</v>
      </c>
      <c r="E1063" s="61" t="s">
        <v>140</v>
      </c>
      <c r="F1063" s="62" t="s">
        <v>18</v>
      </c>
      <c r="G1063" s="62" t="s">
        <v>141</v>
      </c>
      <c r="H1063" s="64" t="s">
        <v>173</v>
      </c>
      <c r="I1063" s="66" t="s">
        <v>179</v>
      </c>
      <c r="J1063" s="65">
        <v>10</v>
      </c>
      <c r="K1063" s="67">
        <v>3245.9245657271135</v>
      </c>
      <c r="L1063" s="67">
        <v>12644.588893662338</v>
      </c>
      <c r="M1063" s="67">
        <v>310.93038869377904</v>
      </c>
      <c r="N1063" s="70">
        <v>1250.7180682528826</v>
      </c>
    </row>
    <row r="1064" spans="2:14" ht="14.1" customHeight="1" x14ac:dyDescent="0.25">
      <c r="B1064" s="46" t="s">
        <v>320</v>
      </c>
      <c r="C1064" s="6" t="s">
        <v>214</v>
      </c>
      <c r="D1064" s="6" t="s">
        <v>263</v>
      </c>
      <c r="E1064" s="61" t="s">
        <v>140</v>
      </c>
      <c r="F1064" s="62" t="s">
        <v>19</v>
      </c>
      <c r="G1064" s="62" t="s">
        <v>141</v>
      </c>
      <c r="H1064" s="64" t="s">
        <v>173</v>
      </c>
      <c r="I1064" s="66" t="s">
        <v>180</v>
      </c>
      <c r="J1064" s="65">
        <v>10</v>
      </c>
      <c r="K1064" s="67">
        <v>1032.4715529956552</v>
      </c>
      <c r="L1064" s="67">
        <v>1418.7265511515016</v>
      </c>
      <c r="M1064" s="67">
        <v>62.237171161014302</v>
      </c>
      <c r="N1064" s="70">
        <v>85.075049368514613</v>
      </c>
    </row>
    <row r="1065" spans="2:14" ht="14.1" customHeight="1" x14ac:dyDescent="0.25">
      <c r="B1065" s="46" t="s">
        <v>320</v>
      </c>
      <c r="C1065" s="6" t="s">
        <v>214</v>
      </c>
      <c r="D1065" s="6" t="s">
        <v>263</v>
      </c>
      <c r="E1065" s="61" t="s">
        <v>140</v>
      </c>
      <c r="F1065" s="62" t="s">
        <v>8</v>
      </c>
      <c r="G1065" s="62" t="s">
        <v>141</v>
      </c>
      <c r="H1065" s="64" t="s">
        <v>173</v>
      </c>
      <c r="I1065" s="66" t="s">
        <v>179</v>
      </c>
      <c r="J1065" s="65">
        <v>20</v>
      </c>
      <c r="K1065" s="67">
        <v>3264.2232922693534</v>
      </c>
      <c r="L1065" s="67">
        <v>12925.649394045662</v>
      </c>
      <c r="M1065" s="67">
        <v>312.71666676745753</v>
      </c>
      <c r="N1065" s="70">
        <v>1280.2834102317611</v>
      </c>
    </row>
    <row r="1066" spans="2:14" ht="14.1" customHeight="1" x14ac:dyDescent="0.25">
      <c r="B1066" s="46" t="s">
        <v>320</v>
      </c>
      <c r="C1066" s="6" t="s">
        <v>214</v>
      </c>
      <c r="D1066" s="6" t="s">
        <v>263</v>
      </c>
      <c r="E1066" s="61" t="s">
        <v>140</v>
      </c>
      <c r="F1066" s="62" t="s">
        <v>15</v>
      </c>
      <c r="G1066" s="62" t="s">
        <v>141</v>
      </c>
      <c r="H1066" s="64" t="s">
        <v>173</v>
      </c>
      <c r="I1066" s="66" t="s">
        <v>180</v>
      </c>
      <c r="J1066" s="65">
        <v>20</v>
      </c>
      <c r="K1066" s="67">
        <v>1519.4867203755139</v>
      </c>
      <c r="L1066" s="67">
        <v>2530.8419919598073</v>
      </c>
      <c r="M1066" s="67">
        <v>92.175756615293437</v>
      </c>
      <c r="N1066" s="70">
        <v>152.74016494211483</v>
      </c>
    </row>
    <row r="1067" spans="2:14" ht="14.1" customHeight="1" x14ac:dyDescent="0.25">
      <c r="B1067" s="46" t="s">
        <v>320</v>
      </c>
      <c r="C1067" s="6" t="s">
        <v>214</v>
      </c>
      <c r="D1067" s="6" t="s">
        <v>263</v>
      </c>
      <c r="E1067" s="61" t="s">
        <v>140</v>
      </c>
      <c r="F1067" s="63" t="s">
        <v>145</v>
      </c>
      <c r="G1067" s="63" t="s">
        <v>141</v>
      </c>
      <c r="H1067" s="64" t="s">
        <v>174</v>
      </c>
      <c r="I1067" s="66" t="s">
        <v>179</v>
      </c>
      <c r="J1067" s="65">
        <v>1</v>
      </c>
      <c r="K1067" s="60" t="s">
        <v>178</v>
      </c>
      <c r="L1067" s="60" t="s">
        <v>178</v>
      </c>
      <c r="M1067" s="67">
        <v>303.9724078903717</v>
      </c>
      <c r="N1067" s="70">
        <v>1136.7650267146887</v>
      </c>
    </row>
    <row r="1068" spans="2:14" ht="14.1" customHeight="1" thickBot="1" x14ac:dyDescent="0.3">
      <c r="B1068" s="47" t="s">
        <v>320</v>
      </c>
      <c r="C1068" s="34" t="s">
        <v>214</v>
      </c>
      <c r="D1068" s="34" t="s">
        <v>263</v>
      </c>
      <c r="E1068" s="72" t="s">
        <v>140</v>
      </c>
      <c r="F1068" s="73" t="s">
        <v>146</v>
      </c>
      <c r="G1068" s="73" t="s">
        <v>141</v>
      </c>
      <c r="H1068" s="74" t="s">
        <v>174</v>
      </c>
      <c r="I1068" s="75" t="s">
        <v>180</v>
      </c>
      <c r="J1068" s="76">
        <v>1</v>
      </c>
      <c r="K1068" s="71" t="s">
        <v>178</v>
      </c>
      <c r="L1068" s="71" t="s">
        <v>178</v>
      </c>
      <c r="M1068" s="77">
        <v>170.96558078808872</v>
      </c>
      <c r="N1068" s="78">
        <v>636.69480368397433</v>
      </c>
    </row>
    <row r="1069" spans="2:14" ht="13.5" customHeight="1" x14ac:dyDescent="0.25">
      <c r="B1069" s="45" t="s">
        <v>264</v>
      </c>
      <c r="C1069" s="133" t="s">
        <v>285</v>
      </c>
      <c r="D1069" s="136" t="s">
        <v>231</v>
      </c>
      <c r="E1069" s="53" t="s">
        <v>143</v>
      </c>
      <c r="F1069" s="54" t="s">
        <v>22</v>
      </c>
      <c r="G1069" s="54" t="s">
        <v>43</v>
      </c>
      <c r="H1069" s="55" t="s">
        <v>173</v>
      </c>
      <c r="I1069" s="57" t="s">
        <v>179</v>
      </c>
      <c r="J1069" s="56">
        <v>1</v>
      </c>
      <c r="K1069" s="85">
        <v>6.7860645657819729</v>
      </c>
      <c r="L1069" s="85">
        <v>6.786305403117276</v>
      </c>
      <c r="M1069" s="86">
        <v>0.52033687658202432</v>
      </c>
      <c r="N1069" s="87">
        <v>0.52035806701082177</v>
      </c>
    </row>
    <row r="1070" spans="2:14" ht="14.1" customHeight="1" x14ac:dyDescent="0.25">
      <c r="B1070" s="46" t="s">
        <v>264</v>
      </c>
      <c r="C1070" s="125" t="s">
        <v>285</v>
      </c>
      <c r="D1070" s="137" t="s">
        <v>231</v>
      </c>
      <c r="E1070" s="61" t="s">
        <v>143</v>
      </c>
      <c r="F1070" s="62" t="s">
        <v>24</v>
      </c>
      <c r="G1070" s="62" t="s">
        <v>46</v>
      </c>
      <c r="H1070" s="64" t="s">
        <v>173</v>
      </c>
      <c r="I1070" s="66" t="s">
        <v>180</v>
      </c>
      <c r="J1070" s="65">
        <v>1</v>
      </c>
      <c r="K1070" s="94">
        <v>1.0918087417613016</v>
      </c>
      <c r="L1070" s="94">
        <v>1.0919149441833302</v>
      </c>
      <c r="M1070" s="275">
        <v>4.0996269402704462E-2</v>
      </c>
      <c r="N1070" s="276">
        <v>4.1000668149929392E-2</v>
      </c>
    </row>
    <row r="1071" spans="2:14" ht="14.1" customHeight="1" x14ac:dyDescent="0.25">
      <c r="B1071" s="46" t="s">
        <v>264</v>
      </c>
      <c r="C1071" s="125" t="s">
        <v>285</v>
      </c>
      <c r="D1071" s="137" t="s">
        <v>231</v>
      </c>
      <c r="E1071" s="61" t="s">
        <v>143</v>
      </c>
      <c r="F1071" s="62" t="s">
        <v>20</v>
      </c>
      <c r="G1071" s="62" t="s">
        <v>43</v>
      </c>
      <c r="H1071" s="64" t="s">
        <v>173</v>
      </c>
      <c r="I1071" s="66" t="s">
        <v>179</v>
      </c>
      <c r="J1071" s="65">
        <v>5</v>
      </c>
      <c r="K1071" s="67">
        <v>39.669888416626605</v>
      </c>
      <c r="L1071" s="67">
        <v>39.676337122002032</v>
      </c>
      <c r="M1071" s="68">
        <v>3.5666940395140396</v>
      </c>
      <c r="N1071" s="69">
        <v>3.5672787025883315</v>
      </c>
    </row>
    <row r="1072" spans="2:14" ht="14.1" customHeight="1" x14ac:dyDescent="0.25">
      <c r="B1072" s="46" t="s">
        <v>264</v>
      </c>
      <c r="C1072" s="125" t="s">
        <v>285</v>
      </c>
      <c r="D1072" s="137" t="s">
        <v>231</v>
      </c>
      <c r="E1072" s="61" t="s">
        <v>143</v>
      </c>
      <c r="F1072" s="62" t="s">
        <v>21</v>
      </c>
      <c r="G1072" s="62" t="s">
        <v>46</v>
      </c>
      <c r="H1072" s="64" t="s">
        <v>173</v>
      </c>
      <c r="I1072" s="66" t="s">
        <v>180</v>
      </c>
      <c r="J1072" s="65">
        <v>5</v>
      </c>
      <c r="K1072" s="96">
        <v>10.058903653258449</v>
      </c>
      <c r="L1072" s="96">
        <v>10.062519286833387</v>
      </c>
      <c r="M1072" s="68">
        <v>0.56437551857064339</v>
      </c>
      <c r="N1072" s="69">
        <v>0.5645856440380943</v>
      </c>
    </row>
    <row r="1073" spans="2:14" ht="14.1" customHeight="1" x14ac:dyDescent="0.25">
      <c r="B1073" s="46" t="s">
        <v>264</v>
      </c>
      <c r="C1073" s="125" t="s">
        <v>285</v>
      </c>
      <c r="D1073" s="137" t="s">
        <v>231</v>
      </c>
      <c r="E1073" s="61" t="s">
        <v>143</v>
      </c>
      <c r="F1073" s="62" t="s">
        <v>18</v>
      </c>
      <c r="G1073" s="62" t="s">
        <v>43</v>
      </c>
      <c r="H1073" s="64" t="s">
        <v>173</v>
      </c>
      <c r="I1073" s="66" t="s">
        <v>179</v>
      </c>
      <c r="J1073" s="65">
        <v>10</v>
      </c>
      <c r="K1073" s="67">
        <v>81.548138433465212</v>
      </c>
      <c r="L1073" s="67">
        <v>81.5739872268895</v>
      </c>
      <c r="M1073" s="68">
        <v>7.4563920749055583</v>
      </c>
      <c r="N1073" s="69">
        <v>7.4587391557773302</v>
      </c>
    </row>
    <row r="1074" spans="2:14" ht="14.1" customHeight="1" x14ac:dyDescent="0.25">
      <c r="B1074" s="46" t="s">
        <v>264</v>
      </c>
      <c r="C1074" s="125" t="s">
        <v>285</v>
      </c>
      <c r="D1074" s="137" t="s">
        <v>231</v>
      </c>
      <c r="E1074" s="61" t="s">
        <v>143</v>
      </c>
      <c r="F1074" s="62" t="s">
        <v>19</v>
      </c>
      <c r="G1074" s="62" t="s">
        <v>46</v>
      </c>
      <c r="H1074" s="64" t="s">
        <v>173</v>
      </c>
      <c r="I1074" s="66" t="s">
        <v>180</v>
      </c>
      <c r="J1074" s="65">
        <v>10</v>
      </c>
      <c r="K1074" s="96">
        <v>22.793782063085171</v>
      </c>
      <c r="L1074" s="96">
        <v>22.808935579172335</v>
      </c>
      <c r="M1074" s="68">
        <v>1.3295102680514532</v>
      </c>
      <c r="N1074" s="69">
        <v>1.3303863994924046</v>
      </c>
    </row>
    <row r="1075" spans="2:14" ht="14.1" customHeight="1" x14ac:dyDescent="0.25">
      <c r="B1075" s="46" t="s">
        <v>264</v>
      </c>
      <c r="C1075" s="125" t="s">
        <v>285</v>
      </c>
      <c r="D1075" s="137" t="s">
        <v>231</v>
      </c>
      <c r="E1075" s="61" t="s">
        <v>143</v>
      </c>
      <c r="F1075" s="62" t="s">
        <v>8</v>
      </c>
      <c r="G1075" s="62" t="s">
        <v>43</v>
      </c>
      <c r="H1075" s="64" t="s">
        <v>173</v>
      </c>
      <c r="I1075" s="66" t="s">
        <v>179</v>
      </c>
      <c r="J1075" s="65">
        <v>20</v>
      </c>
      <c r="K1075" s="67">
        <v>165.43352745681383</v>
      </c>
      <c r="L1075" s="67">
        <v>165.53687608503657</v>
      </c>
      <c r="M1075" s="96">
        <v>15.246555417475799</v>
      </c>
      <c r="N1075" s="97">
        <v>15.255947943541827</v>
      </c>
    </row>
    <row r="1076" spans="2:14" ht="14.1" customHeight="1" x14ac:dyDescent="0.25">
      <c r="B1076" s="46" t="s">
        <v>264</v>
      </c>
      <c r="C1076" s="125" t="s">
        <v>285</v>
      </c>
      <c r="D1076" s="137" t="s">
        <v>231</v>
      </c>
      <c r="E1076" s="61" t="s">
        <v>143</v>
      </c>
      <c r="F1076" s="62" t="s">
        <v>15</v>
      </c>
      <c r="G1076" s="62" t="s">
        <v>46</v>
      </c>
      <c r="H1076" s="64" t="s">
        <v>173</v>
      </c>
      <c r="I1076" s="66" t="s">
        <v>180</v>
      </c>
      <c r="J1076" s="65">
        <v>20</v>
      </c>
      <c r="K1076" s="67">
        <v>48.950734830816963</v>
      </c>
      <c r="L1076" s="67">
        <v>49.012000371894821</v>
      </c>
      <c r="M1076" s="68">
        <v>2.8906385616320969</v>
      </c>
      <c r="N1076" s="69">
        <v>2.8941759667674036</v>
      </c>
    </row>
    <row r="1077" spans="2:14" ht="14.1" customHeight="1" x14ac:dyDescent="0.25">
      <c r="B1077" s="221" t="s">
        <v>264</v>
      </c>
      <c r="C1077" s="187" t="s">
        <v>285</v>
      </c>
      <c r="D1077" s="249" t="s">
        <v>231</v>
      </c>
      <c r="E1077" s="186" t="s">
        <v>143</v>
      </c>
      <c r="F1077" s="187" t="s">
        <v>29</v>
      </c>
      <c r="G1077" s="187" t="s">
        <v>43</v>
      </c>
      <c r="H1077" s="190" t="s">
        <v>173</v>
      </c>
      <c r="I1077" s="192" t="s">
        <v>179</v>
      </c>
      <c r="J1077" s="191">
        <v>1</v>
      </c>
      <c r="K1077" s="193">
        <v>29.904465698179678</v>
      </c>
      <c r="L1077" s="193">
        <v>29.911363814625645</v>
      </c>
      <c r="M1077" s="194">
        <v>5.8005637471768843</v>
      </c>
      <c r="N1077" s="195">
        <v>5.8020660571968774</v>
      </c>
    </row>
    <row r="1078" spans="2:14" ht="14.1" customHeight="1" x14ac:dyDescent="0.25">
      <c r="B1078" s="221" t="s">
        <v>264</v>
      </c>
      <c r="C1078" s="187" t="s">
        <v>285</v>
      </c>
      <c r="D1078" s="249" t="s">
        <v>231</v>
      </c>
      <c r="E1078" s="186" t="s">
        <v>143</v>
      </c>
      <c r="F1078" s="187" t="s">
        <v>29</v>
      </c>
      <c r="G1078" s="187" t="s">
        <v>46</v>
      </c>
      <c r="H1078" s="190" t="s">
        <v>173</v>
      </c>
      <c r="I1078" s="192" t="s">
        <v>180</v>
      </c>
      <c r="J1078" s="191">
        <v>1</v>
      </c>
      <c r="K1078" s="193">
        <v>10.489745078712792</v>
      </c>
      <c r="L1078" s="193">
        <v>10.49752077258994</v>
      </c>
      <c r="M1078" s="194">
        <v>1.6970561334306029</v>
      </c>
      <c r="N1078" s="195">
        <v>1.6985663841420215</v>
      </c>
    </row>
    <row r="1079" spans="2:14" ht="14.1" customHeight="1" x14ac:dyDescent="0.25">
      <c r="B1079" s="221" t="s">
        <v>264</v>
      </c>
      <c r="C1079" s="187" t="s">
        <v>285</v>
      </c>
      <c r="D1079" s="249" t="s">
        <v>231</v>
      </c>
      <c r="E1079" s="186" t="s">
        <v>143</v>
      </c>
      <c r="F1079" s="187" t="s">
        <v>28</v>
      </c>
      <c r="G1079" s="187" t="s">
        <v>43</v>
      </c>
      <c r="H1079" s="190" t="s">
        <v>173</v>
      </c>
      <c r="I1079" s="192" t="s">
        <v>179</v>
      </c>
      <c r="J1079" s="191">
        <v>5</v>
      </c>
      <c r="K1079" s="193">
        <v>152.09395681556106</v>
      </c>
      <c r="L1079" s="193">
        <v>152.26631758744165</v>
      </c>
      <c r="M1079" s="193">
        <v>30.714059240763042</v>
      </c>
      <c r="N1079" s="197">
        <v>30.751672959274334</v>
      </c>
    </row>
    <row r="1080" spans="2:14" ht="14.1" customHeight="1" x14ac:dyDescent="0.25">
      <c r="B1080" s="221" t="s">
        <v>264</v>
      </c>
      <c r="C1080" s="187" t="s">
        <v>285</v>
      </c>
      <c r="D1080" s="249" t="s">
        <v>231</v>
      </c>
      <c r="E1080" s="186" t="s">
        <v>143</v>
      </c>
      <c r="F1080" s="187" t="s">
        <v>28</v>
      </c>
      <c r="G1080" s="187" t="s">
        <v>46</v>
      </c>
      <c r="H1080" s="190" t="s">
        <v>173</v>
      </c>
      <c r="I1080" s="192" t="s">
        <v>180</v>
      </c>
      <c r="J1080" s="191">
        <v>5</v>
      </c>
      <c r="K1080" s="193">
        <v>54.279956949402433</v>
      </c>
      <c r="L1080" s="193">
        <v>54.475268255619426</v>
      </c>
      <c r="M1080" s="194">
        <v>9.9411104295427375</v>
      </c>
      <c r="N1080" s="195">
        <v>9.9799814777997113</v>
      </c>
    </row>
    <row r="1081" spans="2:14" ht="14.1" customHeight="1" x14ac:dyDescent="0.25">
      <c r="B1081" s="221" t="s">
        <v>264</v>
      </c>
      <c r="C1081" s="187" t="s">
        <v>285</v>
      </c>
      <c r="D1081" s="249" t="s">
        <v>231</v>
      </c>
      <c r="E1081" s="186" t="s">
        <v>143</v>
      </c>
      <c r="F1081" s="187" t="s">
        <v>27</v>
      </c>
      <c r="G1081" s="187" t="s">
        <v>43</v>
      </c>
      <c r="H1081" s="190" t="s">
        <v>173</v>
      </c>
      <c r="I1081" s="192" t="s">
        <v>179</v>
      </c>
      <c r="J1081" s="191">
        <v>10</v>
      </c>
      <c r="K1081" s="193">
        <v>304.43819957206188</v>
      </c>
      <c r="L1081" s="193">
        <v>305.12603478195808</v>
      </c>
      <c r="M1081" s="193">
        <v>61.808476773200759</v>
      </c>
      <c r="N1081" s="197">
        <v>61.958641501328835</v>
      </c>
    </row>
    <row r="1082" spans="2:14" ht="14.1" customHeight="1" x14ac:dyDescent="0.25">
      <c r="B1082" s="221" t="s">
        <v>264</v>
      </c>
      <c r="C1082" s="187" t="s">
        <v>285</v>
      </c>
      <c r="D1082" s="249" t="s">
        <v>231</v>
      </c>
      <c r="E1082" s="186" t="s">
        <v>143</v>
      </c>
      <c r="F1082" s="187" t="s">
        <v>27</v>
      </c>
      <c r="G1082" s="187" t="s">
        <v>46</v>
      </c>
      <c r="H1082" s="190" t="s">
        <v>173</v>
      </c>
      <c r="I1082" s="192" t="s">
        <v>180</v>
      </c>
      <c r="J1082" s="191">
        <v>10</v>
      </c>
      <c r="K1082" s="193">
        <v>108.74784397081001</v>
      </c>
      <c r="L1082" s="193">
        <v>109.52402681439685</v>
      </c>
      <c r="M1082" s="193">
        <v>20.23241928969912</v>
      </c>
      <c r="N1082" s="197">
        <v>20.387143059162966</v>
      </c>
    </row>
    <row r="1083" spans="2:14" ht="14.1" customHeight="1" x14ac:dyDescent="0.25">
      <c r="B1083" s="221" t="s">
        <v>264</v>
      </c>
      <c r="C1083" s="187" t="s">
        <v>285</v>
      </c>
      <c r="D1083" s="249" t="s">
        <v>231</v>
      </c>
      <c r="E1083" s="186" t="s">
        <v>143</v>
      </c>
      <c r="F1083" s="187" t="s">
        <v>25</v>
      </c>
      <c r="G1083" s="187" t="s">
        <v>43</v>
      </c>
      <c r="H1083" s="190" t="s">
        <v>173</v>
      </c>
      <c r="I1083" s="192" t="s">
        <v>179</v>
      </c>
      <c r="J1083" s="191">
        <v>20</v>
      </c>
      <c r="K1083" s="193">
        <v>607.75952873909887</v>
      </c>
      <c r="L1083" s="193">
        <v>610.49969220903631</v>
      </c>
      <c r="M1083" s="193">
        <v>123.70887001771831</v>
      </c>
      <c r="N1083" s="197">
        <v>124.30716127440478</v>
      </c>
    </row>
    <row r="1084" spans="2:14" ht="14.1" customHeight="1" x14ac:dyDescent="0.25">
      <c r="B1084" s="221" t="s">
        <v>264</v>
      </c>
      <c r="C1084" s="187" t="s">
        <v>285</v>
      </c>
      <c r="D1084" s="249" t="s">
        <v>231</v>
      </c>
      <c r="E1084" s="186" t="s">
        <v>143</v>
      </c>
      <c r="F1084" s="187" t="s">
        <v>25</v>
      </c>
      <c r="G1084" s="187" t="s">
        <v>46</v>
      </c>
      <c r="H1084" s="190" t="s">
        <v>173</v>
      </c>
      <c r="I1084" s="192" t="s">
        <v>180</v>
      </c>
      <c r="J1084" s="191">
        <v>20</v>
      </c>
      <c r="K1084" s="193">
        <v>216.19554042493996</v>
      </c>
      <c r="L1084" s="193">
        <v>219.26195792247395</v>
      </c>
      <c r="M1084" s="193">
        <v>40.531762624765548</v>
      </c>
      <c r="N1084" s="197">
        <v>41.143373273785322</v>
      </c>
    </row>
    <row r="1085" spans="2:14" ht="14.1" customHeight="1" x14ac:dyDescent="0.25">
      <c r="B1085" s="46" t="s">
        <v>264</v>
      </c>
      <c r="C1085" s="125" t="s">
        <v>285</v>
      </c>
      <c r="D1085" s="137" t="s">
        <v>231</v>
      </c>
      <c r="E1085" s="61" t="s">
        <v>143</v>
      </c>
      <c r="F1085" s="63" t="s">
        <v>145</v>
      </c>
      <c r="G1085" s="63" t="s">
        <v>43</v>
      </c>
      <c r="H1085" s="64" t="s">
        <v>174</v>
      </c>
      <c r="I1085" s="66" t="s">
        <v>179</v>
      </c>
      <c r="J1085" s="65">
        <v>1</v>
      </c>
      <c r="K1085" s="60" t="s">
        <v>178</v>
      </c>
      <c r="L1085" s="60" t="s">
        <v>178</v>
      </c>
      <c r="M1085" s="67">
        <v>3431.7163092871074</v>
      </c>
      <c r="N1085" s="70">
        <v>3954.0736520035402</v>
      </c>
    </row>
    <row r="1086" spans="2:14" ht="14.1" customHeight="1" x14ac:dyDescent="0.25">
      <c r="B1086" s="46" t="s">
        <v>264</v>
      </c>
      <c r="C1086" s="125" t="s">
        <v>285</v>
      </c>
      <c r="D1086" s="137" t="s">
        <v>231</v>
      </c>
      <c r="E1086" s="61" t="s">
        <v>143</v>
      </c>
      <c r="F1086" s="63" t="s">
        <v>146</v>
      </c>
      <c r="G1086" s="63" t="s">
        <v>46</v>
      </c>
      <c r="H1086" s="64" t="s">
        <v>174</v>
      </c>
      <c r="I1086" s="66" t="s">
        <v>180</v>
      </c>
      <c r="J1086" s="65">
        <v>1</v>
      </c>
      <c r="K1086" s="60" t="s">
        <v>178</v>
      </c>
      <c r="L1086" s="60" t="s">
        <v>178</v>
      </c>
      <c r="M1086" s="67">
        <v>926.02176761742976</v>
      </c>
      <c r="N1086" s="70">
        <v>1384.222676947729</v>
      </c>
    </row>
    <row r="1087" spans="2:14" ht="14.1" customHeight="1" x14ac:dyDescent="0.25">
      <c r="B1087" s="221" t="s">
        <v>264</v>
      </c>
      <c r="C1087" s="187" t="s">
        <v>285</v>
      </c>
      <c r="D1087" s="249" t="s">
        <v>231</v>
      </c>
      <c r="E1087" s="186" t="s">
        <v>143</v>
      </c>
      <c r="F1087" s="188" t="s">
        <v>147</v>
      </c>
      <c r="G1087" s="188" t="s">
        <v>43</v>
      </c>
      <c r="H1087" s="190" t="s">
        <v>174</v>
      </c>
      <c r="I1087" s="192" t="s">
        <v>179</v>
      </c>
      <c r="J1087" s="191">
        <v>1</v>
      </c>
      <c r="K1087" s="185" t="s">
        <v>178</v>
      </c>
      <c r="L1087" s="185" t="s">
        <v>178</v>
      </c>
      <c r="M1087" s="193">
        <v>12136.545051136303</v>
      </c>
      <c r="N1087" s="197">
        <v>22780.906892926436</v>
      </c>
    </row>
    <row r="1088" spans="2:14" ht="14.1" customHeight="1" thickBot="1" x14ac:dyDescent="0.3">
      <c r="B1088" s="222" t="s">
        <v>264</v>
      </c>
      <c r="C1088" s="203" t="s">
        <v>285</v>
      </c>
      <c r="D1088" s="250" t="s">
        <v>231</v>
      </c>
      <c r="E1088" s="201" t="s">
        <v>143</v>
      </c>
      <c r="F1088" s="202" t="s">
        <v>147</v>
      </c>
      <c r="G1088" s="202" t="s">
        <v>46</v>
      </c>
      <c r="H1088" s="204" t="s">
        <v>174</v>
      </c>
      <c r="I1088" s="205" t="s">
        <v>180</v>
      </c>
      <c r="J1088" s="206">
        <v>1</v>
      </c>
      <c r="K1088" s="200" t="s">
        <v>178</v>
      </c>
      <c r="L1088" s="200" t="s">
        <v>178</v>
      </c>
      <c r="M1088" s="207">
        <v>1877.772447452855</v>
      </c>
      <c r="N1088" s="208">
        <v>5708.9758736131635</v>
      </c>
    </row>
  </sheetData>
  <sheetProtection algorithmName="SHA-512" hashValue="D+N9E2XRS8cs0I9pjN7ZoRl9RGPgsB6qix51Plpwu/uw/Qluf5L9D6VK+r69CiLd5leLWUz+QXO+I2uywY7/9g==" saltValue="p1crDqrsDbQU+eFi9HG+ig==" spinCount="100000" sheet="1" objects="1" scenarios="1"/>
  <mergeCells count="5">
    <mergeCell ref="J260:N260"/>
    <mergeCell ref="B8:D8"/>
    <mergeCell ref="E8:G8"/>
    <mergeCell ref="K8:L8"/>
    <mergeCell ref="M8:N8"/>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8E589-5399-42DA-8BE8-9FC1E91FBAEA}">
  <dimension ref="A1:AH490"/>
  <sheetViews>
    <sheetView zoomScale="90" zoomScaleNormal="90" workbookViewId="0">
      <pane ySplit="19" topLeftCell="A20" activePane="bottomLeft" state="frozen"/>
      <selection pane="bottomLeft" activeCell="G14" sqref="G14"/>
    </sheetView>
  </sheetViews>
  <sheetFormatPr defaultRowHeight="15" x14ac:dyDescent="0.25"/>
  <cols>
    <col min="1" max="1" width="20.140625" style="143" customWidth="1"/>
    <col min="2" max="2" width="20.7109375" style="143" customWidth="1"/>
    <col min="3" max="3" width="30.42578125" style="143" customWidth="1"/>
    <col min="4" max="4" width="17.85546875" style="143" customWidth="1"/>
    <col min="5" max="6" width="10.7109375" style="143" customWidth="1"/>
    <col min="7" max="7" width="16.28515625" style="143" customWidth="1"/>
    <col min="8" max="8" width="9.140625" style="143" customWidth="1"/>
    <col min="9" max="9" width="11.85546875" style="143" customWidth="1"/>
    <col min="10" max="10" width="10.28515625" style="143" customWidth="1"/>
    <col min="11" max="11" width="20.42578125" style="144" customWidth="1"/>
    <col min="12" max="12" width="16.5703125" style="144" customWidth="1"/>
    <col min="13" max="13" width="39.42578125" style="144" customWidth="1"/>
    <col min="14" max="14" width="13.140625" style="144" customWidth="1"/>
    <col min="15" max="15" width="14.7109375" style="144" customWidth="1"/>
    <col min="16" max="16" width="10.5703125" style="143" customWidth="1"/>
    <col min="17" max="17" width="9.140625" style="143" customWidth="1"/>
    <col min="18" max="18" width="9.140625" style="143"/>
    <col min="19" max="19" width="10.7109375" style="143" customWidth="1"/>
    <col min="20" max="21" width="9.140625" style="143" customWidth="1"/>
    <col min="22" max="22" width="9.140625" style="143" hidden="1" customWidth="1"/>
    <col min="23" max="23" width="10.28515625" style="143" customWidth="1"/>
    <col min="24" max="24" width="9.140625" style="143" hidden="1" customWidth="1"/>
    <col min="25" max="25" width="12" style="143" customWidth="1"/>
    <col min="26" max="26" width="9.140625" style="143" customWidth="1"/>
    <col min="27" max="27" width="16.7109375" style="143" customWidth="1"/>
    <col min="28" max="28" width="20.28515625" style="143" customWidth="1"/>
    <col min="29" max="29" width="9.140625" style="145" hidden="1" customWidth="1"/>
    <col min="30" max="30" width="12.7109375" style="145" hidden="1" customWidth="1"/>
    <col min="31" max="31" width="46" style="143" customWidth="1"/>
    <col min="32" max="32" width="9.140625" style="143"/>
    <col min="33" max="33" width="11.5703125" style="143" bestFit="1" customWidth="1"/>
    <col min="34" max="258" width="9.140625" style="143"/>
    <col min="259" max="259" width="15" style="143" customWidth="1"/>
    <col min="260" max="260" width="20.7109375" style="143" customWidth="1"/>
    <col min="261" max="261" width="30.42578125" style="143" customWidth="1"/>
    <col min="262" max="262" width="17.85546875" style="143" customWidth="1"/>
    <col min="263" max="264" width="10.7109375" style="143" customWidth="1"/>
    <col min="265" max="265" width="14" style="143" customWidth="1"/>
    <col min="266" max="268" width="9.140625" style="143"/>
    <col min="269" max="269" width="11.28515625" style="143" customWidth="1"/>
    <col min="270" max="270" width="9.140625" style="143"/>
    <col min="271" max="271" width="39.42578125" style="143" customWidth="1"/>
    <col min="272" max="272" width="12.28515625" style="143" customWidth="1"/>
    <col min="273" max="273" width="10.5703125" style="143" customWidth="1"/>
    <col min="274" max="275" width="9.140625" style="143"/>
    <col min="276" max="276" width="10.7109375" style="143" customWidth="1"/>
    <col min="277" max="282" width="9.140625" style="143"/>
    <col min="283" max="284" width="12.42578125" style="143" customWidth="1"/>
    <col min="285" max="285" width="9.140625" style="143"/>
    <col min="286" max="286" width="12.7109375" style="143" bestFit="1" customWidth="1"/>
    <col min="287" max="288" width="9.140625" style="143"/>
    <col min="289" max="289" width="11.5703125" style="143" bestFit="1" customWidth="1"/>
    <col min="290" max="514" width="9.140625" style="143"/>
    <col min="515" max="515" width="15" style="143" customWidth="1"/>
    <col min="516" max="516" width="20.7109375" style="143" customWidth="1"/>
    <col min="517" max="517" width="30.42578125" style="143" customWidth="1"/>
    <col min="518" max="518" width="17.85546875" style="143" customWidth="1"/>
    <col min="519" max="520" width="10.7109375" style="143" customWidth="1"/>
    <col min="521" max="521" width="14" style="143" customWidth="1"/>
    <col min="522" max="524" width="9.140625" style="143"/>
    <col min="525" max="525" width="11.28515625" style="143" customWidth="1"/>
    <col min="526" max="526" width="9.140625" style="143"/>
    <col min="527" max="527" width="39.42578125" style="143" customWidth="1"/>
    <col min="528" max="528" width="12.28515625" style="143" customWidth="1"/>
    <col min="529" max="529" width="10.5703125" style="143" customWidth="1"/>
    <col min="530" max="531" width="9.140625" style="143"/>
    <col min="532" max="532" width="10.7109375" style="143" customWidth="1"/>
    <col min="533" max="538" width="9.140625" style="143"/>
    <col min="539" max="540" width="12.42578125" style="143" customWidth="1"/>
    <col min="541" max="541" width="9.140625" style="143"/>
    <col min="542" max="542" width="12.7109375" style="143" bestFit="1" customWidth="1"/>
    <col min="543" max="544" width="9.140625" style="143"/>
    <col min="545" max="545" width="11.5703125" style="143" bestFit="1" customWidth="1"/>
    <col min="546" max="770" width="9.140625" style="143"/>
    <col min="771" max="771" width="15" style="143" customWidth="1"/>
    <col min="772" max="772" width="20.7109375" style="143" customWidth="1"/>
    <col min="773" max="773" width="30.42578125" style="143" customWidth="1"/>
    <col min="774" max="774" width="17.85546875" style="143" customWidth="1"/>
    <col min="775" max="776" width="10.7109375" style="143" customWidth="1"/>
    <col min="777" max="777" width="14" style="143" customWidth="1"/>
    <col min="778" max="780" width="9.140625" style="143"/>
    <col min="781" max="781" width="11.28515625" style="143" customWidth="1"/>
    <col min="782" max="782" width="9.140625" style="143"/>
    <col min="783" max="783" width="39.42578125" style="143" customWidth="1"/>
    <col min="784" max="784" width="12.28515625" style="143" customWidth="1"/>
    <col min="785" max="785" width="10.5703125" style="143" customWidth="1"/>
    <col min="786" max="787" width="9.140625" style="143"/>
    <col min="788" max="788" width="10.7109375" style="143" customWidth="1"/>
    <col min="789" max="794" width="9.140625" style="143"/>
    <col min="795" max="796" width="12.42578125" style="143" customWidth="1"/>
    <col min="797" max="797" width="9.140625" style="143"/>
    <col min="798" max="798" width="12.7109375" style="143" bestFit="1" customWidth="1"/>
    <col min="799" max="800" width="9.140625" style="143"/>
    <col min="801" max="801" width="11.5703125" style="143" bestFit="1" customWidth="1"/>
    <col min="802" max="1026" width="9.140625" style="143"/>
    <col min="1027" max="1027" width="15" style="143" customWidth="1"/>
    <col min="1028" max="1028" width="20.7109375" style="143" customWidth="1"/>
    <col min="1029" max="1029" width="30.42578125" style="143" customWidth="1"/>
    <col min="1030" max="1030" width="17.85546875" style="143" customWidth="1"/>
    <col min="1031" max="1032" width="10.7109375" style="143" customWidth="1"/>
    <col min="1033" max="1033" width="14" style="143" customWidth="1"/>
    <col min="1034" max="1036" width="9.140625" style="143"/>
    <col min="1037" max="1037" width="11.28515625" style="143" customWidth="1"/>
    <col min="1038" max="1038" width="9.140625" style="143"/>
    <col min="1039" max="1039" width="39.42578125" style="143" customWidth="1"/>
    <col min="1040" max="1040" width="12.28515625" style="143" customWidth="1"/>
    <col min="1041" max="1041" width="10.5703125" style="143" customWidth="1"/>
    <col min="1042" max="1043" width="9.140625" style="143"/>
    <col min="1044" max="1044" width="10.7109375" style="143" customWidth="1"/>
    <col min="1045" max="1050" width="9.140625" style="143"/>
    <col min="1051" max="1052" width="12.42578125" style="143" customWidth="1"/>
    <col min="1053" max="1053" width="9.140625" style="143"/>
    <col min="1054" max="1054" width="12.7109375" style="143" bestFit="1" customWidth="1"/>
    <col min="1055" max="1056" width="9.140625" style="143"/>
    <col min="1057" max="1057" width="11.5703125" style="143" bestFit="1" customWidth="1"/>
    <col min="1058" max="1282" width="9.140625" style="143"/>
    <col min="1283" max="1283" width="15" style="143" customWidth="1"/>
    <col min="1284" max="1284" width="20.7109375" style="143" customWidth="1"/>
    <col min="1285" max="1285" width="30.42578125" style="143" customWidth="1"/>
    <col min="1286" max="1286" width="17.85546875" style="143" customWidth="1"/>
    <col min="1287" max="1288" width="10.7109375" style="143" customWidth="1"/>
    <col min="1289" max="1289" width="14" style="143" customWidth="1"/>
    <col min="1290" max="1292" width="9.140625" style="143"/>
    <col min="1293" max="1293" width="11.28515625" style="143" customWidth="1"/>
    <col min="1294" max="1294" width="9.140625" style="143"/>
    <col min="1295" max="1295" width="39.42578125" style="143" customWidth="1"/>
    <col min="1296" max="1296" width="12.28515625" style="143" customWidth="1"/>
    <col min="1297" max="1297" width="10.5703125" style="143" customWidth="1"/>
    <col min="1298" max="1299" width="9.140625" style="143"/>
    <col min="1300" max="1300" width="10.7109375" style="143" customWidth="1"/>
    <col min="1301" max="1306" width="9.140625" style="143"/>
    <col min="1307" max="1308" width="12.42578125" style="143" customWidth="1"/>
    <col min="1309" max="1309" width="9.140625" style="143"/>
    <col min="1310" max="1310" width="12.7109375" style="143" bestFit="1" customWidth="1"/>
    <col min="1311" max="1312" width="9.140625" style="143"/>
    <col min="1313" max="1313" width="11.5703125" style="143" bestFit="1" customWidth="1"/>
    <col min="1314" max="1538" width="9.140625" style="143"/>
    <col min="1539" max="1539" width="15" style="143" customWidth="1"/>
    <col min="1540" max="1540" width="20.7109375" style="143" customWidth="1"/>
    <col min="1541" max="1541" width="30.42578125" style="143" customWidth="1"/>
    <col min="1542" max="1542" width="17.85546875" style="143" customWidth="1"/>
    <col min="1543" max="1544" width="10.7109375" style="143" customWidth="1"/>
    <col min="1545" max="1545" width="14" style="143" customWidth="1"/>
    <col min="1546" max="1548" width="9.140625" style="143"/>
    <col min="1549" max="1549" width="11.28515625" style="143" customWidth="1"/>
    <col min="1550" max="1550" width="9.140625" style="143"/>
    <col min="1551" max="1551" width="39.42578125" style="143" customWidth="1"/>
    <col min="1552" max="1552" width="12.28515625" style="143" customWidth="1"/>
    <col min="1553" max="1553" width="10.5703125" style="143" customWidth="1"/>
    <col min="1554" max="1555" width="9.140625" style="143"/>
    <col min="1556" max="1556" width="10.7109375" style="143" customWidth="1"/>
    <col min="1557" max="1562" width="9.140625" style="143"/>
    <col min="1563" max="1564" width="12.42578125" style="143" customWidth="1"/>
    <col min="1565" max="1565" width="9.140625" style="143"/>
    <col min="1566" max="1566" width="12.7109375" style="143" bestFit="1" customWidth="1"/>
    <col min="1567" max="1568" width="9.140625" style="143"/>
    <col min="1569" max="1569" width="11.5703125" style="143" bestFit="1" customWidth="1"/>
    <col min="1570" max="1794" width="9.140625" style="143"/>
    <col min="1795" max="1795" width="15" style="143" customWidth="1"/>
    <col min="1796" max="1796" width="20.7109375" style="143" customWidth="1"/>
    <col min="1797" max="1797" width="30.42578125" style="143" customWidth="1"/>
    <col min="1798" max="1798" width="17.85546875" style="143" customWidth="1"/>
    <col min="1799" max="1800" width="10.7109375" style="143" customWidth="1"/>
    <col min="1801" max="1801" width="14" style="143" customWidth="1"/>
    <col min="1802" max="1804" width="9.140625" style="143"/>
    <col min="1805" max="1805" width="11.28515625" style="143" customWidth="1"/>
    <col min="1806" max="1806" width="9.140625" style="143"/>
    <col min="1807" max="1807" width="39.42578125" style="143" customWidth="1"/>
    <col min="1808" max="1808" width="12.28515625" style="143" customWidth="1"/>
    <col min="1809" max="1809" width="10.5703125" style="143" customWidth="1"/>
    <col min="1810" max="1811" width="9.140625" style="143"/>
    <col min="1812" max="1812" width="10.7109375" style="143" customWidth="1"/>
    <col min="1813" max="1818" width="9.140625" style="143"/>
    <col min="1819" max="1820" width="12.42578125" style="143" customWidth="1"/>
    <col min="1821" max="1821" width="9.140625" style="143"/>
    <col min="1822" max="1822" width="12.7109375" style="143" bestFit="1" customWidth="1"/>
    <col min="1823" max="1824" width="9.140625" style="143"/>
    <col min="1825" max="1825" width="11.5703125" style="143" bestFit="1" customWidth="1"/>
    <col min="1826" max="2050" width="9.140625" style="143"/>
    <col min="2051" max="2051" width="15" style="143" customWidth="1"/>
    <col min="2052" max="2052" width="20.7109375" style="143" customWidth="1"/>
    <col min="2053" max="2053" width="30.42578125" style="143" customWidth="1"/>
    <col min="2054" max="2054" width="17.85546875" style="143" customWidth="1"/>
    <col min="2055" max="2056" width="10.7109375" style="143" customWidth="1"/>
    <col min="2057" max="2057" width="14" style="143" customWidth="1"/>
    <col min="2058" max="2060" width="9.140625" style="143"/>
    <col min="2061" max="2061" width="11.28515625" style="143" customWidth="1"/>
    <col min="2062" max="2062" width="9.140625" style="143"/>
    <col min="2063" max="2063" width="39.42578125" style="143" customWidth="1"/>
    <col min="2064" max="2064" width="12.28515625" style="143" customWidth="1"/>
    <col min="2065" max="2065" width="10.5703125" style="143" customWidth="1"/>
    <col min="2066" max="2067" width="9.140625" style="143"/>
    <col min="2068" max="2068" width="10.7109375" style="143" customWidth="1"/>
    <col min="2069" max="2074" width="9.140625" style="143"/>
    <col min="2075" max="2076" width="12.42578125" style="143" customWidth="1"/>
    <col min="2077" max="2077" width="9.140625" style="143"/>
    <col min="2078" max="2078" width="12.7109375" style="143" bestFit="1" customWidth="1"/>
    <col min="2079" max="2080" width="9.140625" style="143"/>
    <col min="2081" max="2081" width="11.5703125" style="143" bestFit="1" customWidth="1"/>
    <col min="2082" max="2306" width="9.140625" style="143"/>
    <col min="2307" max="2307" width="15" style="143" customWidth="1"/>
    <col min="2308" max="2308" width="20.7109375" style="143" customWidth="1"/>
    <col min="2309" max="2309" width="30.42578125" style="143" customWidth="1"/>
    <col min="2310" max="2310" width="17.85546875" style="143" customWidth="1"/>
    <col min="2311" max="2312" width="10.7109375" style="143" customWidth="1"/>
    <col min="2313" max="2313" width="14" style="143" customWidth="1"/>
    <col min="2314" max="2316" width="9.140625" style="143"/>
    <col min="2317" max="2317" width="11.28515625" style="143" customWidth="1"/>
    <col min="2318" max="2318" width="9.140625" style="143"/>
    <col min="2319" max="2319" width="39.42578125" style="143" customWidth="1"/>
    <col min="2320" max="2320" width="12.28515625" style="143" customWidth="1"/>
    <col min="2321" max="2321" width="10.5703125" style="143" customWidth="1"/>
    <col min="2322" max="2323" width="9.140625" style="143"/>
    <col min="2324" max="2324" width="10.7109375" style="143" customWidth="1"/>
    <col min="2325" max="2330" width="9.140625" style="143"/>
    <col min="2331" max="2332" width="12.42578125" style="143" customWidth="1"/>
    <col min="2333" max="2333" width="9.140625" style="143"/>
    <col min="2334" max="2334" width="12.7109375" style="143" bestFit="1" customWidth="1"/>
    <col min="2335" max="2336" width="9.140625" style="143"/>
    <col min="2337" max="2337" width="11.5703125" style="143" bestFit="1" customWidth="1"/>
    <col min="2338" max="2562" width="9.140625" style="143"/>
    <col min="2563" max="2563" width="15" style="143" customWidth="1"/>
    <col min="2564" max="2564" width="20.7109375" style="143" customWidth="1"/>
    <col min="2565" max="2565" width="30.42578125" style="143" customWidth="1"/>
    <col min="2566" max="2566" width="17.85546875" style="143" customWidth="1"/>
    <col min="2567" max="2568" width="10.7109375" style="143" customWidth="1"/>
    <col min="2569" max="2569" width="14" style="143" customWidth="1"/>
    <col min="2570" max="2572" width="9.140625" style="143"/>
    <col min="2573" max="2573" width="11.28515625" style="143" customWidth="1"/>
    <col min="2574" max="2574" width="9.140625" style="143"/>
    <col min="2575" max="2575" width="39.42578125" style="143" customWidth="1"/>
    <col min="2576" max="2576" width="12.28515625" style="143" customWidth="1"/>
    <col min="2577" max="2577" width="10.5703125" style="143" customWidth="1"/>
    <col min="2578" max="2579" width="9.140625" style="143"/>
    <col min="2580" max="2580" width="10.7109375" style="143" customWidth="1"/>
    <col min="2581" max="2586" width="9.140625" style="143"/>
    <col min="2587" max="2588" width="12.42578125" style="143" customWidth="1"/>
    <col min="2589" max="2589" width="9.140625" style="143"/>
    <col min="2590" max="2590" width="12.7109375" style="143" bestFit="1" customWidth="1"/>
    <col min="2591" max="2592" width="9.140625" style="143"/>
    <col min="2593" max="2593" width="11.5703125" style="143" bestFit="1" customWidth="1"/>
    <col min="2594" max="2818" width="9.140625" style="143"/>
    <col min="2819" max="2819" width="15" style="143" customWidth="1"/>
    <col min="2820" max="2820" width="20.7109375" style="143" customWidth="1"/>
    <col min="2821" max="2821" width="30.42578125" style="143" customWidth="1"/>
    <col min="2822" max="2822" width="17.85546875" style="143" customWidth="1"/>
    <col min="2823" max="2824" width="10.7109375" style="143" customWidth="1"/>
    <col min="2825" max="2825" width="14" style="143" customWidth="1"/>
    <col min="2826" max="2828" width="9.140625" style="143"/>
    <col min="2829" max="2829" width="11.28515625" style="143" customWidth="1"/>
    <col min="2830" max="2830" width="9.140625" style="143"/>
    <col min="2831" max="2831" width="39.42578125" style="143" customWidth="1"/>
    <col min="2832" max="2832" width="12.28515625" style="143" customWidth="1"/>
    <col min="2833" max="2833" width="10.5703125" style="143" customWidth="1"/>
    <col min="2834" max="2835" width="9.140625" style="143"/>
    <col min="2836" max="2836" width="10.7109375" style="143" customWidth="1"/>
    <col min="2837" max="2842" width="9.140625" style="143"/>
    <col min="2843" max="2844" width="12.42578125" style="143" customWidth="1"/>
    <col min="2845" max="2845" width="9.140625" style="143"/>
    <col min="2846" max="2846" width="12.7109375" style="143" bestFit="1" customWidth="1"/>
    <col min="2847" max="2848" width="9.140625" style="143"/>
    <col min="2849" max="2849" width="11.5703125" style="143" bestFit="1" customWidth="1"/>
    <col min="2850" max="3074" width="9.140625" style="143"/>
    <col min="3075" max="3075" width="15" style="143" customWidth="1"/>
    <col min="3076" max="3076" width="20.7109375" style="143" customWidth="1"/>
    <col min="3077" max="3077" width="30.42578125" style="143" customWidth="1"/>
    <col min="3078" max="3078" width="17.85546875" style="143" customWidth="1"/>
    <col min="3079" max="3080" width="10.7109375" style="143" customWidth="1"/>
    <col min="3081" max="3081" width="14" style="143" customWidth="1"/>
    <col min="3082" max="3084" width="9.140625" style="143"/>
    <col min="3085" max="3085" width="11.28515625" style="143" customWidth="1"/>
    <col min="3086" max="3086" width="9.140625" style="143"/>
    <col min="3087" max="3087" width="39.42578125" style="143" customWidth="1"/>
    <col min="3088" max="3088" width="12.28515625" style="143" customWidth="1"/>
    <col min="3089" max="3089" width="10.5703125" style="143" customWidth="1"/>
    <col min="3090" max="3091" width="9.140625" style="143"/>
    <col min="3092" max="3092" width="10.7109375" style="143" customWidth="1"/>
    <col min="3093" max="3098" width="9.140625" style="143"/>
    <col min="3099" max="3100" width="12.42578125" style="143" customWidth="1"/>
    <col min="3101" max="3101" width="9.140625" style="143"/>
    <col min="3102" max="3102" width="12.7109375" style="143" bestFit="1" customWidth="1"/>
    <col min="3103" max="3104" width="9.140625" style="143"/>
    <col min="3105" max="3105" width="11.5703125" style="143" bestFit="1" customWidth="1"/>
    <col min="3106" max="3330" width="9.140625" style="143"/>
    <col min="3331" max="3331" width="15" style="143" customWidth="1"/>
    <col min="3332" max="3332" width="20.7109375" style="143" customWidth="1"/>
    <col min="3333" max="3333" width="30.42578125" style="143" customWidth="1"/>
    <col min="3334" max="3334" width="17.85546875" style="143" customWidth="1"/>
    <col min="3335" max="3336" width="10.7109375" style="143" customWidth="1"/>
    <col min="3337" max="3337" width="14" style="143" customWidth="1"/>
    <col min="3338" max="3340" width="9.140625" style="143"/>
    <col min="3341" max="3341" width="11.28515625" style="143" customWidth="1"/>
    <col min="3342" max="3342" width="9.140625" style="143"/>
    <col min="3343" max="3343" width="39.42578125" style="143" customWidth="1"/>
    <col min="3344" max="3344" width="12.28515625" style="143" customWidth="1"/>
    <col min="3345" max="3345" width="10.5703125" style="143" customWidth="1"/>
    <col min="3346" max="3347" width="9.140625" style="143"/>
    <col min="3348" max="3348" width="10.7109375" style="143" customWidth="1"/>
    <col min="3349" max="3354" width="9.140625" style="143"/>
    <col min="3355" max="3356" width="12.42578125" style="143" customWidth="1"/>
    <col min="3357" max="3357" width="9.140625" style="143"/>
    <col min="3358" max="3358" width="12.7109375" style="143" bestFit="1" customWidth="1"/>
    <col min="3359" max="3360" width="9.140625" style="143"/>
    <col min="3361" max="3361" width="11.5703125" style="143" bestFit="1" customWidth="1"/>
    <col min="3362" max="3586" width="9.140625" style="143"/>
    <col min="3587" max="3587" width="15" style="143" customWidth="1"/>
    <col min="3588" max="3588" width="20.7109375" style="143" customWidth="1"/>
    <col min="3589" max="3589" width="30.42578125" style="143" customWidth="1"/>
    <col min="3590" max="3590" width="17.85546875" style="143" customWidth="1"/>
    <col min="3591" max="3592" width="10.7109375" style="143" customWidth="1"/>
    <col min="3593" max="3593" width="14" style="143" customWidth="1"/>
    <col min="3594" max="3596" width="9.140625" style="143"/>
    <col min="3597" max="3597" width="11.28515625" style="143" customWidth="1"/>
    <col min="3598" max="3598" width="9.140625" style="143"/>
    <col min="3599" max="3599" width="39.42578125" style="143" customWidth="1"/>
    <col min="3600" max="3600" width="12.28515625" style="143" customWidth="1"/>
    <col min="3601" max="3601" width="10.5703125" style="143" customWidth="1"/>
    <col min="3602" max="3603" width="9.140625" style="143"/>
    <col min="3604" max="3604" width="10.7109375" style="143" customWidth="1"/>
    <col min="3605" max="3610" width="9.140625" style="143"/>
    <col min="3611" max="3612" width="12.42578125" style="143" customWidth="1"/>
    <col min="3613" max="3613" width="9.140625" style="143"/>
    <col min="3614" max="3614" width="12.7109375" style="143" bestFit="1" customWidth="1"/>
    <col min="3615" max="3616" width="9.140625" style="143"/>
    <col min="3617" max="3617" width="11.5703125" style="143" bestFit="1" customWidth="1"/>
    <col min="3618" max="3842" width="9.140625" style="143"/>
    <col min="3843" max="3843" width="15" style="143" customWidth="1"/>
    <col min="3844" max="3844" width="20.7109375" style="143" customWidth="1"/>
    <col min="3845" max="3845" width="30.42578125" style="143" customWidth="1"/>
    <col min="3846" max="3846" width="17.85546875" style="143" customWidth="1"/>
    <col min="3847" max="3848" width="10.7109375" style="143" customWidth="1"/>
    <col min="3849" max="3849" width="14" style="143" customWidth="1"/>
    <col min="3850" max="3852" width="9.140625" style="143"/>
    <col min="3853" max="3853" width="11.28515625" style="143" customWidth="1"/>
    <col min="3854" max="3854" width="9.140625" style="143"/>
    <col min="3855" max="3855" width="39.42578125" style="143" customWidth="1"/>
    <col min="3856" max="3856" width="12.28515625" style="143" customWidth="1"/>
    <col min="3857" max="3857" width="10.5703125" style="143" customWidth="1"/>
    <col min="3858" max="3859" width="9.140625" style="143"/>
    <col min="3860" max="3860" width="10.7109375" style="143" customWidth="1"/>
    <col min="3861" max="3866" width="9.140625" style="143"/>
    <col min="3867" max="3868" width="12.42578125" style="143" customWidth="1"/>
    <col min="3869" max="3869" width="9.140625" style="143"/>
    <col min="3870" max="3870" width="12.7109375" style="143" bestFit="1" customWidth="1"/>
    <col min="3871" max="3872" width="9.140625" style="143"/>
    <col min="3873" max="3873" width="11.5703125" style="143" bestFit="1" customWidth="1"/>
    <col min="3874" max="4098" width="9.140625" style="143"/>
    <col min="4099" max="4099" width="15" style="143" customWidth="1"/>
    <col min="4100" max="4100" width="20.7109375" style="143" customWidth="1"/>
    <col min="4101" max="4101" width="30.42578125" style="143" customWidth="1"/>
    <col min="4102" max="4102" width="17.85546875" style="143" customWidth="1"/>
    <col min="4103" max="4104" width="10.7109375" style="143" customWidth="1"/>
    <col min="4105" max="4105" width="14" style="143" customWidth="1"/>
    <col min="4106" max="4108" width="9.140625" style="143"/>
    <col min="4109" max="4109" width="11.28515625" style="143" customWidth="1"/>
    <col min="4110" max="4110" width="9.140625" style="143"/>
    <col min="4111" max="4111" width="39.42578125" style="143" customWidth="1"/>
    <col min="4112" max="4112" width="12.28515625" style="143" customWidth="1"/>
    <col min="4113" max="4113" width="10.5703125" style="143" customWidth="1"/>
    <col min="4114" max="4115" width="9.140625" style="143"/>
    <col min="4116" max="4116" width="10.7109375" style="143" customWidth="1"/>
    <col min="4117" max="4122" width="9.140625" style="143"/>
    <col min="4123" max="4124" width="12.42578125" style="143" customWidth="1"/>
    <col min="4125" max="4125" width="9.140625" style="143"/>
    <col min="4126" max="4126" width="12.7109375" style="143" bestFit="1" customWidth="1"/>
    <col min="4127" max="4128" width="9.140625" style="143"/>
    <col min="4129" max="4129" width="11.5703125" style="143" bestFit="1" customWidth="1"/>
    <col min="4130" max="4354" width="9.140625" style="143"/>
    <col min="4355" max="4355" width="15" style="143" customWidth="1"/>
    <col min="4356" max="4356" width="20.7109375" style="143" customWidth="1"/>
    <col min="4357" max="4357" width="30.42578125" style="143" customWidth="1"/>
    <col min="4358" max="4358" width="17.85546875" style="143" customWidth="1"/>
    <col min="4359" max="4360" width="10.7109375" style="143" customWidth="1"/>
    <col min="4361" max="4361" width="14" style="143" customWidth="1"/>
    <col min="4362" max="4364" width="9.140625" style="143"/>
    <col min="4365" max="4365" width="11.28515625" style="143" customWidth="1"/>
    <col min="4366" max="4366" width="9.140625" style="143"/>
    <col min="4367" max="4367" width="39.42578125" style="143" customWidth="1"/>
    <col min="4368" max="4368" width="12.28515625" style="143" customWidth="1"/>
    <col min="4369" max="4369" width="10.5703125" style="143" customWidth="1"/>
    <col min="4370" max="4371" width="9.140625" style="143"/>
    <col min="4372" max="4372" width="10.7109375" style="143" customWidth="1"/>
    <col min="4373" max="4378" width="9.140625" style="143"/>
    <col min="4379" max="4380" width="12.42578125" style="143" customWidth="1"/>
    <col min="4381" max="4381" width="9.140625" style="143"/>
    <col min="4382" max="4382" width="12.7109375" style="143" bestFit="1" customWidth="1"/>
    <col min="4383" max="4384" width="9.140625" style="143"/>
    <col min="4385" max="4385" width="11.5703125" style="143" bestFit="1" customWidth="1"/>
    <col min="4386" max="4610" width="9.140625" style="143"/>
    <col min="4611" max="4611" width="15" style="143" customWidth="1"/>
    <col min="4612" max="4612" width="20.7109375" style="143" customWidth="1"/>
    <col min="4613" max="4613" width="30.42578125" style="143" customWidth="1"/>
    <col min="4614" max="4614" width="17.85546875" style="143" customWidth="1"/>
    <col min="4615" max="4616" width="10.7109375" style="143" customWidth="1"/>
    <col min="4617" max="4617" width="14" style="143" customWidth="1"/>
    <col min="4618" max="4620" width="9.140625" style="143"/>
    <col min="4621" max="4621" width="11.28515625" style="143" customWidth="1"/>
    <col min="4622" max="4622" width="9.140625" style="143"/>
    <col min="4623" max="4623" width="39.42578125" style="143" customWidth="1"/>
    <col min="4624" max="4624" width="12.28515625" style="143" customWidth="1"/>
    <col min="4625" max="4625" width="10.5703125" style="143" customWidth="1"/>
    <col min="4626" max="4627" width="9.140625" style="143"/>
    <col min="4628" max="4628" width="10.7109375" style="143" customWidth="1"/>
    <col min="4629" max="4634" width="9.140625" style="143"/>
    <col min="4635" max="4636" width="12.42578125" style="143" customWidth="1"/>
    <col min="4637" max="4637" width="9.140625" style="143"/>
    <col min="4638" max="4638" width="12.7109375" style="143" bestFit="1" customWidth="1"/>
    <col min="4639" max="4640" width="9.140625" style="143"/>
    <col min="4641" max="4641" width="11.5703125" style="143" bestFit="1" customWidth="1"/>
    <col min="4642" max="4866" width="9.140625" style="143"/>
    <col min="4867" max="4867" width="15" style="143" customWidth="1"/>
    <col min="4868" max="4868" width="20.7109375" style="143" customWidth="1"/>
    <col min="4869" max="4869" width="30.42578125" style="143" customWidth="1"/>
    <col min="4870" max="4870" width="17.85546875" style="143" customWidth="1"/>
    <col min="4871" max="4872" width="10.7109375" style="143" customWidth="1"/>
    <col min="4873" max="4873" width="14" style="143" customWidth="1"/>
    <col min="4874" max="4876" width="9.140625" style="143"/>
    <col min="4877" max="4877" width="11.28515625" style="143" customWidth="1"/>
    <col min="4878" max="4878" width="9.140625" style="143"/>
    <col min="4879" max="4879" width="39.42578125" style="143" customWidth="1"/>
    <col min="4880" max="4880" width="12.28515625" style="143" customWidth="1"/>
    <col min="4881" max="4881" width="10.5703125" style="143" customWidth="1"/>
    <col min="4882" max="4883" width="9.140625" style="143"/>
    <col min="4884" max="4884" width="10.7109375" style="143" customWidth="1"/>
    <col min="4885" max="4890" width="9.140625" style="143"/>
    <col min="4891" max="4892" width="12.42578125" style="143" customWidth="1"/>
    <col min="4893" max="4893" width="9.140625" style="143"/>
    <col min="4894" max="4894" width="12.7109375" style="143" bestFit="1" customWidth="1"/>
    <col min="4895" max="4896" width="9.140625" style="143"/>
    <col min="4897" max="4897" width="11.5703125" style="143" bestFit="1" customWidth="1"/>
    <col min="4898" max="5122" width="9.140625" style="143"/>
    <col min="5123" max="5123" width="15" style="143" customWidth="1"/>
    <col min="5124" max="5124" width="20.7109375" style="143" customWidth="1"/>
    <col min="5125" max="5125" width="30.42578125" style="143" customWidth="1"/>
    <col min="5126" max="5126" width="17.85546875" style="143" customWidth="1"/>
    <col min="5127" max="5128" width="10.7109375" style="143" customWidth="1"/>
    <col min="5129" max="5129" width="14" style="143" customWidth="1"/>
    <col min="5130" max="5132" width="9.140625" style="143"/>
    <col min="5133" max="5133" width="11.28515625" style="143" customWidth="1"/>
    <col min="5134" max="5134" width="9.140625" style="143"/>
    <col min="5135" max="5135" width="39.42578125" style="143" customWidth="1"/>
    <col min="5136" max="5136" width="12.28515625" style="143" customWidth="1"/>
    <col min="5137" max="5137" width="10.5703125" style="143" customWidth="1"/>
    <col min="5138" max="5139" width="9.140625" style="143"/>
    <col min="5140" max="5140" width="10.7109375" style="143" customWidth="1"/>
    <col min="5141" max="5146" width="9.140625" style="143"/>
    <col min="5147" max="5148" width="12.42578125" style="143" customWidth="1"/>
    <col min="5149" max="5149" width="9.140625" style="143"/>
    <col min="5150" max="5150" width="12.7109375" style="143" bestFit="1" customWidth="1"/>
    <col min="5151" max="5152" width="9.140625" style="143"/>
    <col min="5153" max="5153" width="11.5703125" style="143" bestFit="1" customWidth="1"/>
    <col min="5154" max="5378" width="9.140625" style="143"/>
    <col min="5379" max="5379" width="15" style="143" customWidth="1"/>
    <col min="5380" max="5380" width="20.7109375" style="143" customWidth="1"/>
    <col min="5381" max="5381" width="30.42578125" style="143" customWidth="1"/>
    <col min="5382" max="5382" width="17.85546875" style="143" customWidth="1"/>
    <col min="5383" max="5384" width="10.7109375" style="143" customWidth="1"/>
    <col min="5385" max="5385" width="14" style="143" customWidth="1"/>
    <col min="5386" max="5388" width="9.140625" style="143"/>
    <col min="5389" max="5389" width="11.28515625" style="143" customWidth="1"/>
    <col min="5390" max="5390" width="9.140625" style="143"/>
    <col min="5391" max="5391" width="39.42578125" style="143" customWidth="1"/>
    <col min="5392" max="5392" width="12.28515625" style="143" customWidth="1"/>
    <col min="5393" max="5393" width="10.5703125" style="143" customWidth="1"/>
    <col min="5394" max="5395" width="9.140625" style="143"/>
    <col min="5396" max="5396" width="10.7109375" style="143" customWidth="1"/>
    <col min="5397" max="5402" width="9.140625" style="143"/>
    <col min="5403" max="5404" width="12.42578125" style="143" customWidth="1"/>
    <col min="5405" max="5405" width="9.140625" style="143"/>
    <col min="5406" max="5406" width="12.7109375" style="143" bestFit="1" customWidth="1"/>
    <col min="5407" max="5408" width="9.140625" style="143"/>
    <col min="5409" max="5409" width="11.5703125" style="143" bestFit="1" customWidth="1"/>
    <col min="5410" max="5634" width="9.140625" style="143"/>
    <col min="5635" max="5635" width="15" style="143" customWidth="1"/>
    <col min="5636" max="5636" width="20.7109375" style="143" customWidth="1"/>
    <col min="5637" max="5637" width="30.42578125" style="143" customWidth="1"/>
    <col min="5638" max="5638" width="17.85546875" style="143" customWidth="1"/>
    <col min="5639" max="5640" width="10.7109375" style="143" customWidth="1"/>
    <col min="5641" max="5641" width="14" style="143" customWidth="1"/>
    <col min="5642" max="5644" width="9.140625" style="143"/>
    <col min="5645" max="5645" width="11.28515625" style="143" customWidth="1"/>
    <col min="5646" max="5646" width="9.140625" style="143"/>
    <col min="5647" max="5647" width="39.42578125" style="143" customWidth="1"/>
    <col min="5648" max="5648" width="12.28515625" style="143" customWidth="1"/>
    <col min="5649" max="5649" width="10.5703125" style="143" customWidth="1"/>
    <col min="5650" max="5651" width="9.140625" style="143"/>
    <col min="5652" max="5652" width="10.7109375" style="143" customWidth="1"/>
    <col min="5653" max="5658" width="9.140625" style="143"/>
    <col min="5659" max="5660" width="12.42578125" style="143" customWidth="1"/>
    <col min="5661" max="5661" width="9.140625" style="143"/>
    <col min="5662" max="5662" width="12.7109375" style="143" bestFit="1" customWidth="1"/>
    <col min="5663" max="5664" width="9.140625" style="143"/>
    <col min="5665" max="5665" width="11.5703125" style="143" bestFit="1" customWidth="1"/>
    <col min="5666" max="5890" width="9.140625" style="143"/>
    <col min="5891" max="5891" width="15" style="143" customWidth="1"/>
    <col min="5892" max="5892" width="20.7109375" style="143" customWidth="1"/>
    <col min="5893" max="5893" width="30.42578125" style="143" customWidth="1"/>
    <col min="5894" max="5894" width="17.85546875" style="143" customWidth="1"/>
    <col min="5895" max="5896" width="10.7109375" style="143" customWidth="1"/>
    <col min="5897" max="5897" width="14" style="143" customWidth="1"/>
    <col min="5898" max="5900" width="9.140625" style="143"/>
    <col min="5901" max="5901" width="11.28515625" style="143" customWidth="1"/>
    <col min="5902" max="5902" width="9.140625" style="143"/>
    <col min="5903" max="5903" width="39.42578125" style="143" customWidth="1"/>
    <col min="5904" max="5904" width="12.28515625" style="143" customWidth="1"/>
    <col min="5905" max="5905" width="10.5703125" style="143" customWidth="1"/>
    <col min="5906" max="5907" width="9.140625" style="143"/>
    <col min="5908" max="5908" width="10.7109375" style="143" customWidth="1"/>
    <col min="5909" max="5914" width="9.140625" style="143"/>
    <col min="5915" max="5916" width="12.42578125" style="143" customWidth="1"/>
    <col min="5917" max="5917" width="9.140625" style="143"/>
    <col min="5918" max="5918" width="12.7109375" style="143" bestFit="1" customWidth="1"/>
    <col min="5919" max="5920" width="9.140625" style="143"/>
    <col min="5921" max="5921" width="11.5703125" style="143" bestFit="1" customWidth="1"/>
    <col min="5922" max="6146" width="9.140625" style="143"/>
    <col min="6147" max="6147" width="15" style="143" customWidth="1"/>
    <col min="6148" max="6148" width="20.7109375" style="143" customWidth="1"/>
    <col min="6149" max="6149" width="30.42578125" style="143" customWidth="1"/>
    <col min="6150" max="6150" width="17.85546875" style="143" customWidth="1"/>
    <col min="6151" max="6152" width="10.7109375" style="143" customWidth="1"/>
    <col min="6153" max="6153" width="14" style="143" customWidth="1"/>
    <col min="6154" max="6156" width="9.140625" style="143"/>
    <col min="6157" max="6157" width="11.28515625" style="143" customWidth="1"/>
    <col min="6158" max="6158" width="9.140625" style="143"/>
    <col min="6159" max="6159" width="39.42578125" style="143" customWidth="1"/>
    <col min="6160" max="6160" width="12.28515625" style="143" customWidth="1"/>
    <col min="6161" max="6161" width="10.5703125" style="143" customWidth="1"/>
    <col min="6162" max="6163" width="9.140625" style="143"/>
    <col min="6164" max="6164" width="10.7109375" style="143" customWidth="1"/>
    <col min="6165" max="6170" width="9.140625" style="143"/>
    <col min="6171" max="6172" width="12.42578125" style="143" customWidth="1"/>
    <col min="6173" max="6173" width="9.140625" style="143"/>
    <col min="6174" max="6174" width="12.7109375" style="143" bestFit="1" customWidth="1"/>
    <col min="6175" max="6176" width="9.140625" style="143"/>
    <col min="6177" max="6177" width="11.5703125" style="143" bestFit="1" customWidth="1"/>
    <col min="6178" max="6402" width="9.140625" style="143"/>
    <col min="6403" max="6403" width="15" style="143" customWidth="1"/>
    <col min="6404" max="6404" width="20.7109375" style="143" customWidth="1"/>
    <col min="6405" max="6405" width="30.42578125" style="143" customWidth="1"/>
    <col min="6406" max="6406" width="17.85546875" style="143" customWidth="1"/>
    <col min="6407" max="6408" width="10.7109375" style="143" customWidth="1"/>
    <col min="6409" max="6409" width="14" style="143" customWidth="1"/>
    <col min="6410" max="6412" width="9.140625" style="143"/>
    <col min="6413" max="6413" width="11.28515625" style="143" customWidth="1"/>
    <col min="6414" max="6414" width="9.140625" style="143"/>
    <col min="6415" max="6415" width="39.42578125" style="143" customWidth="1"/>
    <col min="6416" max="6416" width="12.28515625" style="143" customWidth="1"/>
    <col min="6417" max="6417" width="10.5703125" style="143" customWidth="1"/>
    <col min="6418" max="6419" width="9.140625" style="143"/>
    <col min="6420" max="6420" width="10.7109375" style="143" customWidth="1"/>
    <col min="6421" max="6426" width="9.140625" style="143"/>
    <col min="6427" max="6428" width="12.42578125" style="143" customWidth="1"/>
    <col min="6429" max="6429" width="9.140625" style="143"/>
    <col min="6430" max="6430" width="12.7109375" style="143" bestFit="1" customWidth="1"/>
    <col min="6431" max="6432" width="9.140625" style="143"/>
    <col min="6433" max="6433" width="11.5703125" style="143" bestFit="1" customWidth="1"/>
    <col min="6434" max="6658" width="9.140625" style="143"/>
    <col min="6659" max="6659" width="15" style="143" customWidth="1"/>
    <col min="6660" max="6660" width="20.7109375" style="143" customWidth="1"/>
    <col min="6661" max="6661" width="30.42578125" style="143" customWidth="1"/>
    <col min="6662" max="6662" width="17.85546875" style="143" customWidth="1"/>
    <col min="6663" max="6664" width="10.7109375" style="143" customWidth="1"/>
    <col min="6665" max="6665" width="14" style="143" customWidth="1"/>
    <col min="6666" max="6668" width="9.140625" style="143"/>
    <col min="6669" max="6669" width="11.28515625" style="143" customWidth="1"/>
    <col min="6670" max="6670" width="9.140625" style="143"/>
    <col min="6671" max="6671" width="39.42578125" style="143" customWidth="1"/>
    <col min="6672" max="6672" width="12.28515625" style="143" customWidth="1"/>
    <col min="6673" max="6673" width="10.5703125" style="143" customWidth="1"/>
    <col min="6674" max="6675" width="9.140625" style="143"/>
    <col min="6676" max="6676" width="10.7109375" style="143" customWidth="1"/>
    <col min="6677" max="6682" width="9.140625" style="143"/>
    <col min="6683" max="6684" width="12.42578125" style="143" customWidth="1"/>
    <col min="6685" max="6685" width="9.140625" style="143"/>
    <col min="6686" max="6686" width="12.7109375" style="143" bestFit="1" customWidth="1"/>
    <col min="6687" max="6688" width="9.140625" style="143"/>
    <col min="6689" max="6689" width="11.5703125" style="143" bestFit="1" customWidth="1"/>
    <col min="6690" max="6914" width="9.140625" style="143"/>
    <col min="6915" max="6915" width="15" style="143" customWidth="1"/>
    <col min="6916" max="6916" width="20.7109375" style="143" customWidth="1"/>
    <col min="6917" max="6917" width="30.42578125" style="143" customWidth="1"/>
    <col min="6918" max="6918" width="17.85546875" style="143" customWidth="1"/>
    <col min="6919" max="6920" width="10.7109375" style="143" customWidth="1"/>
    <col min="6921" max="6921" width="14" style="143" customWidth="1"/>
    <col min="6922" max="6924" width="9.140625" style="143"/>
    <col min="6925" max="6925" width="11.28515625" style="143" customWidth="1"/>
    <col min="6926" max="6926" width="9.140625" style="143"/>
    <col min="6927" max="6927" width="39.42578125" style="143" customWidth="1"/>
    <col min="6928" max="6928" width="12.28515625" style="143" customWidth="1"/>
    <col min="6929" max="6929" width="10.5703125" style="143" customWidth="1"/>
    <col min="6930" max="6931" width="9.140625" style="143"/>
    <col min="6932" max="6932" width="10.7109375" style="143" customWidth="1"/>
    <col min="6933" max="6938" width="9.140625" style="143"/>
    <col min="6939" max="6940" width="12.42578125" style="143" customWidth="1"/>
    <col min="6941" max="6941" width="9.140625" style="143"/>
    <col min="6942" max="6942" width="12.7109375" style="143" bestFit="1" customWidth="1"/>
    <col min="6943" max="6944" width="9.140625" style="143"/>
    <col min="6945" max="6945" width="11.5703125" style="143" bestFit="1" customWidth="1"/>
    <col min="6946" max="7170" width="9.140625" style="143"/>
    <col min="7171" max="7171" width="15" style="143" customWidth="1"/>
    <col min="7172" max="7172" width="20.7109375" style="143" customWidth="1"/>
    <col min="7173" max="7173" width="30.42578125" style="143" customWidth="1"/>
    <col min="7174" max="7174" width="17.85546875" style="143" customWidth="1"/>
    <col min="7175" max="7176" width="10.7109375" style="143" customWidth="1"/>
    <col min="7177" max="7177" width="14" style="143" customWidth="1"/>
    <col min="7178" max="7180" width="9.140625" style="143"/>
    <col min="7181" max="7181" width="11.28515625" style="143" customWidth="1"/>
    <col min="7182" max="7182" width="9.140625" style="143"/>
    <col min="7183" max="7183" width="39.42578125" style="143" customWidth="1"/>
    <col min="7184" max="7184" width="12.28515625" style="143" customWidth="1"/>
    <col min="7185" max="7185" width="10.5703125" style="143" customWidth="1"/>
    <col min="7186" max="7187" width="9.140625" style="143"/>
    <col min="7188" max="7188" width="10.7109375" style="143" customWidth="1"/>
    <col min="7189" max="7194" width="9.140625" style="143"/>
    <col min="7195" max="7196" width="12.42578125" style="143" customWidth="1"/>
    <col min="7197" max="7197" width="9.140625" style="143"/>
    <col min="7198" max="7198" width="12.7109375" style="143" bestFit="1" customWidth="1"/>
    <col min="7199" max="7200" width="9.140625" style="143"/>
    <col min="7201" max="7201" width="11.5703125" style="143" bestFit="1" customWidth="1"/>
    <col min="7202" max="7426" width="9.140625" style="143"/>
    <col min="7427" max="7427" width="15" style="143" customWidth="1"/>
    <col min="7428" max="7428" width="20.7109375" style="143" customWidth="1"/>
    <col min="7429" max="7429" width="30.42578125" style="143" customWidth="1"/>
    <col min="7430" max="7430" width="17.85546875" style="143" customWidth="1"/>
    <col min="7431" max="7432" width="10.7109375" style="143" customWidth="1"/>
    <col min="7433" max="7433" width="14" style="143" customWidth="1"/>
    <col min="7434" max="7436" width="9.140625" style="143"/>
    <col min="7437" max="7437" width="11.28515625" style="143" customWidth="1"/>
    <col min="7438" max="7438" width="9.140625" style="143"/>
    <col min="7439" max="7439" width="39.42578125" style="143" customWidth="1"/>
    <col min="7440" max="7440" width="12.28515625" style="143" customWidth="1"/>
    <col min="7441" max="7441" width="10.5703125" style="143" customWidth="1"/>
    <col min="7442" max="7443" width="9.140625" style="143"/>
    <col min="7444" max="7444" width="10.7109375" style="143" customWidth="1"/>
    <col min="7445" max="7450" width="9.140625" style="143"/>
    <col min="7451" max="7452" width="12.42578125" style="143" customWidth="1"/>
    <col min="7453" max="7453" width="9.140625" style="143"/>
    <col min="7454" max="7454" width="12.7109375" style="143" bestFit="1" customWidth="1"/>
    <col min="7455" max="7456" width="9.140625" style="143"/>
    <col min="7457" max="7457" width="11.5703125" style="143" bestFit="1" customWidth="1"/>
    <col min="7458" max="7682" width="9.140625" style="143"/>
    <col min="7683" max="7683" width="15" style="143" customWidth="1"/>
    <col min="7684" max="7684" width="20.7109375" style="143" customWidth="1"/>
    <col min="7685" max="7685" width="30.42578125" style="143" customWidth="1"/>
    <col min="7686" max="7686" width="17.85546875" style="143" customWidth="1"/>
    <col min="7687" max="7688" width="10.7109375" style="143" customWidth="1"/>
    <col min="7689" max="7689" width="14" style="143" customWidth="1"/>
    <col min="7690" max="7692" width="9.140625" style="143"/>
    <col min="7693" max="7693" width="11.28515625" style="143" customWidth="1"/>
    <col min="7694" max="7694" width="9.140625" style="143"/>
    <col min="7695" max="7695" width="39.42578125" style="143" customWidth="1"/>
    <col min="7696" max="7696" width="12.28515625" style="143" customWidth="1"/>
    <col min="7697" max="7697" width="10.5703125" style="143" customWidth="1"/>
    <col min="7698" max="7699" width="9.140625" style="143"/>
    <col min="7700" max="7700" width="10.7109375" style="143" customWidth="1"/>
    <col min="7701" max="7706" width="9.140625" style="143"/>
    <col min="7707" max="7708" width="12.42578125" style="143" customWidth="1"/>
    <col min="7709" max="7709" width="9.140625" style="143"/>
    <col min="7710" max="7710" width="12.7109375" style="143" bestFit="1" customWidth="1"/>
    <col min="7711" max="7712" width="9.140625" style="143"/>
    <col min="7713" max="7713" width="11.5703125" style="143" bestFit="1" customWidth="1"/>
    <col min="7714" max="7938" width="9.140625" style="143"/>
    <col min="7939" max="7939" width="15" style="143" customWidth="1"/>
    <col min="7940" max="7940" width="20.7109375" style="143" customWidth="1"/>
    <col min="7941" max="7941" width="30.42578125" style="143" customWidth="1"/>
    <col min="7942" max="7942" width="17.85546875" style="143" customWidth="1"/>
    <col min="7943" max="7944" width="10.7109375" style="143" customWidth="1"/>
    <col min="7945" max="7945" width="14" style="143" customWidth="1"/>
    <col min="7946" max="7948" width="9.140625" style="143"/>
    <col min="7949" max="7949" width="11.28515625" style="143" customWidth="1"/>
    <col min="7950" max="7950" width="9.140625" style="143"/>
    <col min="7951" max="7951" width="39.42578125" style="143" customWidth="1"/>
    <col min="7952" max="7952" width="12.28515625" style="143" customWidth="1"/>
    <col min="7953" max="7953" width="10.5703125" style="143" customWidth="1"/>
    <col min="7954" max="7955" width="9.140625" style="143"/>
    <col min="7956" max="7956" width="10.7109375" style="143" customWidth="1"/>
    <col min="7957" max="7962" width="9.140625" style="143"/>
    <col min="7963" max="7964" width="12.42578125" style="143" customWidth="1"/>
    <col min="7965" max="7965" width="9.140625" style="143"/>
    <col min="7966" max="7966" width="12.7109375" style="143" bestFit="1" customWidth="1"/>
    <col min="7967" max="7968" width="9.140625" style="143"/>
    <col min="7969" max="7969" width="11.5703125" style="143" bestFit="1" customWidth="1"/>
    <col min="7970" max="8194" width="9.140625" style="143"/>
    <col min="8195" max="8195" width="15" style="143" customWidth="1"/>
    <col min="8196" max="8196" width="20.7109375" style="143" customWidth="1"/>
    <col min="8197" max="8197" width="30.42578125" style="143" customWidth="1"/>
    <col min="8198" max="8198" width="17.85546875" style="143" customWidth="1"/>
    <col min="8199" max="8200" width="10.7109375" style="143" customWidth="1"/>
    <col min="8201" max="8201" width="14" style="143" customWidth="1"/>
    <col min="8202" max="8204" width="9.140625" style="143"/>
    <col min="8205" max="8205" width="11.28515625" style="143" customWidth="1"/>
    <col min="8206" max="8206" width="9.140625" style="143"/>
    <col min="8207" max="8207" width="39.42578125" style="143" customWidth="1"/>
    <col min="8208" max="8208" width="12.28515625" style="143" customWidth="1"/>
    <col min="8209" max="8209" width="10.5703125" style="143" customWidth="1"/>
    <col min="8210" max="8211" width="9.140625" style="143"/>
    <col min="8212" max="8212" width="10.7109375" style="143" customWidth="1"/>
    <col min="8213" max="8218" width="9.140625" style="143"/>
    <col min="8219" max="8220" width="12.42578125" style="143" customWidth="1"/>
    <col min="8221" max="8221" width="9.140625" style="143"/>
    <col min="8222" max="8222" width="12.7109375" style="143" bestFit="1" customWidth="1"/>
    <col min="8223" max="8224" width="9.140625" style="143"/>
    <col min="8225" max="8225" width="11.5703125" style="143" bestFit="1" customWidth="1"/>
    <col min="8226" max="8450" width="9.140625" style="143"/>
    <col min="8451" max="8451" width="15" style="143" customWidth="1"/>
    <col min="8452" max="8452" width="20.7109375" style="143" customWidth="1"/>
    <col min="8453" max="8453" width="30.42578125" style="143" customWidth="1"/>
    <col min="8454" max="8454" width="17.85546875" style="143" customWidth="1"/>
    <col min="8455" max="8456" width="10.7109375" style="143" customWidth="1"/>
    <col min="8457" max="8457" width="14" style="143" customWidth="1"/>
    <col min="8458" max="8460" width="9.140625" style="143"/>
    <col min="8461" max="8461" width="11.28515625" style="143" customWidth="1"/>
    <col min="8462" max="8462" width="9.140625" style="143"/>
    <col min="8463" max="8463" width="39.42578125" style="143" customWidth="1"/>
    <col min="8464" max="8464" width="12.28515625" style="143" customWidth="1"/>
    <col min="8465" max="8465" width="10.5703125" style="143" customWidth="1"/>
    <col min="8466" max="8467" width="9.140625" style="143"/>
    <col min="8468" max="8468" width="10.7109375" style="143" customWidth="1"/>
    <col min="8469" max="8474" width="9.140625" style="143"/>
    <col min="8475" max="8476" width="12.42578125" style="143" customWidth="1"/>
    <col min="8477" max="8477" width="9.140625" style="143"/>
    <col min="8478" max="8478" width="12.7109375" style="143" bestFit="1" customWidth="1"/>
    <col min="8479" max="8480" width="9.140625" style="143"/>
    <col min="8481" max="8481" width="11.5703125" style="143" bestFit="1" customWidth="1"/>
    <col min="8482" max="8706" width="9.140625" style="143"/>
    <col min="8707" max="8707" width="15" style="143" customWidth="1"/>
    <col min="8708" max="8708" width="20.7109375" style="143" customWidth="1"/>
    <col min="8709" max="8709" width="30.42578125" style="143" customWidth="1"/>
    <col min="8710" max="8710" width="17.85546875" style="143" customWidth="1"/>
    <col min="8711" max="8712" width="10.7109375" style="143" customWidth="1"/>
    <col min="8713" max="8713" width="14" style="143" customWidth="1"/>
    <col min="8714" max="8716" width="9.140625" style="143"/>
    <col min="8717" max="8717" width="11.28515625" style="143" customWidth="1"/>
    <col min="8718" max="8718" width="9.140625" style="143"/>
    <col min="8719" max="8719" width="39.42578125" style="143" customWidth="1"/>
    <col min="8720" max="8720" width="12.28515625" style="143" customWidth="1"/>
    <col min="8721" max="8721" width="10.5703125" style="143" customWidth="1"/>
    <col min="8722" max="8723" width="9.140625" style="143"/>
    <col min="8724" max="8724" width="10.7109375" style="143" customWidth="1"/>
    <col min="8725" max="8730" width="9.140625" style="143"/>
    <col min="8731" max="8732" width="12.42578125" style="143" customWidth="1"/>
    <col min="8733" max="8733" width="9.140625" style="143"/>
    <col min="8734" max="8734" width="12.7109375" style="143" bestFit="1" customWidth="1"/>
    <col min="8735" max="8736" width="9.140625" style="143"/>
    <col min="8737" max="8737" width="11.5703125" style="143" bestFit="1" customWidth="1"/>
    <col min="8738" max="8962" width="9.140625" style="143"/>
    <col min="8963" max="8963" width="15" style="143" customWidth="1"/>
    <col min="8964" max="8964" width="20.7109375" style="143" customWidth="1"/>
    <col min="8965" max="8965" width="30.42578125" style="143" customWidth="1"/>
    <col min="8966" max="8966" width="17.85546875" style="143" customWidth="1"/>
    <col min="8967" max="8968" width="10.7109375" style="143" customWidth="1"/>
    <col min="8969" max="8969" width="14" style="143" customWidth="1"/>
    <col min="8970" max="8972" width="9.140625" style="143"/>
    <col min="8973" max="8973" width="11.28515625" style="143" customWidth="1"/>
    <col min="8974" max="8974" width="9.140625" style="143"/>
    <col min="8975" max="8975" width="39.42578125" style="143" customWidth="1"/>
    <col min="8976" max="8976" width="12.28515625" style="143" customWidth="1"/>
    <col min="8977" max="8977" width="10.5703125" style="143" customWidth="1"/>
    <col min="8978" max="8979" width="9.140625" style="143"/>
    <col min="8980" max="8980" width="10.7109375" style="143" customWidth="1"/>
    <col min="8981" max="8986" width="9.140625" style="143"/>
    <col min="8987" max="8988" width="12.42578125" style="143" customWidth="1"/>
    <col min="8989" max="8989" width="9.140625" style="143"/>
    <col min="8990" max="8990" width="12.7109375" style="143" bestFit="1" customWidth="1"/>
    <col min="8991" max="8992" width="9.140625" style="143"/>
    <col min="8993" max="8993" width="11.5703125" style="143" bestFit="1" customWidth="1"/>
    <col min="8994" max="9218" width="9.140625" style="143"/>
    <col min="9219" max="9219" width="15" style="143" customWidth="1"/>
    <col min="9220" max="9220" width="20.7109375" style="143" customWidth="1"/>
    <col min="9221" max="9221" width="30.42578125" style="143" customWidth="1"/>
    <col min="9222" max="9222" width="17.85546875" style="143" customWidth="1"/>
    <col min="9223" max="9224" width="10.7109375" style="143" customWidth="1"/>
    <col min="9225" max="9225" width="14" style="143" customWidth="1"/>
    <col min="9226" max="9228" width="9.140625" style="143"/>
    <col min="9229" max="9229" width="11.28515625" style="143" customWidth="1"/>
    <col min="9230" max="9230" width="9.140625" style="143"/>
    <col min="9231" max="9231" width="39.42578125" style="143" customWidth="1"/>
    <col min="9232" max="9232" width="12.28515625" style="143" customWidth="1"/>
    <col min="9233" max="9233" width="10.5703125" style="143" customWidth="1"/>
    <col min="9234" max="9235" width="9.140625" style="143"/>
    <col min="9236" max="9236" width="10.7109375" style="143" customWidth="1"/>
    <col min="9237" max="9242" width="9.140625" style="143"/>
    <col min="9243" max="9244" width="12.42578125" style="143" customWidth="1"/>
    <col min="9245" max="9245" width="9.140625" style="143"/>
    <col min="9246" max="9246" width="12.7109375" style="143" bestFit="1" customWidth="1"/>
    <col min="9247" max="9248" width="9.140625" style="143"/>
    <col min="9249" max="9249" width="11.5703125" style="143" bestFit="1" customWidth="1"/>
    <col min="9250" max="9474" width="9.140625" style="143"/>
    <col min="9475" max="9475" width="15" style="143" customWidth="1"/>
    <col min="9476" max="9476" width="20.7109375" style="143" customWidth="1"/>
    <col min="9477" max="9477" width="30.42578125" style="143" customWidth="1"/>
    <col min="9478" max="9478" width="17.85546875" style="143" customWidth="1"/>
    <col min="9479" max="9480" width="10.7109375" style="143" customWidth="1"/>
    <col min="9481" max="9481" width="14" style="143" customWidth="1"/>
    <col min="9482" max="9484" width="9.140625" style="143"/>
    <col min="9485" max="9485" width="11.28515625" style="143" customWidth="1"/>
    <col min="9486" max="9486" width="9.140625" style="143"/>
    <col min="9487" max="9487" width="39.42578125" style="143" customWidth="1"/>
    <col min="9488" max="9488" width="12.28515625" style="143" customWidth="1"/>
    <col min="9489" max="9489" width="10.5703125" style="143" customWidth="1"/>
    <col min="9490" max="9491" width="9.140625" style="143"/>
    <col min="9492" max="9492" width="10.7109375" style="143" customWidth="1"/>
    <col min="9493" max="9498" width="9.140625" style="143"/>
    <col min="9499" max="9500" width="12.42578125" style="143" customWidth="1"/>
    <col min="9501" max="9501" width="9.140625" style="143"/>
    <col min="9502" max="9502" width="12.7109375" style="143" bestFit="1" customWidth="1"/>
    <col min="9503" max="9504" width="9.140625" style="143"/>
    <col min="9505" max="9505" width="11.5703125" style="143" bestFit="1" customWidth="1"/>
    <col min="9506" max="9730" width="9.140625" style="143"/>
    <col min="9731" max="9731" width="15" style="143" customWidth="1"/>
    <col min="9732" max="9732" width="20.7109375" style="143" customWidth="1"/>
    <col min="9733" max="9733" width="30.42578125" style="143" customWidth="1"/>
    <col min="9734" max="9734" width="17.85546875" style="143" customWidth="1"/>
    <col min="9735" max="9736" width="10.7109375" style="143" customWidth="1"/>
    <col min="9737" max="9737" width="14" style="143" customWidth="1"/>
    <col min="9738" max="9740" width="9.140625" style="143"/>
    <col min="9741" max="9741" width="11.28515625" style="143" customWidth="1"/>
    <col min="9742" max="9742" width="9.140625" style="143"/>
    <col min="9743" max="9743" width="39.42578125" style="143" customWidth="1"/>
    <col min="9744" max="9744" width="12.28515625" style="143" customWidth="1"/>
    <col min="9745" max="9745" width="10.5703125" style="143" customWidth="1"/>
    <col min="9746" max="9747" width="9.140625" style="143"/>
    <col min="9748" max="9748" width="10.7109375" style="143" customWidth="1"/>
    <col min="9749" max="9754" width="9.140625" style="143"/>
    <col min="9755" max="9756" width="12.42578125" style="143" customWidth="1"/>
    <col min="9757" max="9757" width="9.140625" style="143"/>
    <col min="9758" max="9758" width="12.7109375" style="143" bestFit="1" customWidth="1"/>
    <col min="9759" max="9760" width="9.140625" style="143"/>
    <col min="9761" max="9761" width="11.5703125" style="143" bestFit="1" customWidth="1"/>
    <col min="9762" max="9986" width="9.140625" style="143"/>
    <col min="9987" max="9987" width="15" style="143" customWidth="1"/>
    <col min="9988" max="9988" width="20.7109375" style="143" customWidth="1"/>
    <col min="9989" max="9989" width="30.42578125" style="143" customWidth="1"/>
    <col min="9990" max="9990" width="17.85546875" style="143" customWidth="1"/>
    <col min="9991" max="9992" width="10.7109375" style="143" customWidth="1"/>
    <col min="9993" max="9993" width="14" style="143" customWidth="1"/>
    <col min="9994" max="9996" width="9.140625" style="143"/>
    <col min="9997" max="9997" width="11.28515625" style="143" customWidth="1"/>
    <col min="9998" max="9998" width="9.140625" style="143"/>
    <col min="9999" max="9999" width="39.42578125" style="143" customWidth="1"/>
    <col min="10000" max="10000" width="12.28515625" style="143" customWidth="1"/>
    <col min="10001" max="10001" width="10.5703125" style="143" customWidth="1"/>
    <col min="10002" max="10003" width="9.140625" style="143"/>
    <col min="10004" max="10004" width="10.7109375" style="143" customWidth="1"/>
    <col min="10005" max="10010" width="9.140625" style="143"/>
    <col min="10011" max="10012" width="12.42578125" style="143" customWidth="1"/>
    <col min="10013" max="10013" width="9.140625" style="143"/>
    <col min="10014" max="10014" width="12.7109375" style="143" bestFit="1" customWidth="1"/>
    <col min="10015" max="10016" width="9.140625" style="143"/>
    <col min="10017" max="10017" width="11.5703125" style="143" bestFit="1" customWidth="1"/>
    <col min="10018" max="10242" width="9.140625" style="143"/>
    <col min="10243" max="10243" width="15" style="143" customWidth="1"/>
    <col min="10244" max="10244" width="20.7109375" style="143" customWidth="1"/>
    <col min="10245" max="10245" width="30.42578125" style="143" customWidth="1"/>
    <col min="10246" max="10246" width="17.85546875" style="143" customWidth="1"/>
    <col min="10247" max="10248" width="10.7109375" style="143" customWidth="1"/>
    <col min="10249" max="10249" width="14" style="143" customWidth="1"/>
    <col min="10250" max="10252" width="9.140625" style="143"/>
    <col min="10253" max="10253" width="11.28515625" style="143" customWidth="1"/>
    <col min="10254" max="10254" width="9.140625" style="143"/>
    <col min="10255" max="10255" width="39.42578125" style="143" customWidth="1"/>
    <col min="10256" max="10256" width="12.28515625" style="143" customWidth="1"/>
    <col min="10257" max="10257" width="10.5703125" style="143" customWidth="1"/>
    <col min="10258" max="10259" width="9.140625" style="143"/>
    <col min="10260" max="10260" width="10.7109375" style="143" customWidth="1"/>
    <col min="10261" max="10266" width="9.140625" style="143"/>
    <col min="10267" max="10268" width="12.42578125" style="143" customWidth="1"/>
    <col min="10269" max="10269" width="9.140625" style="143"/>
    <col min="10270" max="10270" width="12.7109375" style="143" bestFit="1" customWidth="1"/>
    <col min="10271" max="10272" width="9.140625" style="143"/>
    <col min="10273" max="10273" width="11.5703125" style="143" bestFit="1" customWidth="1"/>
    <col min="10274" max="10498" width="9.140625" style="143"/>
    <col min="10499" max="10499" width="15" style="143" customWidth="1"/>
    <col min="10500" max="10500" width="20.7109375" style="143" customWidth="1"/>
    <col min="10501" max="10501" width="30.42578125" style="143" customWidth="1"/>
    <col min="10502" max="10502" width="17.85546875" style="143" customWidth="1"/>
    <col min="10503" max="10504" width="10.7109375" style="143" customWidth="1"/>
    <col min="10505" max="10505" width="14" style="143" customWidth="1"/>
    <col min="10506" max="10508" width="9.140625" style="143"/>
    <col min="10509" max="10509" width="11.28515625" style="143" customWidth="1"/>
    <col min="10510" max="10510" width="9.140625" style="143"/>
    <col min="10511" max="10511" width="39.42578125" style="143" customWidth="1"/>
    <col min="10512" max="10512" width="12.28515625" style="143" customWidth="1"/>
    <col min="10513" max="10513" width="10.5703125" style="143" customWidth="1"/>
    <col min="10514" max="10515" width="9.140625" style="143"/>
    <col min="10516" max="10516" width="10.7109375" style="143" customWidth="1"/>
    <col min="10517" max="10522" width="9.140625" style="143"/>
    <col min="10523" max="10524" width="12.42578125" style="143" customWidth="1"/>
    <col min="10525" max="10525" width="9.140625" style="143"/>
    <col min="10526" max="10526" width="12.7109375" style="143" bestFit="1" customWidth="1"/>
    <col min="10527" max="10528" width="9.140625" style="143"/>
    <col min="10529" max="10529" width="11.5703125" style="143" bestFit="1" customWidth="1"/>
    <col min="10530" max="10754" width="9.140625" style="143"/>
    <col min="10755" max="10755" width="15" style="143" customWidth="1"/>
    <col min="10756" max="10756" width="20.7109375" style="143" customWidth="1"/>
    <col min="10757" max="10757" width="30.42578125" style="143" customWidth="1"/>
    <col min="10758" max="10758" width="17.85546875" style="143" customWidth="1"/>
    <col min="10759" max="10760" width="10.7109375" style="143" customWidth="1"/>
    <col min="10761" max="10761" width="14" style="143" customWidth="1"/>
    <col min="10762" max="10764" width="9.140625" style="143"/>
    <col min="10765" max="10765" width="11.28515625" style="143" customWidth="1"/>
    <col min="10766" max="10766" width="9.140625" style="143"/>
    <col min="10767" max="10767" width="39.42578125" style="143" customWidth="1"/>
    <col min="10768" max="10768" width="12.28515625" style="143" customWidth="1"/>
    <col min="10769" max="10769" width="10.5703125" style="143" customWidth="1"/>
    <col min="10770" max="10771" width="9.140625" style="143"/>
    <col min="10772" max="10772" width="10.7109375" style="143" customWidth="1"/>
    <col min="10773" max="10778" width="9.140625" style="143"/>
    <col min="10779" max="10780" width="12.42578125" style="143" customWidth="1"/>
    <col min="10781" max="10781" width="9.140625" style="143"/>
    <col min="10782" max="10782" width="12.7109375" style="143" bestFit="1" customWidth="1"/>
    <col min="10783" max="10784" width="9.140625" style="143"/>
    <col min="10785" max="10785" width="11.5703125" style="143" bestFit="1" customWidth="1"/>
    <col min="10786" max="11010" width="9.140625" style="143"/>
    <col min="11011" max="11011" width="15" style="143" customWidth="1"/>
    <col min="11012" max="11012" width="20.7109375" style="143" customWidth="1"/>
    <col min="11013" max="11013" width="30.42578125" style="143" customWidth="1"/>
    <col min="11014" max="11014" width="17.85546875" style="143" customWidth="1"/>
    <col min="11015" max="11016" width="10.7109375" style="143" customWidth="1"/>
    <col min="11017" max="11017" width="14" style="143" customWidth="1"/>
    <col min="11018" max="11020" width="9.140625" style="143"/>
    <col min="11021" max="11021" width="11.28515625" style="143" customWidth="1"/>
    <col min="11022" max="11022" width="9.140625" style="143"/>
    <col min="11023" max="11023" width="39.42578125" style="143" customWidth="1"/>
    <col min="11024" max="11024" width="12.28515625" style="143" customWidth="1"/>
    <col min="11025" max="11025" width="10.5703125" style="143" customWidth="1"/>
    <col min="11026" max="11027" width="9.140625" style="143"/>
    <col min="11028" max="11028" width="10.7109375" style="143" customWidth="1"/>
    <col min="11029" max="11034" width="9.140625" style="143"/>
    <col min="11035" max="11036" width="12.42578125" style="143" customWidth="1"/>
    <col min="11037" max="11037" width="9.140625" style="143"/>
    <col min="11038" max="11038" width="12.7109375" style="143" bestFit="1" customWidth="1"/>
    <col min="11039" max="11040" width="9.140625" style="143"/>
    <col min="11041" max="11041" width="11.5703125" style="143" bestFit="1" customWidth="1"/>
    <col min="11042" max="11266" width="9.140625" style="143"/>
    <col min="11267" max="11267" width="15" style="143" customWidth="1"/>
    <col min="11268" max="11268" width="20.7109375" style="143" customWidth="1"/>
    <col min="11269" max="11269" width="30.42578125" style="143" customWidth="1"/>
    <col min="11270" max="11270" width="17.85546875" style="143" customWidth="1"/>
    <col min="11271" max="11272" width="10.7109375" style="143" customWidth="1"/>
    <col min="11273" max="11273" width="14" style="143" customWidth="1"/>
    <col min="11274" max="11276" width="9.140625" style="143"/>
    <col min="11277" max="11277" width="11.28515625" style="143" customWidth="1"/>
    <col min="11278" max="11278" width="9.140625" style="143"/>
    <col min="11279" max="11279" width="39.42578125" style="143" customWidth="1"/>
    <col min="11280" max="11280" width="12.28515625" style="143" customWidth="1"/>
    <col min="11281" max="11281" width="10.5703125" style="143" customWidth="1"/>
    <col min="11282" max="11283" width="9.140625" style="143"/>
    <col min="11284" max="11284" width="10.7109375" style="143" customWidth="1"/>
    <col min="11285" max="11290" width="9.140625" style="143"/>
    <col min="11291" max="11292" width="12.42578125" style="143" customWidth="1"/>
    <col min="11293" max="11293" width="9.140625" style="143"/>
    <col min="11294" max="11294" width="12.7109375" style="143" bestFit="1" customWidth="1"/>
    <col min="11295" max="11296" width="9.140625" style="143"/>
    <col min="11297" max="11297" width="11.5703125" style="143" bestFit="1" customWidth="1"/>
    <col min="11298" max="11522" width="9.140625" style="143"/>
    <col min="11523" max="11523" width="15" style="143" customWidth="1"/>
    <col min="11524" max="11524" width="20.7109375" style="143" customWidth="1"/>
    <col min="11525" max="11525" width="30.42578125" style="143" customWidth="1"/>
    <col min="11526" max="11526" width="17.85546875" style="143" customWidth="1"/>
    <col min="11527" max="11528" width="10.7109375" style="143" customWidth="1"/>
    <col min="11529" max="11529" width="14" style="143" customWidth="1"/>
    <col min="11530" max="11532" width="9.140625" style="143"/>
    <col min="11533" max="11533" width="11.28515625" style="143" customWidth="1"/>
    <col min="11534" max="11534" width="9.140625" style="143"/>
    <col min="11535" max="11535" width="39.42578125" style="143" customWidth="1"/>
    <col min="11536" max="11536" width="12.28515625" style="143" customWidth="1"/>
    <col min="11537" max="11537" width="10.5703125" style="143" customWidth="1"/>
    <col min="11538" max="11539" width="9.140625" style="143"/>
    <col min="11540" max="11540" width="10.7109375" style="143" customWidth="1"/>
    <col min="11541" max="11546" width="9.140625" style="143"/>
    <col min="11547" max="11548" width="12.42578125" style="143" customWidth="1"/>
    <col min="11549" max="11549" width="9.140625" style="143"/>
    <col min="11550" max="11550" width="12.7109375" style="143" bestFit="1" customWidth="1"/>
    <col min="11551" max="11552" width="9.140625" style="143"/>
    <col min="11553" max="11553" width="11.5703125" style="143" bestFit="1" customWidth="1"/>
    <col min="11554" max="11778" width="9.140625" style="143"/>
    <col min="11779" max="11779" width="15" style="143" customWidth="1"/>
    <col min="11780" max="11780" width="20.7109375" style="143" customWidth="1"/>
    <col min="11781" max="11781" width="30.42578125" style="143" customWidth="1"/>
    <col min="11782" max="11782" width="17.85546875" style="143" customWidth="1"/>
    <col min="11783" max="11784" width="10.7109375" style="143" customWidth="1"/>
    <col min="11785" max="11785" width="14" style="143" customWidth="1"/>
    <col min="11786" max="11788" width="9.140625" style="143"/>
    <col min="11789" max="11789" width="11.28515625" style="143" customWidth="1"/>
    <col min="11790" max="11790" width="9.140625" style="143"/>
    <col min="11791" max="11791" width="39.42578125" style="143" customWidth="1"/>
    <col min="11792" max="11792" width="12.28515625" style="143" customWidth="1"/>
    <col min="11793" max="11793" width="10.5703125" style="143" customWidth="1"/>
    <col min="11794" max="11795" width="9.140625" style="143"/>
    <col min="11796" max="11796" width="10.7109375" style="143" customWidth="1"/>
    <col min="11797" max="11802" width="9.140625" style="143"/>
    <col min="11803" max="11804" width="12.42578125" style="143" customWidth="1"/>
    <col min="11805" max="11805" width="9.140625" style="143"/>
    <col min="11806" max="11806" width="12.7109375" style="143" bestFit="1" customWidth="1"/>
    <col min="11807" max="11808" width="9.140625" style="143"/>
    <col min="11809" max="11809" width="11.5703125" style="143" bestFit="1" customWidth="1"/>
    <col min="11810" max="12034" width="9.140625" style="143"/>
    <col min="12035" max="12035" width="15" style="143" customWidth="1"/>
    <col min="12036" max="12036" width="20.7109375" style="143" customWidth="1"/>
    <col min="12037" max="12037" width="30.42578125" style="143" customWidth="1"/>
    <col min="12038" max="12038" width="17.85546875" style="143" customWidth="1"/>
    <col min="12039" max="12040" width="10.7109375" style="143" customWidth="1"/>
    <col min="12041" max="12041" width="14" style="143" customWidth="1"/>
    <col min="12042" max="12044" width="9.140625" style="143"/>
    <col min="12045" max="12045" width="11.28515625" style="143" customWidth="1"/>
    <col min="12046" max="12046" width="9.140625" style="143"/>
    <col min="12047" max="12047" width="39.42578125" style="143" customWidth="1"/>
    <col min="12048" max="12048" width="12.28515625" style="143" customWidth="1"/>
    <col min="12049" max="12049" width="10.5703125" style="143" customWidth="1"/>
    <col min="12050" max="12051" width="9.140625" style="143"/>
    <col min="12052" max="12052" width="10.7109375" style="143" customWidth="1"/>
    <col min="12053" max="12058" width="9.140625" style="143"/>
    <col min="12059" max="12060" width="12.42578125" style="143" customWidth="1"/>
    <col min="12061" max="12061" width="9.140625" style="143"/>
    <col min="12062" max="12062" width="12.7109375" style="143" bestFit="1" customWidth="1"/>
    <col min="12063" max="12064" width="9.140625" style="143"/>
    <col min="12065" max="12065" width="11.5703125" style="143" bestFit="1" customWidth="1"/>
    <col min="12066" max="12290" width="9.140625" style="143"/>
    <col min="12291" max="12291" width="15" style="143" customWidth="1"/>
    <col min="12292" max="12292" width="20.7109375" style="143" customWidth="1"/>
    <col min="12293" max="12293" width="30.42578125" style="143" customWidth="1"/>
    <col min="12294" max="12294" width="17.85546875" style="143" customWidth="1"/>
    <col min="12295" max="12296" width="10.7109375" style="143" customWidth="1"/>
    <col min="12297" max="12297" width="14" style="143" customWidth="1"/>
    <col min="12298" max="12300" width="9.140625" style="143"/>
    <col min="12301" max="12301" width="11.28515625" style="143" customWidth="1"/>
    <col min="12302" max="12302" width="9.140625" style="143"/>
    <col min="12303" max="12303" width="39.42578125" style="143" customWidth="1"/>
    <col min="12304" max="12304" width="12.28515625" style="143" customWidth="1"/>
    <col min="12305" max="12305" width="10.5703125" style="143" customWidth="1"/>
    <col min="12306" max="12307" width="9.140625" style="143"/>
    <col min="12308" max="12308" width="10.7109375" style="143" customWidth="1"/>
    <col min="12309" max="12314" width="9.140625" style="143"/>
    <col min="12315" max="12316" width="12.42578125" style="143" customWidth="1"/>
    <col min="12317" max="12317" width="9.140625" style="143"/>
    <col min="12318" max="12318" width="12.7109375" style="143" bestFit="1" customWidth="1"/>
    <col min="12319" max="12320" width="9.140625" style="143"/>
    <col min="12321" max="12321" width="11.5703125" style="143" bestFit="1" customWidth="1"/>
    <col min="12322" max="12546" width="9.140625" style="143"/>
    <col min="12547" max="12547" width="15" style="143" customWidth="1"/>
    <col min="12548" max="12548" width="20.7109375" style="143" customWidth="1"/>
    <col min="12549" max="12549" width="30.42578125" style="143" customWidth="1"/>
    <col min="12550" max="12550" width="17.85546875" style="143" customWidth="1"/>
    <col min="12551" max="12552" width="10.7109375" style="143" customWidth="1"/>
    <col min="12553" max="12553" width="14" style="143" customWidth="1"/>
    <col min="12554" max="12556" width="9.140625" style="143"/>
    <col min="12557" max="12557" width="11.28515625" style="143" customWidth="1"/>
    <col min="12558" max="12558" width="9.140625" style="143"/>
    <col min="12559" max="12559" width="39.42578125" style="143" customWidth="1"/>
    <col min="12560" max="12560" width="12.28515625" style="143" customWidth="1"/>
    <col min="12561" max="12561" width="10.5703125" style="143" customWidth="1"/>
    <col min="12562" max="12563" width="9.140625" style="143"/>
    <col min="12564" max="12564" width="10.7109375" style="143" customWidth="1"/>
    <col min="12565" max="12570" width="9.140625" style="143"/>
    <col min="12571" max="12572" width="12.42578125" style="143" customWidth="1"/>
    <col min="12573" max="12573" width="9.140625" style="143"/>
    <col min="12574" max="12574" width="12.7109375" style="143" bestFit="1" customWidth="1"/>
    <col min="12575" max="12576" width="9.140625" style="143"/>
    <col min="12577" max="12577" width="11.5703125" style="143" bestFit="1" customWidth="1"/>
    <col min="12578" max="12802" width="9.140625" style="143"/>
    <col min="12803" max="12803" width="15" style="143" customWidth="1"/>
    <col min="12804" max="12804" width="20.7109375" style="143" customWidth="1"/>
    <col min="12805" max="12805" width="30.42578125" style="143" customWidth="1"/>
    <col min="12806" max="12806" width="17.85546875" style="143" customWidth="1"/>
    <col min="12807" max="12808" width="10.7109375" style="143" customWidth="1"/>
    <col min="12809" max="12809" width="14" style="143" customWidth="1"/>
    <col min="12810" max="12812" width="9.140625" style="143"/>
    <col min="12813" max="12813" width="11.28515625" style="143" customWidth="1"/>
    <col min="12814" max="12814" width="9.140625" style="143"/>
    <col min="12815" max="12815" width="39.42578125" style="143" customWidth="1"/>
    <col min="12816" max="12816" width="12.28515625" style="143" customWidth="1"/>
    <col min="12817" max="12817" width="10.5703125" style="143" customWidth="1"/>
    <col min="12818" max="12819" width="9.140625" style="143"/>
    <col min="12820" max="12820" width="10.7109375" style="143" customWidth="1"/>
    <col min="12821" max="12826" width="9.140625" style="143"/>
    <col min="12827" max="12828" width="12.42578125" style="143" customWidth="1"/>
    <col min="12829" max="12829" width="9.140625" style="143"/>
    <col min="12830" max="12830" width="12.7109375" style="143" bestFit="1" customWidth="1"/>
    <col min="12831" max="12832" width="9.140625" style="143"/>
    <col min="12833" max="12833" width="11.5703125" style="143" bestFit="1" customWidth="1"/>
    <col min="12834" max="13058" width="9.140625" style="143"/>
    <col min="13059" max="13059" width="15" style="143" customWidth="1"/>
    <col min="13060" max="13060" width="20.7109375" style="143" customWidth="1"/>
    <col min="13061" max="13061" width="30.42578125" style="143" customWidth="1"/>
    <col min="13062" max="13062" width="17.85546875" style="143" customWidth="1"/>
    <col min="13063" max="13064" width="10.7109375" style="143" customWidth="1"/>
    <col min="13065" max="13065" width="14" style="143" customWidth="1"/>
    <col min="13066" max="13068" width="9.140625" style="143"/>
    <col min="13069" max="13069" width="11.28515625" style="143" customWidth="1"/>
    <col min="13070" max="13070" width="9.140625" style="143"/>
    <col min="13071" max="13071" width="39.42578125" style="143" customWidth="1"/>
    <col min="13072" max="13072" width="12.28515625" style="143" customWidth="1"/>
    <col min="13073" max="13073" width="10.5703125" style="143" customWidth="1"/>
    <col min="13074" max="13075" width="9.140625" style="143"/>
    <col min="13076" max="13076" width="10.7109375" style="143" customWidth="1"/>
    <col min="13077" max="13082" width="9.140625" style="143"/>
    <col min="13083" max="13084" width="12.42578125" style="143" customWidth="1"/>
    <col min="13085" max="13085" width="9.140625" style="143"/>
    <col min="13086" max="13086" width="12.7109375" style="143" bestFit="1" customWidth="1"/>
    <col min="13087" max="13088" width="9.140625" style="143"/>
    <col min="13089" max="13089" width="11.5703125" style="143" bestFit="1" customWidth="1"/>
    <col min="13090" max="13314" width="9.140625" style="143"/>
    <col min="13315" max="13315" width="15" style="143" customWidth="1"/>
    <col min="13316" max="13316" width="20.7109375" style="143" customWidth="1"/>
    <col min="13317" max="13317" width="30.42578125" style="143" customWidth="1"/>
    <col min="13318" max="13318" width="17.85546875" style="143" customWidth="1"/>
    <col min="13319" max="13320" width="10.7109375" style="143" customWidth="1"/>
    <col min="13321" max="13321" width="14" style="143" customWidth="1"/>
    <col min="13322" max="13324" width="9.140625" style="143"/>
    <col min="13325" max="13325" width="11.28515625" style="143" customWidth="1"/>
    <col min="13326" max="13326" width="9.140625" style="143"/>
    <col min="13327" max="13327" width="39.42578125" style="143" customWidth="1"/>
    <col min="13328" max="13328" width="12.28515625" style="143" customWidth="1"/>
    <col min="13329" max="13329" width="10.5703125" style="143" customWidth="1"/>
    <col min="13330" max="13331" width="9.140625" style="143"/>
    <col min="13332" max="13332" width="10.7109375" style="143" customWidth="1"/>
    <col min="13333" max="13338" width="9.140625" style="143"/>
    <col min="13339" max="13340" width="12.42578125" style="143" customWidth="1"/>
    <col min="13341" max="13341" width="9.140625" style="143"/>
    <col min="13342" max="13342" width="12.7109375" style="143" bestFit="1" customWidth="1"/>
    <col min="13343" max="13344" width="9.140625" style="143"/>
    <col min="13345" max="13345" width="11.5703125" style="143" bestFit="1" customWidth="1"/>
    <col min="13346" max="13570" width="9.140625" style="143"/>
    <col min="13571" max="13571" width="15" style="143" customWidth="1"/>
    <col min="13572" max="13572" width="20.7109375" style="143" customWidth="1"/>
    <col min="13573" max="13573" width="30.42578125" style="143" customWidth="1"/>
    <col min="13574" max="13574" width="17.85546875" style="143" customWidth="1"/>
    <col min="13575" max="13576" width="10.7109375" style="143" customWidth="1"/>
    <col min="13577" max="13577" width="14" style="143" customWidth="1"/>
    <col min="13578" max="13580" width="9.140625" style="143"/>
    <col min="13581" max="13581" width="11.28515625" style="143" customWidth="1"/>
    <col min="13582" max="13582" width="9.140625" style="143"/>
    <col min="13583" max="13583" width="39.42578125" style="143" customWidth="1"/>
    <col min="13584" max="13584" width="12.28515625" style="143" customWidth="1"/>
    <col min="13585" max="13585" width="10.5703125" style="143" customWidth="1"/>
    <col min="13586" max="13587" width="9.140625" style="143"/>
    <col min="13588" max="13588" width="10.7109375" style="143" customWidth="1"/>
    <col min="13589" max="13594" width="9.140625" style="143"/>
    <col min="13595" max="13596" width="12.42578125" style="143" customWidth="1"/>
    <col min="13597" max="13597" width="9.140625" style="143"/>
    <col min="13598" max="13598" width="12.7109375" style="143" bestFit="1" customWidth="1"/>
    <col min="13599" max="13600" width="9.140625" style="143"/>
    <col min="13601" max="13601" width="11.5703125" style="143" bestFit="1" customWidth="1"/>
    <col min="13602" max="13826" width="9.140625" style="143"/>
    <col min="13827" max="13827" width="15" style="143" customWidth="1"/>
    <col min="13828" max="13828" width="20.7109375" style="143" customWidth="1"/>
    <col min="13829" max="13829" width="30.42578125" style="143" customWidth="1"/>
    <col min="13830" max="13830" width="17.85546875" style="143" customWidth="1"/>
    <col min="13831" max="13832" width="10.7109375" style="143" customWidth="1"/>
    <col min="13833" max="13833" width="14" style="143" customWidth="1"/>
    <col min="13834" max="13836" width="9.140625" style="143"/>
    <col min="13837" max="13837" width="11.28515625" style="143" customWidth="1"/>
    <col min="13838" max="13838" width="9.140625" style="143"/>
    <col min="13839" max="13839" width="39.42578125" style="143" customWidth="1"/>
    <col min="13840" max="13840" width="12.28515625" style="143" customWidth="1"/>
    <col min="13841" max="13841" width="10.5703125" style="143" customWidth="1"/>
    <col min="13842" max="13843" width="9.140625" style="143"/>
    <col min="13844" max="13844" width="10.7109375" style="143" customWidth="1"/>
    <col min="13845" max="13850" width="9.140625" style="143"/>
    <col min="13851" max="13852" width="12.42578125" style="143" customWidth="1"/>
    <col min="13853" max="13853" width="9.140625" style="143"/>
    <col min="13854" max="13854" width="12.7109375" style="143" bestFit="1" customWidth="1"/>
    <col min="13855" max="13856" width="9.140625" style="143"/>
    <col min="13857" max="13857" width="11.5703125" style="143" bestFit="1" customWidth="1"/>
    <col min="13858" max="14082" width="9.140625" style="143"/>
    <col min="14083" max="14083" width="15" style="143" customWidth="1"/>
    <col min="14084" max="14084" width="20.7109375" style="143" customWidth="1"/>
    <col min="14085" max="14085" width="30.42578125" style="143" customWidth="1"/>
    <col min="14086" max="14086" width="17.85546875" style="143" customWidth="1"/>
    <col min="14087" max="14088" width="10.7109375" style="143" customWidth="1"/>
    <col min="14089" max="14089" width="14" style="143" customWidth="1"/>
    <col min="14090" max="14092" width="9.140625" style="143"/>
    <col min="14093" max="14093" width="11.28515625" style="143" customWidth="1"/>
    <col min="14094" max="14094" width="9.140625" style="143"/>
    <col min="14095" max="14095" width="39.42578125" style="143" customWidth="1"/>
    <col min="14096" max="14096" width="12.28515625" style="143" customWidth="1"/>
    <col min="14097" max="14097" width="10.5703125" style="143" customWidth="1"/>
    <col min="14098" max="14099" width="9.140625" style="143"/>
    <col min="14100" max="14100" width="10.7109375" style="143" customWidth="1"/>
    <col min="14101" max="14106" width="9.140625" style="143"/>
    <col min="14107" max="14108" width="12.42578125" style="143" customWidth="1"/>
    <col min="14109" max="14109" width="9.140625" style="143"/>
    <col min="14110" max="14110" width="12.7109375" style="143" bestFit="1" customWidth="1"/>
    <col min="14111" max="14112" width="9.140625" style="143"/>
    <col min="14113" max="14113" width="11.5703125" style="143" bestFit="1" customWidth="1"/>
    <col min="14114" max="14338" width="9.140625" style="143"/>
    <col min="14339" max="14339" width="15" style="143" customWidth="1"/>
    <col min="14340" max="14340" width="20.7109375" style="143" customWidth="1"/>
    <col min="14341" max="14341" width="30.42578125" style="143" customWidth="1"/>
    <col min="14342" max="14342" width="17.85546875" style="143" customWidth="1"/>
    <col min="14343" max="14344" width="10.7109375" style="143" customWidth="1"/>
    <col min="14345" max="14345" width="14" style="143" customWidth="1"/>
    <col min="14346" max="14348" width="9.140625" style="143"/>
    <col min="14349" max="14349" width="11.28515625" style="143" customWidth="1"/>
    <col min="14350" max="14350" width="9.140625" style="143"/>
    <col min="14351" max="14351" width="39.42578125" style="143" customWidth="1"/>
    <col min="14352" max="14352" width="12.28515625" style="143" customWidth="1"/>
    <col min="14353" max="14353" width="10.5703125" style="143" customWidth="1"/>
    <col min="14354" max="14355" width="9.140625" style="143"/>
    <col min="14356" max="14356" width="10.7109375" style="143" customWidth="1"/>
    <col min="14357" max="14362" width="9.140625" style="143"/>
    <col min="14363" max="14364" width="12.42578125" style="143" customWidth="1"/>
    <col min="14365" max="14365" width="9.140625" style="143"/>
    <col min="14366" max="14366" width="12.7109375" style="143" bestFit="1" customWidth="1"/>
    <col min="14367" max="14368" width="9.140625" style="143"/>
    <col min="14369" max="14369" width="11.5703125" style="143" bestFit="1" customWidth="1"/>
    <col min="14370" max="14594" width="9.140625" style="143"/>
    <col min="14595" max="14595" width="15" style="143" customWidth="1"/>
    <col min="14596" max="14596" width="20.7109375" style="143" customWidth="1"/>
    <col min="14597" max="14597" width="30.42578125" style="143" customWidth="1"/>
    <col min="14598" max="14598" width="17.85546875" style="143" customWidth="1"/>
    <col min="14599" max="14600" width="10.7109375" style="143" customWidth="1"/>
    <col min="14601" max="14601" width="14" style="143" customWidth="1"/>
    <col min="14602" max="14604" width="9.140625" style="143"/>
    <col min="14605" max="14605" width="11.28515625" style="143" customWidth="1"/>
    <col min="14606" max="14606" width="9.140625" style="143"/>
    <col min="14607" max="14607" width="39.42578125" style="143" customWidth="1"/>
    <col min="14608" max="14608" width="12.28515625" style="143" customWidth="1"/>
    <col min="14609" max="14609" width="10.5703125" style="143" customWidth="1"/>
    <col min="14610" max="14611" width="9.140625" style="143"/>
    <col min="14612" max="14612" width="10.7109375" style="143" customWidth="1"/>
    <col min="14613" max="14618" width="9.140625" style="143"/>
    <col min="14619" max="14620" width="12.42578125" style="143" customWidth="1"/>
    <col min="14621" max="14621" width="9.140625" style="143"/>
    <col min="14622" max="14622" width="12.7109375" style="143" bestFit="1" customWidth="1"/>
    <col min="14623" max="14624" width="9.140625" style="143"/>
    <col min="14625" max="14625" width="11.5703125" style="143" bestFit="1" customWidth="1"/>
    <col min="14626" max="14850" width="9.140625" style="143"/>
    <col min="14851" max="14851" width="15" style="143" customWidth="1"/>
    <col min="14852" max="14852" width="20.7109375" style="143" customWidth="1"/>
    <col min="14853" max="14853" width="30.42578125" style="143" customWidth="1"/>
    <col min="14854" max="14854" width="17.85546875" style="143" customWidth="1"/>
    <col min="14855" max="14856" width="10.7109375" style="143" customWidth="1"/>
    <col min="14857" max="14857" width="14" style="143" customWidth="1"/>
    <col min="14858" max="14860" width="9.140625" style="143"/>
    <col min="14861" max="14861" width="11.28515625" style="143" customWidth="1"/>
    <col min="14862" max="14862" width="9.140625" style="143"/>
    <col min="14863" max="14863" width="39.42578125" style="143" customWidth="1"/>
    <col min="14864" max="14864" width="12.28515625" style="143" customWidth="1"/>
    <col min="14865" max="14865" width="10.5703125" style="143" customWidth="1"/>
    <col min="14866" max="14867" width="9.140625" style="143"/>
    <col min="14868" max="14868" width="10.7109375" style="143" customWidth="1"/>
    <col min="14869" max="14874" width="9.140625" style="143"/>
    <col min="14875" max="14876" width="12.42578125" style="143" customWidth="1"/>
    <col min="14877" max="14877" width="9.140625" style="143"/>
    <col min="14878" max="14878" width="12.7109375" style="143" bestFit="1" customWidth="1"/>
    <col min="14879" max="14880" width="9.140625" style="143"/>
    <col min="14881" max="14881" width="11.5703125" style="143" bestFit="1" customWidth="1"/>
    <col min="14882" max="15106" width="9.140625" style="143"/>
    <col min="15107" max="15107" width="15" style="143" customWidth="1"/>
    <col min="15108" max="15108" width="20.7109375" style="143" customWidth="1"/>
    <col min="15109" max="15109" width="30.42578125" style="143" customWidth="1"/>
    <col min="15110" max="15110" width="17.85546875" style="143" customWidth="1"/>
    <col min="15111" max="15112" width="10.7109375" style="143" customWidth="1"/>
    <col min="15113" max="15113" width="14" style="143" customWidth="1"/>
    <col min="15114" max="15116" width="9.140625" style="143"/>
    <col min="15117" max="15117" width="11.28515625" style="143" customWidth="1"/>
    <col min="15118" max="15118" width="9.140625" style="143"/>
    <col min="15119" max="15119" width="39.42578125" style="143" customWidth="1"/>
    <col min="15120" max="15120" width="12.28515625" style="143" customWidth="1"/>
    <col min="15121" max="15121" width="10.5703125" style="143" customWidth="1"/>
    <col min="15122" max="15123" width="9.140625" style="143"/>
    <col min="15124" max="15124" width="10.7109375" style="143" customWidth="1"/>
    <col min="15125" max="15130" width="9.140625" style="143"/>
    <col min="15131" max="15132" width="12.42578125" style="143" customWidth="1"/>
    <col min="15133" max="15133" width="9.140625" style="143"/>
    <col min="15134" max="15134" width="12.7109375" style="143" bestFit="1" customWidth="1"/>
    <col min="15135" max="15136" width="9.140625" style="143"/>
    <col min="15137" max="15137" width="11.5703125" style="143" bestFit="1" customWidth="1"/>
    <col min="15138" max="15362" width="9.140625" style="143"/>
    <col min="15363" max="15363" width="15" style="143" customWidth="1"/>
    <col min="15364" max="15364" width="20.7109375" style="143" customWidth="1"/>
    <col min="15365" max="15365" width="30.42578125" style="143" customWidth="1"/>
    <col min="15366" max="15366" width="17.85546875" style="143" customWidth="1"/>
    <col min="15367" max="15368" width="10.7109375" style="143" customWidth="1"/>
    <col min="15369" max="15369" width="14" style="143" customWidth="1"/>
    <col min="15370" max="15372" width="9.140625" style="143"/>
    <col min="15373" max="15373" width="11.28515625" style="143" customWidth="1"/>
    <col min="15374" max="15374" width="9.140625" style="143"/>
    <col min="15375" max="15375" width="39.42578125" style="143" customWidth="1"/>
    <col min="15376" max="15376" width="12.28515625" style="143" customWidth="1"/>
    <col min="15377" max="15377" width="10.5703125" style="143" customWidth="1"/>
    <col min="15378" max="15379" width="9.140625" style="143"/>
    <col min="15380" max="15380" width="10.7109375" style="143" customWidth="1"/>
    <col min="15381" max="15386" width="9.140625" style="143"/>
    <col min="15387" max="15388" width="12.42578125" style="143" customWidth="1"/>
    <col min="15389" max="15389" width="9.140625" style="143"/>
    <col min="15390" max="15390" width="12.7109375" style="143" bestFit="1" customWidth="1"/>
    <col min="15391" max="15392" width="9.140625" style="143"/>
    <col min="15393" max="15393" width="11.5703125" style="143" bestFit="1" customWidth="1"/>
    <col min="15394" max="15618" width="9.140625" style="143"/>
    <col min="15619" max="15619" width="15" style="143" customWidth="1"/>
    <col min="15620" max="15620" width="20.7109375" style="143" customWidth="1"/>
    <col min="15621" max="15621" width="30.42578125" style="143" customWidth="1"/>
    <col min="15622" max="15622" width="17.85546875" style="143" customWidth="1"/>
    <col min="15623" max="15624" width="10.7109375" style="143" customWidth="1"/>
    <col min="15625" max="15625" width="14" style="143" customWidth="1"/>
    <col min="15626" max="15628" width="9.140625" style="143"/>
    <col min="15629" max="15629" width="11.28515625" style="143" customWidth="1"/>
    <col min="15630" max="15630" width="9.140625" style="143"/>
    <col min="15631" max="15631" width="39.42578125" style="143" customWidth="1"/>
    <col min="15632" max="15632" width="12.28515625" style="143" customWidth="1"/>
    <col min="15633" max="15633" width="10.5703125" style="143" customWidth="1"/>
    <col min="15634" max="15635" width="9.140625" style="143"/>
    <col min="15636" max="15636" width="10.7109375" style="143" customWidth="1"/>
    <col min="15637" max="15642" width="9.140625" style="143"/>
    <col min="15643" max="15644" width="12.42578125" style="143" customWidth="1"/>
    <col min="15645" max="15645" width="9.140625" style="143"/>
    <col min="15646" max="15646" width="12.7109375" style="143" bestFit="1" customWidth="1"/>
    <col min="15647" max="15648" width="9.140625" style="143"/>
    <col min="15649" max="15649" width="11.5703125" style="143" bestFit="1" customWidth="1"/>
    <col min="15650" max="15874" width="9.140625" style="143"/>
    <col min="15875" max="15875" width="15" style="143" customWidth="1"/>
    <col min="15876" max="15876" width="20.7109375" style="143" customWidth="1"/>
    <col min="15877" max="15877" width="30.42578125" style="143" customWidth="1"/>
    <col min="15878" max="15878" width="17.85546875" style="143" customWidth="1"/>
    <col min="15879" max="15880" width="10.7109375" style="143" customWidth="1"/>
    <col min="15881" max="15881" width="14" style="143" customWidth="1"/>
    <col min="15882" max="15884" width="9.140625" style="143"/>
    <col min="15885" max="15885" width="11.28515625" style="143" customWidth="1"/>
    <col min="15886" max="15886" width="9.140625" style="143"/>
    <col min="15887" max="15887" width="39.42578125" style="143" customWidth="1"/>
    <col min="15888" max="15888" width="12.28515625" style="143" customWidth="1"/>
    <col min="15889" max="15889" width="10.5703125" style="143" customWidth="1"/>
    <col min="15890" max="15891" width="9.140625" style="143"/>
    <col min="15892" max="15892" width="10.7109375" style="143" customWidth="1"/>
    <col min="15893" max="15898" width="9.140625" style="143"/>
    <col min="15899" max="15900" width="12.42578125" style="143" customWidth="1"/>
    <col min="15901" max="15901" width="9.140625" style="143"/>
    <col min="15902" max="15902" width="12.7109375" style="143" bestFit="1" customWidth="1"/>
    <col min="15903" max="15904" width="9.140625" style="143"/>
    <col min="15905" max="15905" width="11.5703125" style="143" bestFit="1" customWidth="1"/>
    <col min="15906" max="16130" width="9.140625" style="143"/>
    <col min="16131" max="16131" width="15" style="143" customWidth="1"/>
    <col min="16132" max="16132" width="20.7109375" style="143" customWidth="1"/>
    <col min="16133" max="16133" width="30.42578125" style="143" customWidth="1"/>
    <col min="16134" max="16134" width="17.85546875" style="143" customWidth="1"/>
    <col min="16135" max="16136" width="10.7109375" style="143" customWidth="1"/>
    <col min="16137" max="16137" width="14" style="143" customWidth="1"/>
    <col min="16138" max="16140" width="9.140625" style="143"/>
    <col min="16141" max="16141" width="11.28515625" style="143" customWidth="1"/>
    <col min="16142" max="16142" width="9.140625" style="143"/>
    <col min="16143" max="16143" width="39.42578125" style="143" customWidth="1"/>
    <col min="16144" max="16144" width="12.28515625" style="143" customWidth="1"/>
    <col min="16145" max="16145" width="10.5703125" style="143" customWidth="1"/>
    <col min="16146" max="16147" width="9.140625" style="143"/>
    <col min="16148" max="16148" width="10.7109375" style="143" customWidth="1"/>
    <col min="16149" max="16154" width="9.140625" style="143"/>
    <col min="16155" max="16156" width="12.42578125" style="143" customWidth="1"/>
    <col min="16157" max="16157" width="9.140625" style="143"/>
    <col min="16158" max="16158" width="12.7109375" style="143" bestFit="1" customWidth="1"/>
    <col min="16159" max="16160" width="9.140625" style="143"/>
    <col min="16161" max="16161" width="11.5703125" style="143" bestFit="1" customWidth="1"/>
    <col min="16162" max="16384" width="9.140625" style="143"/>
  </cols>
  <sheetData>
    <row r="1" spans="1:5" ht="18.75" x14ac:dyDescent="0.3">
      <c r="A1" s="146"/>
    </row>
    <row r="2" spans="1:5" ht="18.75" x14ac:dyDescent="0.3">
      <c r="A2" s="138" t="s">
        <v>250</v>
      </c>
    </row>
    <row r="3" spans="1:5" x14ac:dyDescent="0.25">
      <c r="A3" s="147"/>
    </row>
    <row r="4" spans="1:5" ht="15.75" x14ac:dyDescent="0.25">
      <c r="A4" s="148" t="s">
        <v>149</v>
      </c>
      <c r="E4" s="148" t="s">
        <v>240</v>
      </c>
    </row>
    <row r="5" spans="1:5" ht="16.5" x14ac:dyDescent="0.3">
      <c r="A5" s="143" t="s">
        <v>326</v>
      </c>
      <c r="E5" s="143" t="s">
        <v>324</v>
      </c>
    </row>
    <row r="6" spans="1:5" x14ac:dyDescent="0.25">
      <c r="A6" s="143" t="s">
        <v>323</v>
      </c>
      <c r="E6" s="143" t="s">
        <v>247</v>
      </c>
    </row>
    <row r="7" spans="1:5" x14ac:dyDescent="0.25">
      <c r="A7" s="143" t="s">
        <v>332</v>
      </c>
      <c r="E7" s="143" t="s">
        <v>248</v>
      </c>
    </row>
    <row r="8" spans="1:5" x14ac:dyDescent="0.25">
      <c r="A8" s="143" t="s">
        <v>335</v>
      </c>
      <c r="E8" s="143" t="s">
        <v>325</v>
      </c>
    </row>
    <row r="9" spans="1:5" x14ac:dyDescent="0.25">
      <c r="A9" s="143" t="s">
        <v>336</v>
      </c>
      <c r="E9" s="143" t="s">
        <v>246</v>
      </c>
    </row>
    <row r="10" spans="1:5" x14ac:dyDescent="0.25">
      <c r="A10" s="143" t="s">
        <v>337</v>
      </c>
      <c r="E10" s="143" t="s">
        <v>245</v>
      </c>
    </row>
    <row r="11" spans="1:5" x14ac:dyDescent="0.25">
      <c r="A11" s="143" t="s">
        <v>338</v>
      </c>
      <c r="E11" s="143" t="s">
        <v>243</v>
      </c>
    </row>
    <row r="12" spans="1:5" x14ac:dyDescent="0.25">
      <c r="A12" s="143" t="s">
        <v>339</v>
      </c>
      <c r="E12" s="143" t="s">
        <v>241</v>
      </c>
    </row>
    <row r="13" spans="1:5" ht="16.5" x14ac:dyDescent="0.3">
      <c r="A13" s="143" t="s">
        <v>359</v>
      </c>
      <c r="E13" s="143" t="s">
        <v>313</v>
      </c>
    </row>
    <row r="14" spans="1:5" x14ac:dyDescent="0.25">
      <c r="A14" s="143" t="s">
        <v>340</v>
      </c>
      <c r="E14" s="143" t="s">
        <v>242</v>
      </c>
    </row>
    <row r="15" spans="1:5" x14ac:dyDescent="0.25">
      <c r="A15" s="143" t="s">
        <v>223</v>
      </c>
    </row>
    <row r="16" spans="1:5" x14ac:dyDescent="0.25">
      <c r="A16" s="143" t="s">
        <v>343</v>
      </c>
    </row>
    <row r="18" spans="1:31" s="139" customFormat="1" ht="15.75" x14ac:dyDescent="0.25">
      <c r="A18" s="310" t="s">
        <v>150</v>
      </c>
      <c r="B18" s="310"/>
      <c r="C18" s="310"/>
      <c r="D18" s="310"/>
      <c r="E18" s="310"/>
      <c r="F18" s="310"/>
      <c r="G18" s="310"/>
      <c r="H18" s="310" t="s">
        <v>151</v>
      </c>
      <c r="I18" s="310"/>
      <c r="J18" s="310"/>
      <c r="K18" s="310"/>
      <c r="L18" s="310"/>
      <c r="M18" s="310"/>
      <c r="N18" s="310"/>
      <c r="O18" s="310"/>
      <c r="P18" s="310"/>
      <c r="Q18" s="310"/>
      <c r="R18" s="310"/>
      <c r="S18" s="310"/>
      <c r="T18" s="310"/>
      <c r="U18" s="310"/>
      <c r="V18" s="310" t="s">
        <v>152</v>
      </c>
      <c r="W18" s="310"/>
      <c r="X18" s="310"/>
      <c r="Y18" s="310"/>
      <c r="Z18" s="266" t="s">
        <v>148</v>
      </c>
      <c r="AA18" s="310" t="s">
        <v>153</v>
      </c>
      <c r="AB18" s="310"/>
      <c r="AC18" s="309"/>
      <c r="AD18" s="309"/>
      <c r="AE18" s="267"/>
    </row>
    <row r="19" spans="1:31" s="151" customFormat="1" ht="78.75" customHeight="1" x14ac:dyDescent="0.25">
      <c r="A19" s="268" t="s">
        <v>155</v>
      </c>
      <c r="B19" s="268" t="s">
        <v>156</v>
      </c>
      <c r="C19" s="268" t="s">
        <v>157</v>
      </c>
      <c r="D19" s="268" t="s">
        <v>239</v>
      </c>
      <c r="E19" s="268" t="s">
        <v>249</v>
      </c>
      <c r="F19" s="268" t="s">
        <v>159</v>
      </c>
      <c r="G19" s="268" t="s">
        <v>160</v>
      </c>
      <c r="H19" s="268" t="s">
        <v>161</v>
      </c>
      <c r="I19" s="268" t="s">
        <v>304</v>
      </c>
      <c r="J19" s="268" t="s">
        <v>162</v>
      </c>
      <c r="K19" s="268" t="s">
        <v>305</v>
      </c>
      <c r="L19" s="268" t="s">
        <v>306</v>
      </c>
      <c r="M19" s="268" t="s">
        <v>163</v>
      </c>
      <c r="N19" s="268" t="s">
        <v>370</v>
      </c>
      <c r="O19" s="268" t="s">
        <v>369</v>
      </c>
      <c r="P19" s="268" t="s">
        <v>244</v>
      </c>
      <c r="Q19" s="268" t="s">
        <v>164</v>
      </c>
      <c r="R19" s="268" t="s">
        <v>161</v>
      </c>
      <c r="S19" s="268" t="s">
        <v>1</v>
      </c>
      <c r="T19" s="268" t="s">
        <v>165</v>
      </c>
      <c r="U19" s="268" t="s">
        <v>182</v>
      </c>
      <c r="V19" s="268" t="s">
        <v>3</v>
      </c>
      <c r="W19" s="268" t="s">
        <v>355</v>
      </c>
      <c r="X19" s="268" t="s">
        <v>4</v>
      </c>
      <c r="Y19" s="268" t="s">
        <v>356</v>
      </c>
      <c r="Z19" s="268" t="s">
        <v>154</v>
      </c>
      <c r="AA19" s="268" t="s">
        <v>357</v>
      </c>
      <c r="AB19" s="268" t="s">
        <v>358</v>
      </c>
      <c r="AC19" s="269" t="s">
        <v>5</v>
      </c>
      <c r="AD19" s="269" t="s">
        <v>307</v>
      </c>
      <c r="AE19" s="268" t="s">
        <v>169</v>
      </c>
    </row>
    <row r="20" spans="1:31" s="167" customFormat="1" ht="30" x14ac:dyDescent="0.25">
      <c r="A20" s="159" t="s">
        <v>42</v>
      </c>
      <c r="B20" s="160" t="s">
        <v>8</v>
      </c>
      <c r="C20" s="160" t="s">
        <v>43</v>
      </c>
      <c r="D20" s="157" t="s">
        <v>10</v>
      </c>
      <c r="E20" s="157" t="s">
        <v>11</v>
      </c>
      <c r="F20" s="157" t="s">
        <v>12</v>
      </c>
      <c r="G20" s="157" t="s">
        <v>44</v>
      </c>
      <c r="H20" s="157">
        <v>1</v>
      </c>
      <c r="I20" s="157">
        <v>445</v>
      </c>
      <c r="J20" s="157">
        <v>4</v>
      </c>
      <c r="K20" s="161">
        <f>L20*J20/8</f>
        <v>4.7500000000000001E-2</v>
      </c>
      <c r="L20" s="161">
        <f>L28*J28/J20</f>
        <v>9.5000000000000001E-2</v>
      </c>
      <c r="M20" s="160" t="s">
        <v>45</v>
      </c>
      <c r="N20" s="163">
        <v>2.0499969176470561E-3</v>
      </c>
      <c r="O20" s="163">
        <v>2.0499969176470561E-3</v>
      </c>
      <c r="P20" s="157">
        <v>20</v>
      </c>
      <c r="Q20" s="157">
        <v>1</v>
      </c>
      <c r="R20" s="157">
        <v>1</v>
      </c>
      <c r="S20" s="157">
        <v>22.25</v>
      </c>
      <c r="T20" s="157">
        <v>4</v>
      </c>
      <c r="U20" s="157">
        <v>20</v>
      </c>
      <c r="V20" s="161">
        <v>14.12287642682365</v>
      </c>
      <c r="W20" s="161">
        <v>3.283712791095545</v>
      </c>
      <c r="X20" s="161">
        <v>14.115419529324154</v>
      </c>
      <c r="Y20" s="161">
        <v>3.2820517854318956</v>
      </c>
      <c r="Z20" s="164">
        <v>437</v>
      </c>
      <c r="AA20" s="156">
        <f>Z20/W20</f>
        <v>133.08106640294923</v>
      </c>
      <c r="AB20" s="156">
        <f>Z20/Y20</f>
        <v>133.14841707852389</v>
      </c>
      <c r="AC20" s="165">
        <f t="shared" ref="AC20:AD35" si="0">X20*100/V20</f>
        <v>99.947199867264061</v>
      </c>
      <c r="AD20" s="165">
        <f t="shared" si="0"/>
        <v>99.949416840956573</v>
      </c>
      <c r="AE20" s="166"/>
    </row>
    <row r="21" spans="1:31" s="167" customFormat="1" ht="30" x14ac:dyDescent="0.25">
      <c r="A21" s="159" t="s">
        <v>42</v>
      </c>
      <c r="B21" s="160" t="s">
        <v>15</v>
      </c>
      <c r="C21" s="160" t="s">
        <v>46</v>
      </c>
      <c r="D21" s="157" t="s">
        <v>47</v>
      </c>
      <c r="E21" s="157" t="s">
        <v>17</v>
      </c>
      <c r="F21" s="157" t="s">
        <v>12</v>
      </c>
      <c r="G21" s="157" t="s">
        <v>44</v>
      </c>
      <c r="H21" s="157">
        <v>1</v>
      </c>
      <c r="I21" s="157">
        <v>890</v>
      </c>
      <c r="J21" s="157">
        <v>8</v>
      </c>
      <c r="K21" s="161">
        <f t="shared" ref="K21:K67" si="1">L21*J21/8</f>
        <v>1.506375</v>
      </c>
      <c r="L21" s="161">
        <f t="shared" ref="L21:L27" si="2">L29*J29/J21</f>
        <v>1.506375</v>
      </c>
      <c r="M21" s="160" t="s">
        <v>48</v>
      </c>
      <c r="N21" s="163">
        <v>2.0499969176470479E-3</v>
      </c>
      <c r="O21" s="163">
        <v>2.0499969176470479E-3</v>
      </c>
      <c r="P21" s="157">
        <v>20</v>
      </c>
      <c r="Q21" s="157">
        <v>2</v>
      </c>
      <c r="R21" s="157">
        <v>1</v>
      </c>
      <c r="S21" s="157">
        <v>44.5</v>
      </c>
      <c r="T21" s="157">
        <v>8</v>
      </c>
      <c r="U21" s="157">
        <v>20</v>
      </c>
      <c r="V21" s="161">
        <v>59.919459681225192</v>
      </c>
      <c r="W21" s="161">
        <v>8.9631699557810744</v>
      </c>
      <c r="X21" s="161">
        <v>59.656611237593218</v>
      </c>
      <c r="Y21" s="161">
        <v>8.925034092532476</v>
      </c>
      <c r="Z21" s="164">
        <v>437</v>
      </c>
      <c r="AA21" s="156">
        <f t="shared" ref="AA21:AA84" si="3">Z21/W21</f>
        <v>48.75507238576273</v>
      </c>
      <c r="AB21" s="156">
        <f t="shared" ref="AB21:AB84" si="4">Z21/Y21</f>
        <v>48.963398399299713</v>
      </c>
      <c r="AC21" s="165">
        <f t="shared" si="0"/>
        <v>99.561330417479823</v>
      </c>
      <c r="AD21" s="165">
        <f t="shared" si="0"/>
        <v>99.574527054192458</v>
      </c>
      <c r="AE21" s="166"/>
    </row>
    <row r="22" spans="1:31" s="167" customFormat="1" ht="30" x14ac:dyDescent="0.25">
      <c r="A22" s="159" t="s">
        <v>42</v>
      </c>
      <c r="B22" s="160" t="s">
        <v>18</v>
      </c>
      <c r="C22" s="160" t="s">
        <v>43</v>
      </c>
      <c r="D22" s="157" t="s">
        <v>10</v>
      </c>
      <c r="E22" s="157" t="s">
        <v>11</v>
      </c>
      <c r="F22" s="157" t="s">
        <v>12</v>
      </c>
      <c r="G22" s="157" t="s">
        <v>44</v>
      </c>
      <c r="H22" s="157">
        <v>1</v>
      </c>
      <c r="I22" s="157">
        <v>445</v>
      </c>
      <c r="J22" s="157">
        <v>4</v>
      </c>
      <c r="K22" s="161">
        <f t="shared" si="1"/>
        <v>4.7500000000000001E-2</v>
      </c>
      <c r="L22" s="161">
        <f t="shared" si="2"/>
        <v>9.5000000000000001E-2</v>
      </c>
      <c r="M22" s="160" t="s">
        <v>45</v>
      </c>
      <c r="N22" s="163">
        <v>2.0499969176470535E-3</v>
      </c>
      <c r="O22" s="163">
        <v>2.0499969176470535E-3</v>
      </c>
      <c r="P22" s="157">
        <v>10</v>
      </c>
      <c r="Q22" s="157">
        <v>3</v>
      </c>
      <c r="R22" s="157">
        <v>1</v>
      </c>
      <c r="S22" s="157">
        <v>44.5</v>
      </c>
      <c r="T22" s="157">
        <v>4</v>
      </c>
      <c r="U22" s="157">
        <v>10</v>
      </c>
      <c r="V22" s="161">
        <v>29.012133317602135</v>
      </c>
      <c r="W22" s="161">
        <v>6.6837554299058137</v>
      </c>
      <c r="X22" s="161">
        <v>29.004271802200826</v>
      </c>
      <c r="Y22" s="161">
        <v>6.6820346408429989</v>
      </c>
      <c r="Z22" s="164">
        <v>437</v>
      </c>
      <c r="AA22" s="156">
        <f t="shared" si="3"/>
        <v>65.382404335844782</v>
      </c>
      <c r="AB22" s="156">
        <f t="shared" si="4"/>
        <v>65.399241920851296</v>
      </c>
      <c r="AC22" s="165">
        <f t="shared" si="0"/>
        <v>99.972902663464112</v>
      </c>
      <c r="AD22" s="165">
        <f t="shared" si="0"/>
        <v>99.974254158745609</v>
      </c>
      <c r="AE22" s="166"/>
    </row>
    <row r="23" spans="1:31" s="167" customFormat="1" ht="30" x14ac:dyDescent="0.25">
      <c r="A23" s="159" t="s">
        <v>42</v>
      </c>
      <c r="B23" s="160" t="s">
        <v>19</v>
      </c>
      <c r="C23" s="160" t="s">
        <v>46</v>
      </c>
      <c r="D23" s="157" t="s">
        <v>47</v>
      </c>
      <c r="E23" s="157" t="s">
        <v>17</v>
      </c>
      <c r="F23" s="157" t="s">
        <v>12</v>
      </c>
      <c r="G23" s="157" t="s">
        <v>44</v>
      </c>
      <c r="H23" s="157">
        <v>1</v>
      </c>
      <c r="I23" s="157">
        <v>890</v>
      </c>
      <c r="J23" s="157">
        <v>8</v>
      </c>
      <c r="K23" s="161">
        <f t="shared" si="1"/>
        <v>1.506375</v>
      </c>
      <c r="L23" s="161">
        <f t="shared" si="2"/>
        <v>1.506375</v>
      </c>
      <c r="M23" s="160" t="s">
        <v>48</v>
      </c>
      <c r="N23" s="163">
        <v>2.049996917647037E-3</v>
      </c>
      <c r="O23" s="163">
        <v>2.0499969176470366E-3</v>
      </c>
      <c r="P23" s="157">
        <v>10</v>
      </c>
      <c r="Q23" s="157">
        <v>4</v>
      </c>
      <c r="R23" s="157">
        <v>1</v>
      </c>
      <c r="S23" s="157">
        <v>89</v>
      </c>
      <c r="T23" s="157">
        <v>8</v>
      </c>
      <c r="U23" s="157">
        <v>10</v>
      </c>
      <c r="V23" s="161">
        <v>129.63476891628414</v>
      </c>
      <c r="W23" s="161">
        <v>19.212764770626105</v>
      </c>
      <c r="X23" s="161">
        <v>129.32844701337459</v>
      </c>
      <c r="Y23" s="161">
        <v>19.169238788354772</v>
      </c>
      <c r="Z23" s="164">
        <v>437</v>
      </c>
      <c r="AA23" s="156">
        <f t="shared" si="3"/>
        <v>22.745294871257567</v>
      </c>
      <c r="AB23" s="156">
        <f t="shared" si="4"/>
        <v>22.79694070405527</v>
      </c>
      <c r="AC23" s="165">
        <f t="shared" si="0"/>
        <v>99.7637039002188</v>
      </c>
      <c r="AD23" s="165">
        <f t="shared" si="0"/>
        <v>99.773452791459349</v>
      </c>
      <c r="AE23" s="166"/>
    </row>
    <row r="24" spans="1:31" s="167" customFormat="1" ht="30" x14ac:dyDescent="0.25">
      <c r="A24" s="159" t="s">
        <v>42</v>
      </c>
      <c r="B24" s="160" t="s">
        <v>20</v>
      </c>
      <c r="C24" s="160" t="s">
        <v>43</v>
      </c>
      <c r="D24" s="157" t="s">
        <v>10</v>
      </c>
      <c r="E24" s="157" t="s">
        <v>11</v>
      </c>
      <c r="F24" s="157" t="s">
        <v>12</v>
      </c>
      <c r="G24" s="157" t="s">
        <v>44</v>
      </c>
      <c r="H24" s="157">
        <v>1</v>
      </c>
      <c r="I24" s="157">
        <v>445</v>
      </c>
      <c r="J24" s="157">
        <v>4</v>
      </c>
      <c r="K24" s="161">
        <f t="shared" si="1"/>
        <v>4.7500000000000001E-2</v>
      </c>
      <c r="L24" s="161">
        <f t="shared" si="2"/>
        <v>9.5000000000000001E-2</v>
      </c>
      <c r="M24" s="160" t="s">
        <v>45</v>
      </c>
      <c r="N24" s="163">
        <v>2.0499969176470479E-3</v>
      </c>
      <c r="O24" s="163">
        <v>2.0499969176470479E-3</v>
      </c>
      <c r="P24" s="157">
        <v>5</v>
      </c>
      <c r="Q24" s="157">
        <v>5</v>
      </c>
      <c r="R24" s="157">
        <v>1</v>
      </c>
      <c r="S24" s="157">
        <v>89</v>
      </c>
      <c r="T24" s="157">
        <v>4</v>
      </c>
      <c r="U24" s="157">
        <v>5</v>
      </c>
      <c r="V24" s="161">
        <v>61.193911015726727</v>
      </c>
      <c r="W24" s="161">
        <v>13.817993187809922</v>
      </c>
      <c r="X24" s="161">
        <v>61.185212959052038</v>
      </c>
      <c r="Y24" s="161">
        <v>13.816161322324378</v>
      </c>
      <c r="Z24" s="164">
        <v>437</v>
      </c>
      <c r="AA24" s="156">
        <f t="shared" si="3"/>
        <v>31.625431715042129</v>
      </c>
      <c r="AB24" s="156">
        <f t="shared" si="4"/>
        <v>31.629624886754058</v>
      </c>
      <c r="AC24" s="165">
        <f t="shared" si="0"/>
        <v>99.985786074904652</v>
      </c>
      <c r="AD24" s="165">
        <f t="shared" si="0"/>
        <v>99.986742897751895</v>
      </c>
      <c r="AE24" s="166"/>
    </row>
    <row r="25" spans="1:31" s="167" customFormat="1" ht="30" x14ac:dyDescent="0.25">
      <c r="A25" s="159" t="s">
        <v>42</v>
      </c>
      <c r="B25" s="160" t="s">
        <v>21</v>
      </c>
      <c r="C25" s="160" t="s">
        <v>46</v>
      </c>
      <c r="D25" s="157" t="s">
        <v>47</v>
      </c>
      <c r="E25" s="157" t="s">
        <v>17</v>
      </c>
      <c r="F25" s="157" t="s">
        <v>12</v>
      </c>
      <c r="G25" s="157" t="s">
        <v>44</v>
      </c>
      <c r="H25" s="157">
        <v>1</v>
      </c>
      <c r="I25" s="157">
        <v>890</v>
      </c>
      <c r="J25" s="157">
        <v>8</v>
      </c>
      <c r="K25" s="161">
        <f t="shared" si="1"/>
        <v>1.506375</v>
      </c>
      <c r="L25" s="161">
        <f t="shared" si="2"/>
        <v>1.506375</v>
      </c>
      <c r="M25" s="160" t="s">
        <v>48</v>
      </c>
      <c r="N25" s="163">
        <v>2.049996917647014E-3</v>
      </c>
      <c r="O25" s="163">
        <v>2.049996917647014E-3</v>
      </c>
      <c r="P25" s="157">
        <v>5</v>
      </c>
      <c r="Q25" s="157">
        <v>6</v>
      </c>
      <c r="R25" s="157">
        <v>1</v>
      </c>
      <c r="S25" s="157">
        <v>178</v>
      </c>
      <c r="T25" s="157">
        <v>8</v>
      </c>
      <c r="U25" s="157">
        <v>5</v>
      </c>
      <c r="V25" s="161">
        <v>303.40784511761075</v>
      </c>
      <c r="W25" s="161">
        <v>43.49414819093775</v>
      </c>
      <c r="X25" s="161">
        <v>303.00347434032614</v>
      </c>
      <c r="Y25" s="161">
        <v>43.440809144105913</v>
      </c>
      <c r="Z25" s="164">
        <v>437</v>
      </c>
      <c r="AA25" s="156">
        <f t="shared" si="3"/>
        <v>10.047328621808747</v>
      </c>
      <c r="AB25" s="156">
        <f t="shared" si="4"/>
        <v>10.059665291922688</v>
      </c>
      <c r="AC25" s="165">
        <f t="shared" si="0"/>
        <v>99.866723690968556</v>
      </c>
      <c r="AD25" s="165">
        <f t="shared" si="0"/>
        <v>99.877365004143371</v>
      </c>
      <c r="AE25" s="166"/>
    </row>
    <row r="26" spans="1:31" s="167" customFormat="1" ht="30" x14ac:dyDescent="0.25">
      <c r="A26" s="159" t="s">
        <v>42</v>
      </c>
      <c r="B26" s="160" t="s">
        <v>22</v>
      </c>
      <c r="C26" s="160" t="s">
        <v>43</v>
      </c>
      <c r="D26" s="157" t="s">
        <v>10</v>
      </c>
      <c r="E26" s="157" t="s">
        <v>11</v>
      </c>
      <c r="F26" s="157" t="s">
        <v>23</v>
      </c>
      <c r="G26" s="157" t="s">
        <v>44</v>
      </c>
      <c r="H26" s="157">
        <v>1</v>
      </c>
      <c r="I26" s="157">
        <v>445</v>
      </c>
      <c r="J26" s="157">
        <v>4</v>
      </c>
      <c r="K26" s="161">
        <f t="shared" si="1"/>
        <v>4.7500000000000001E-2</v>
      </c>
      <c r="L26" s="161">
        <f t="shared" si="2"/>
        <v>9.5000000000000001E-2</v>
      </c>
      <c r="M26" s="160" t="s">
        <v>45</v>
      </c>
      <c r="N26" s="163">
        <v>2.0499969176470028E-3</v>
      </c>
      <c r="O26" s="163">
        <v>2.0499969176470028E-3</v>
      </c>
      <c r="P26" s="157">
        <v>1</v>
      </c>
      <c r="Q26" s="157">
        <v>7</v>
      </c>
      <c r="R26" s="157">
        <v>1</v>
      </c>
      <c r="S26" s="157">
        <v>445</v>
      </c>
      <c r="T26" s="157">
        <v>4</v>
      </c>
      <c r="U26" s="157">
        <v>1</v>
      </c>
      <c r="V26" s="161">
        <v>441.38907459944539</v>
      </c>
      <c r="W26" s="161">
        <v>82.297747760753467</v>
      </c>
      <c r="X26" s="161">
        <v>441.37322640299288</v>
      </c>
      <c r="Y26" s="161">
        <v>82.295370915954905</v>
      </c>
      <c r="Z26" s="164">
        <v>437</v>
      </c>
      <c r="AA26" s="156">
        <f t="shared" si="3"/>
        <v>5.3099873555518924</v>
      </c>
      <c r="AB26" s="156">
        <f t="shared" si="4"/>
        <v>5.3101407179547353</v>
      </c>
      <c r="AC26" s="165">
        <f>X26*100/V26</f>
        <v>99.996409472421377</v>
      </c>
      <c r="AD26" s="165">
        <f>Y26*100/W26</f>
        <v>99.997111895691873</v>
      </c>
      <c r="AE26" s="166"/>
    </row>
    <row r="27" spans="1:31" s="167" customFormat="1" ht="30" x14ac:dyDescent="0.25">
      <c r="A27" s="159" t="s">
        <v>42</v>
      </c>
      <c r="B27" s="160" t="s">
        <v>24</v>
      </c>
      <c r="C27" s="160" t="s">
        <v>46</v>
      </c>
      <c r="D27" s="157" t="s">
        <v>47</v>
      </c>
      <c r="E27" s="157" t="s">
        <v>17</v>
      </c>
      <c r="F27" s="157" t="s">
        <v>23</v>
      </c>
      <c r="G27" s="157" t="s">
        <v>44</v>
      </c>
      <c r="H27" s="157">
        <v>1</v>
      </c>
      <c r="I27" s="157">
        <v>890</v>
      </c>
      <c r="J27" s="157">
        <v>8</v>
      </c>
      <c r="K27" s="161">
        <f t="shared" si="1"/>
        <v>1.506375</v>
      </c>
      <c r="L27" s="161">
        <f t="shared" si="2"/>
        <v>1.506375</v>
      </c>
      <c r="M27" s="160" t="s">
        <v>48</v>
      </c>
      <c r="N27" s="163">
        <v>2.0499969176468345E-3</v>
      </c>
      <c r="O27" s="163">
        <v>2.0499969176468341E-3</v>
      </c>
      <c r="P27" s="157">
        <v>1</v>
      </c>
      <c r="Q27" s="157">
        <v>8</v>
      </c>
      <c r="R27" s="157">
        <v>1</v>
      </c>
      <c r="S27" s="157">
        <v>890</v>
      </c>
      <c r="T27" s="157">
        <v>8</v>
      </c>
      <c r="U27" s="157">
        <v>1</v>
      </c>
      <c r="V27" s="161">
        <v>4002.6939278657769</v>
      </c>
      <c r="W27" s="161">
        <v>400.37784110304864</v>
      </c>
      <c r="X27" s="161">
        <v>4001.1416785912284</v>
      </c>
      <c r="Y27" s="161">
        <v>400.24483724815786</v>
      </c>
      <c r="Z27" s="164">
        <v>437</v>
      </c>
      <c r="AA27" s="156">
        <f t="shared" si="3"/>
        <v>1.0914689953771084</v>
      </c>
      <c r="AB27" s="156">
        <f t="shared" si="4"/>
        <v>1.0918316973294357</v>
      </c>
      <c r="AC27" s="165">
        <f t="shared" si="0"/>
        <v>99.961219885843832</v>
      </c>
      <c r="AD27" s="165">
        <f t="shared" si="0"/>
        <v>99.966780415588346</v>
      </c>
      <c r="AE27" s="166"/>
    </row>
    <row r="28" spans="1:31" s="167" customFormat="1" x14ac:dyDescent="0.25">
      <c r="A28" s="159" t="s">
        <v>42</v>
      </c>
      <c r="B28" s="160" t="s">
        <v>25</v>
      </c>
      <c r="C28" s="160" t="s">
        <v>43</v>
      </c>
      <c r="D28" s="157" t="s">
        <v>10</v>
      </c>
      <c r="E28" s="157" t="s">
        <v>11</v>
      </c>
      <c r="F28" s="157" t="s">
        <v>12</v>
      </c>
      <c r="G28" s="157" t="s">
        <v>44</v>
      </c>
      <c r="H28" s="157">
        <v>1</v>
      </c>
      <c r="I28" s="157">
        <v>445</v>
      </c>
      <c r="J28" s="157">
        <v>0.5</v>
      </c>
      <c r="K28" s="161">
        <f t="shared" si="1"/>
        <v>4.7500000000000001E-2</v>
      </c>
      <c r="L28" s="157">
        <v>0.76</v>
      </c>
      <c r="M28" s="157" t="s">
        <v>49</v>
      </c>
      <c r="N28" s="163">
        <v>2.0499969176470587E-3</v>
      </c>
      <c r="O28" s="163">
        <v>2.0499969176470587E-3</v>
      </c>
      <c r="P28" s="157">
        <v>20</v>
      </c>
      <c r="Q28" s="157">
        <v>9</v>
      </c>
      <c r="R28" s="157">
        <v>1</v>
      </c>
      <c r="S28" s="157">
        <v>22.25</v>
      </c>
      <c r="T28" s="157">
        <v>0.5</v>
      </c>
      <c r="U28" s="157">
        <v>20</v>
      </c>
      <c r="V28" s="161">
        <v>1.7326290034543936</v>
      </c>
      <c r="W28" s="161">
        <v>0.89001279370494968</v>
      </c>
      <c r="X28" s="161">
        <v>1.7254976553109169</v>
      </c>
      <c r="Y28" s="161">
        <v>0.88678350686463692</v>
      </c>
      <c r="Z28" s="164">
        <v>437</v>
      </c>
      <c r="AA28" s="156">
        <f t="shared" si="3"/>
        <v>491.00417779485417</v>
      </c>
      <c r="AB28" s="156">
        <f t="shared" si="4"/>
        <v>492.79220533214749</v>
      </c>
      <c r="AC28" s="165">
        <f t="shared" si="0"/>
        <v>99.588408820973285</v>
      </c>
      <c r="AD28" s="165">
        <f t="shared" si="0"/>
        <v>99.637163997736494</v>
      </c>
      <c r="AE28" s="166"/>
    </row>
    <row r="29" spans="1:31" s="167" customFormat="1" x14ac:dyDescent="0.25">
      <c r="A29" s="159" t="s">
        <v>42</v>
      </c>
      <c r="B29" s="160" t="s">
        <v>25</v>
      </c>
      <c r="C29" s="160" t="s">
        <v>46</v>
      </c>
      <c r="D29" s="157" t="s">
        <v>47</v>
      </c>
      <c r="E29" s="157" t="s">
        <v>17</v>
      </c>
      <c r="F29" s="157" t="s">
        <v>12</v>
      </c>
      <c r="G29" s="157" t="s">
        <v>44</v>
      </c>
      <c r="H29" s="157">
        <v>1</v>
      </c>
      <c r="I29" s="157">
        <v>890</v>
      </c>
      <c r="J29" s="157">
        <v>2.06</v>
      </c>
      <c r="K29" s="161">
        <f t="shared" si="1"/>
        <v>1.506375</v>
      </c>
      <c r="L29" s="157">
        <v>5.85</v>
      </c>
      <c r="M29" s="157" t="s">
        <v>49</v>
      </c>
      <c r="N29" s="163">
        <v>2.0499969176470561E-3</v>
      </c>
      <c r="O29" s="163">
        <v>2.0499969176470561E-3</v>
      </c>
      <c r="P29" s="157">
        <v>20</v>
      </c>
      <c r="Q29" s="157">
        <v>10</v>
      </c>
      <c r="R29" s="157">
        <v>1</v>
      </c>
      <c r="S29" s="157">
        <v>44.5</v>
      </c>
      <c r="T29" s="157">
        <v>2.06</v>
      </c>
      <c r="U29" s="157">
        <v>20</v>
      </c>
      <c r="V29" s="161">
        <v>14.929345173507722</v>
      </c>
      <c r="W29" s="161">
        <v>4.532992185231457</v>
      </c>
      <c r="X29" s="161">
        <v>14.690180722435503</v>
      </c>
      <c r="Y29" s="161">
        <v>4.4649639745072687</v>
      </c>
      <c r="Z29" s="164">
        <v>437</v>
      </c>
      <c r="AA29" s="156">
        <f t="shared" si="3"/>
        <v>96.404313562187738</v>
      </c>
      <c r="AB29" s="156">
        <f t="shared" si="4"/>
        <v>97.87313010699603</v>
      </c>
      <c r="AC29" s="165">
        <f t="shared" si="0"/>
        <v>98.398024506147678</v>
      </c>
      <c r="AD29" s="165">
        <f t="shared" si="0"/>
        <v>98.499264769398351</v>
      </c>
      <c r="AE29" s="166"/>
    </row>
    <row r="30" spans="1:31" s="167" customFormat="1" x14ac:dyDescent="0.25">
      <c r="A30" s="159" t="s">
        <v>42</v>
      </c>
      <c r="B30" s="160" t="s">
        <v>27</v>
      </c>
      <c r="C30" s="160" t="s">
        <v>43</v>
      </c>
      <c r="D30" s="157" t="s">
        <v>10</v>
      </c>
      <c r="E30" s="157" t="s">
        <v>11</v>
      </c>
      <c r="F30" s="157" t="s">
        <v>12</v>
      </c>
      <c r="G30" s="157" t="s">
        <v>44</v>
      </c>
      <c r="H30" s="157">
        <v>1</v>
      </c>
      <c r="I30" s="157">
        <v>445</v>
      </c>
      <c r="J30" s="157">
        <v>0.5</v>
      </c>
      <c r="K30" s="161">
        <f t="shared" si="1"/>
        <v>4.7500000000000001E-2</v>
      </c>
      <c r="L30" s="157">
        <v>0.76</v>
      </c>
      <c r="M30" s="157" t="s">
        <v>49</v>
      </c>
      <c r="N30" s="163">
        <v>2.0499969176470583E-3</v>
      </c>
      <c r="O30" s="163">
        <v>2.0499969176470583E-3</v>
      </c>
      <c r="P30" s="157">
        <v>10</v>
      </c>
      <c r="Q30" s="157">
        <v>11</v>
      </c>
      <c r="R30" s="157">
        <v>1</v>
      </c>
      <c r="S30" s="157">
        <v>44.5</v>
      </c>
      <c r="T30" s="157">
        <v>0.5</v>
      </c>
      <c r="U30" s="157">
        <v>10</v>
      </c>
      <c r="V30" s="161">
        <v>3.4723548322396969</v>
      </c>
      <c r="W30" s="161">
        <v>1.7782524793275214</v>
      </c>
      <c r="X30" s="161">
        <v>3.4651552633712774</v>
      </c>
      <c r="Y30" s="161">
        <v>1.7750127760460674</v>
      </c>
      <c r="Z30" s="164">
        <v>437</v>
      </c>
      <c r="AA30" s="156">
        <f t="shared" si="3"/>
        <v>245.74688076085772</v>
      </c>
      <c r="AB30" s="156">
        <f t="shared" si="4"/>
        <v>246.19541104004898</v>
      </c>
      <c r="AC30" s="165">
        <f t="shared" si="0"/>
        <v>99.792660335240697</v>
      </c>
      <c r="AD30" s="165">
        <f t="shared" si="0"/>
        <v>99.81781533729793</v>
      </c>
      <c r="AE30" s="166"/>
    </row>
    <row r="31" spans="1:31" s="167" customFormat="1" x14ac:dyDescent="0.25">
      <c r="A31" s="159" t="s">
        <v>42</v>
      </c>
      <c r="B31" s="160" t="s">
        <v>27</v>
      </c>
      <c r="C31" s="160" t="s">
        <v>46</v>
      </c>
      <c r="D31" s="157" t="s">
        <v>47</v>
      </c>
      <c r="E31" s="157" t="s">
        <v>17</v>
      </c>
      <c r="F31" s="157" t="s">
        <v>12</v>
      </c>
      <c r="G31" s="157" t="s">
        <v>44</v>
      </c>
      <c r="H31" s="157">
        <v>1</v>
      </c>
      <c r="I31" s="157">
        <v>890</v>
      </c>
      <c r="J31" s="157">
        <v>2.06</v>
      </c>
      <c r="K31" s="161">
        <f t="shared" si="1"/>
        <v>1.506375</v>
      </c>
      <c r="L31" s="157">
        <v>5.85</v>
      </c>
      <c r="M31" s="157" t="s">
        <v>49</v>
      </c>
      <c r="N31" s="163">
        <v>2.0499969176470531E-3</v>
      </c>
      <c r="O31" s="163">
        <v>2.0499969176470531E-3</v>
      </c>
      <c r="P31" s="157">
        <v>10</v>
      </c>
      <c r="Q31" s="157">
        <v>12</v>
      </c>
      <c r="R31" s="157">
        <v>1</v>
      </c>
      <c r="S31" s="157">
        <v>89</v>
      </c>
      <c r="T31" s="157">
        <v>2.06</v>
      </c>
      <c r="U31" s="157">
        <v>10</v>
      </c>
      <c r="V31" s="161">
        <v>30.515657523629692</v>
      </c>
      <c r="W31" s="161">
        <v>9.1080511109911999</v>
      </c>
      <c r="X31" s="161">
        <v>30.26123122706128</v>
      </c>
      <c r="Y31" s="161">
        <v>9.0380500411614761</v>
      </c>
      <c r="Z31" s="164">
        <v>437</v>
      </c>
      <c r="AA31" s="156">
        <f t="shared" si="3"/>
        <v>47.979528735038322</v>
      </c>
      <c r="AB31" s="156">
        <f t="shared" si="4"/>
        <v>48.351137469896251</v>
      </c>
      <c r="AC31" s="165">
        <f t="shared" si="0"/>
        <v>99.166243439547728</v>
      </c>
      <c r="AD31" s="165">
        <f t="shared" si="0"/>
        <v>99.23143745048543</v>
      </c>
      <c r="AE31" s="166"/>
    </row>
    <row r="32" spans="1:31" s="167" customFormat="1" x14ac:dyDescent="0.25">
      <c r="A32" s="159" t="s">
        <v>42</v>
      </c>
      <c r="B32" s="160" t="s">
        <v>28</v>
      </c>
      <c r="C32" s="160" t="s">
        <v>43</v>
      </c>
      <c r="D32" s="157" t="s">
        <v>10</v>
      </c>
      <c r="E32" s="157" t="s">
        <v>11</v>
      </c>
      <c r="F32" s="157" t="s">
        <v>12</v>
      </c>
      <c r="G32" s="157" t="s">
        <v>44</v>
      </c>
      <c r="H32" s="157">
        <v>1</v>
      </c>
      <c r="I32" s="157">
        <v>445</v>
      </c>
      <c r="J32" s="157">
        <v>0.5</v>
      </c>
      <c r="K32" s="161">
        <f t="shared" si="1"/>
        <v>4.7500000000000001E-2</v>
      </c>
      <c r="L32" s="157">
        <v>0.76</v>
      </c>
      <c r="M32" s="157" t="s">
        <v>49</v>
      </c>
      <c r="N32" s="163">
        <v>2.0499969176470574E-3</v>
      </c>
      <c r="O32" s="163">
        <v>2.0499969176470578E-3</v>
      </c>
      <c r="P32" s="157">
        <v>5</v>
      </c>
      <c r="Q32" s="157">
        <v>13</v>
      </c>
      <c r="R32" s="157">
        <v>1</v>
      </c>
      <c r="S32" s="157">
        <v>89</v>
      </c>
      <c r="T32" s="157">
        <v>0.5</v>
      </c>
      <c r="U32" s="157">
        <v>5</v>
      </c>
      <c r="V32" s="161">
        <v>7.0011052976510451</v>
      </c>
      <c r="W32" s="161">
        <v>3.5622095697138092</v>
      </c>
      <c r="X32" s="161">
        <v>6.9937693542772816</v>
      </c>
      <c r="Y32" s="161">
        <v>3.5589498077922928</v>
      </c>
      <c r="Z32" s="164">
        <v>437</v>
      </c>
      <c r="AA32" s="156">
        <f t="shared" si="3"/>
        <v>122.6766677950138</v>
      </c>
      <c r="AB32" s="156">
        <f t="shared" si="4"/>
        <v>122.7890314842856</v>
      </c>
      <c r="AC32" s="165">
        <f t="shared" si="0"/>
        <v>99.895217354090875</v>
      </c>
      <c r="AD32" s="165">
        <f t="shared" si="0"/>
        <v>99.908490450723875</v>
      </c>
      <c r="AE32" s="166"/>
    </row>
    <row r="33" spans="1:31" s="167" customFormat="1" x14ac:dyDescent="0.25">
      <c r="A33" s="159" t="s">
        <v>42</v>
      </c>
      <c r="B33" s="160" t="s">
        <v>28</v>
      </c>
      <c r="C33" s="160" t="s">
        <v>46</v>
      </c>
      <c r="D33" s="157" t="s">
        <v>47</v>
      </c>
      <c r="E33" s="157" t="s">
        <v>17</v>
      </c>
      <c r="F33" s="157" t="s">
        <v>12</v>
      </c>
      <c r="G33" s="157" t="s">
        <v>44</v>
      </c>
      <c r="H33" s="157">
        <v>1</v>
      </c>
      <c r="I33" s="157">
        <v>890</v>
      </c>
      <c r="J33" s="157">
        <v>2.06</v>
      </c>
      <c r="K33" s="161">
        <f t="shared" si="1"/>
        <v>1.506375</v>
      </c>
      <c r="L33" s="157">
        <v>5.85</v>
      </c>
      <c r="M33" s="157" t="s">
        <v>49</v>
      </c>
      <c r="N33" s="163">
        <v>2.0499969176470474E-3</v>
      </c>
      <c r="O33" s="163">
        <v>2.0499969176470474E-3</v>
      </c>
      <c r="P33" s="157">
        <v>5</v>
      </c>
      <c r="Q33" s="157">
        <v>14</v>
      </c>
      <c r="R33" s="157">
        <v>1</v>
      </c>
      <c r="S33" s="157">
        <v>178</v>
      </c>
      <c r="T33" s="157">
        <v>2.06</v>
      </c>
      <c r="U33" s="157">
        <v>5</v>
      </c>
      <c r="V33" s="161">
        <v>64.605871594617255</v>
      </c>
      <c r="W33" s="161">
        <v>18.601423037290544</v>
      </c>
      <c r="X33" s="161">
        <v>64.320335789389233</v>
      </c>
      <c r="Y33" s="161">
        <v>18.52801184445881</v>
      </c>
      <c r="Z33" s="164">
        <v>437</v>
      </c>
      <c r="AA33" s="156">
        <f t="shared" si="3"/>
        <v>23.492826281297926</v>
      </c>
      <c r="AB33" s="156">
        <f t="shared" si="4"/>
        <v>23.585908929062672</v>
      </c>
      <c r="AC33" s="165">
        <f t="shared" si="0"/>
        <v>99.558034280506774</v>
      </c>
      <c r="AD33" s="165">
        <f t="shared" si="0"/>
        <v>99.60534636148769</v>
      </c>
      <c r="AE33" s="166"/>
    </row>
    <row r="34" spans="1:31" s="167" customFormat="1" x14ac:dyDescent="0.25">
      <c r="A34" s="159" t="s">
        <v>42</v>
      </c>
      <c r="B34" s="160" t="s">
        <v>29</v>
      </c>
      <c r="C34" s="160" t="s">
        <v>43</v>
      </c>
      <c r="D34" s="157" t="s">
        <v>10</v>
      </c>
      <c r="E34" s="157" t="s">
        <v>11</v>
      </c>
      <c r="F34" s="157" t="s">
        <v>23</v>
      </c>
      <c r="G34" s="157" t="s">
        <v>44</v>
      </c>
      <c r="H34" s="157">
        <v>1</v>
      </c>
      <c r="I34" s="157">
        <v>445</v>
      </c>
      <c r="J34" s="157">
        <v>0.5</v>
      </c>
      <c r="K34" s="161">
        <f t="shared" si="1"/>
        <v>4.7500000000000001E-2</v>
      </c>
      <c r="L34" s="157">
        <v>0.76</v>
      </c>
      <c r="M34" s="157" t="s">
        <v>49</v>
      </c>
      <c r="N34" s="163">
        <v>2.0499969176470522E-3</v>
      </c>
      <c r="O34" s="163">
        <v>2.0499969176470518E-3</v>
      </c>
      <c r="P34" s="157">
        <v>1</v>
      </c>
      <c r="Q34" s="157">
        <v>15</v>
      </c>
      <c r="R34" s="157">
        <v>1</v>
      </c>
      <c r="S34" s="157">
        <v>445</v>
      </c>
      <c r="T34" s="157">
        <v>0.5</v>
      </c>
      <c r="U34" s="157">
        <v>1</v>
      </c>
      <c r="V34" s="161">
        <v>37.524279368822668</v>
      </c>
      <c r="W34" s="161">
        <v>18.174033885382244</v>
      </c>
      <c r="X34" s="161">
        <v>37.515873546237138</v>
      </c>
      <c r="Y34" s="161">
        <v>18.170638339315733</v>
      </c>
      <c r="Z34" s="164">
        <v>437</v>
      </c>
      <c r="AA34" s="156">
        <f t="shared" si="3"/>
        <v>24.045294663585295</v>
      </c>
      <c r="AB34" s="156">
        <f t="shared" si="4"/>
        <v>24.049788006317034</v>
      </c>
      <c r="AC34" s="165">
        <f t="shared" si="0"/>
        <v>99.977598976644146</v>
      </c>
      <c r="AD34" s="165">
        <f t="shared" si="0"/>
        <v>99.981316497548505</v>
      </c>
      <c r="AE34" s="166"/>
    </row>
    <row r="35" spans="1:31" s="167" customFormat="1" x14ac:dyDescent="0.25">
      <c r="A35" s="159" t="s">
        <v>42</v>
      </c>
      <c r="B35" s="160" t="s">
        <v>29</v>
      </c>
      <c r="C35" s="160" t="s">
        <v>46</v>
      </c>
      <c r="D35" s="157" t="s">
        <v>47</v>
      </c>
      <c r="E35" s="157" t="s">
        <v>17</v>
      </c>
      <c r="F35" s="157" t="s">
        <v>23</v>
      </c>
      <c r="G35" s="157" t="s">
        <v>44</v>
      </c>
      <c r="H35" s="157">
        <v>1</v>
      </c>
      <c r="I35" s="157">
        <v>890</v>
      </c>
      <c r="J35" s="157">
        <v>2.06</v>
      </c>
      <c r="K35" s="161">
        <f t="shared" si="1"/>
        <v>1.506375</v>
      </c>
      <c r="L35" s="157">
        <v>5.85</v>
      </c>
      <c r="M35" s="157" t="s">
        <v>49</v>
      </c>
      <c r="N35" s="163">
        <v>2.0499969176470015E-3</v>
      </c>
      <c r="O35" s="163">
        <v>2.049996917647001E-3</v>
      </c>
      <c r="P35" s="157">
        <v>1</v>
      </c>
      <c r="Q35" s="157">
        <v>16</v>
      </c>
      <c r="R35" s="157">
        <v>1</v>
      </c>
      <c r="S35" s="157">
        <v>890</v>
      </c>
      <c r="T35" s="157">
        <v>2.06</v>
      </c>
      <c r="U35" s="157">
        <v>1</v>
      </c>
      <c r="V35" s="161">
        <v>479.38036904236895</v>
      </c>
      <c r="W35" s="161">
        <v>104.29116289073653</v>
      </c>
      <c r="X35" s="161">
        <v>478.84605032193178</v>
      </c>
      <c r="Y35" s="161">
        <v>104.20434681743184</v>
      </c>
      <c r="Z35" s="164">
        <v>437</v>
      </c>
      <c r="AA35" s="156">
        <f t="shared" si="3"/>
        <v>4.1901920343704955</v>
      </c>
      <c r="AB35" s="156">
        <f t="shared" si="4"/>
        <v>4.1936830213583409</v>
      </c>
      <c r="AC35" s="165">
        <f t="shared" si="0"/>
        <v>99.88853971607044</v>
      </c>
      <c r="AD35" s="165">
        <f t="shared" si="0"/>
        <v>99.916756059767351</v>
      </c>
      <c r="AE35" s="166"/>
    </row>
    <row r="36" spans="1:31" s="167" customFormat="1" ht="30" x14ac:dyDescent="0.25">
      <c r="A36" s="159" t="s">
        <v>50</v>
      </c>
      <c r="B36" s="160" t="s">
        <v>8</v>
      </c>
      <c r="C36" s="160" t="s">
        <v>43</v>
      </c>
      <c r="D36" s="157" t="s">
        <v>10</v>
      </c>
      <c r="E36" s="157" t="s">
        <v>11</v>
      </c>
      <c r="F36" s="157" t="s">
        <v>12</v>
      </c>
      <c r="G36" s="157" t="s">
        <v>44</v>
      </c>
      <c r="H36" s="157">
        <v>1</v>
      </c>
      <c r="I36" s="157">
        <v>445</v>
      </c>
      <c r="J36" s="157">
        <v>4</v>
      </c>
      <c r="K36" s="161">
        <f t="shared" si="1"/>
        <v>4.7500000000000001E-2</v>
      </c>
      <c r="L36" s="161">
        <f>L44*J44/J36</f>
        <v>9.5000000000000001E-2</v>
      </c>
      <c r="M36" s="160" t="s">
        <v>45</v>
      </c>
      <c r="N36" s="163">
        <v>2.0499969176470561E-3</v>
      </c>
      <c r="O36" s="163">
        <v>2.0499969176470561E-3</v>
      </c>
      <c r="P36" s="157">
        <v>20</v>
      </c>
      <c r="Q36" s="157">
        <v>17</v>
      </c>
      <c r="R36" s="157">
        <v>1</v>
      </c>
      <c r="S36" s="157">
        <v>22.25</v>
      </c>
      <c r="T36" s="157">
        <v>4</v>
      </c>
      <c r="U36" s="157">
        <v>20</v>
      </c>
      <c r="V36" s="161">
        <v>14.12287642682365</v>
      </c>
      <c r="W36" s="161">
        <v>3.283712791095545</v>
      </c>
      <c r="X36" s="161">
        <v>14.115419529324154</v>
      </c>
      <c r="Y36" s="161">
        <v>3.2820517854318956</v>
      </c>
      <c r="Z36" s="164">
        <v>437</v>
      </c>
      <c r="AA36" s="156">
        <f t="shared" si="3"/>
        <v>133.08106640294923</v>
      </c>
      <c r="AB36" s="156">
        <f t="shared" si="4"/>
        <v>133.14841707852389</v>
      </c>
      <c r="AC36" s="165">
        <f t="shared" ref="AC36:AD99" si="5">X36*100/V36</f>
        <v>99.947199867264061</v>
      </c>
      <c r="AD36" s="165">
        <f t="shared" si="5"/>
        <v>99.949416840956573</v>
      </c>
      <c r="AE36" s="166"/>
    </row>
    <row r="37" spans="1:31" s="167" customFormat="1" ht="30" x14ac:dyDescent="0.25">
      <c r="A37" s="159" t="s">
        <v>50</v>
      </c>
      <c r="B37" s="160" t="s">
        <v>15</v>
      </c>
      <c r="C37" s="160" t="s">
        <v>46</v>
      </c>
      <c r="D37" s="157" t="s">
        <v>47</v>
      </c>
      <c r="E37" s="157" t="s">
        <v>17</v>
      </c>
      <c r="F37" s="157" t="s">
        <v>12</v>
      </c>
      <c r="G37" s="157" t="s">
        <v>44</v>
      </c>
      <c r="H37" s="157">
        <v>1</v>
      </c>
      <c r="I37" s="157">
        <v>890</v>
      </c>
      <c r="J37" s="157">
        <v>8</v>
      </c>
      <c r="K37" s="161">
        <f t="shared" si="1"/>
        <v>1.506375</v>
      </c>
      <c r="L37" s="161">
        <f t="shared" ref="L37:L43" si="6">L45*J45/J37</f>
        <v>1.506375</v>
      </c>
      <c r="M37" s="160" t="s">
        <v>48</v>
      </c>
      <c r="N37" s="163">
        <v>2.0499969176470479E-3</v>
      </c>
      <c r="O37" s="163">
        <v>2.0499969176470479E-3</v>
      </c>
      <c r="P37" s="157">
        <v>20</v>
      </c>
      <c r="Q37" s="157">
        <v>18</v>
      </c>
      <c r="R37" s="157">
        <v>1</v>
      </c>
      <c r="S37" s="157">
        <v>44.5</v>
      </c>
      <c r="T37" s="157">
        <v>8</v>
      </c>
      <c r="U37" s="157">
        <v>20</v>
      </c>
      <c r="V37" s="161">
        <v>59.919459681225192</v>
      </c>
      <c r="W37" s="161">
        <v>8.9631699557810744</v>
      </c>
      <c r="X37" s="161">
        <v>59.656611237593218</v>
      </c>
      <c r="Y37" s="161">
        <v>8.925034092532476</v>
      </c>
      <c r="Z37" s="164">
        <v>437</v>
      </c>
      <c r="AA37" s="156">
        <f t="shared" si="3"/>
        <v>48.75507238576273</v>
      </c>
      <c r="AB37" s="156">
        <f t="shared" si="4"/>
        <v>48.963398399299713</v>
      </c>
      <c r="AC37" s="165">
        <f t="shared" si="5"/>
        <v>99.561330417479823</v>
      </c>
      <c r="AD37" s="165">
        <f t="shared" si="5"/>
        <v>99.574527054192458</v>
      </c>
      <c r="AE37" s="166"/>
    </row>
    <row r="38" spans="1:31" s="167" customFormat="1" ht="30" x14ac:dyDescent="0.25">
      <c r="A38" s="159" t="s">
        <v>50</v>
      </c>
      <c r="B38" s="160" t="s">
        <v>18</v>
      </c>
      <c r="C38" s="160" t="s">
        <v>43</v>
      </c>
      <c r="D38" s="157" t="s">
        <v>10</v>
      </c>
      <c r="E38" s="157" t="s">
        <v>11</v>
      </c>
      <c r="F38" s="157" t="s">
        <v>12</v>
      </c>
      <c r="G38" s="157" t="s">
        <v>44</v>
      </c>
      <c r="H38" s="157">
        <v>1</v>
      </c>
      <c r="I38" s="157">
        <v>445</v>
      </c>
      <c r="J38" s="157">
        <v>4</v>
      </c>
      <c r="K38" s="161">
        <f t="shared" si="1"/>
        <v>4.7500000000000001E-2</v>
      </c>
      <c r="L38" s="161">
        <f t="shared" si="6"/>
        <v>9.5000000000000001E-2</v>
      </c>
      <c r="M38" s="160" t="s">
        <v>45</v>
      </c>
      <c r="N38" s="163">
        <v>2.0499969176470535E-3</v>
      </c>
      <c r="O38" s="163">
        <v>2.0499969176470535E-3</v>
      </c>
      <c r="P38" s="157">
        <v>10</v>
      </c>
      <c r="Q38" s="157">
        <v>19</v>
      </c>
      <c r="R38" s="157">
        <v>1</v>
      </c>
      <c r="S38" s="157">
        <v>44.5</v>
      </c>
      <c r="T38" s="157">
        <v>4</v>
      </c>
      <c r="U38" s="157">
        <v>10</v>
      </c>
      <c r="V38" s="161">
        <v>29.012133317602135</v>
      </c>
      <c r="W38" s="161">
        <v>6.6837554299058137</v>
      </c>
      <c r="X38" s="161">
        <v>29.004271802200826</v>
      </c>
      <c r="Y38" s="161">
        <v>6.6820346408429989</v>
      </c>
      <c r="Z38" s="164">
        <v>437</v>
      </c>
      <c r="AA38" s="156">
        <f t="shared" si="3"/>
        <v>65.382404335844782</v>
      </c>
      <c r="AB38" s="156">
        <f t="shared" si="4"/>
        <v>65.399241920851296</v>
      </c>
      <c r="AC38" s="165">
        <f t="shared" si="5"/>
        <v>99.972902663464112</v>
      </c>
      <c r="AD38" s="165">
        <f t="shared" si="5"/>
        <v>99.974254158745609</v>
      </c>
      <c r="AE38" s="166"/>
    </row>
    <row r="39" spans="1:31" s="167" customFormat="1" ht="30" x14ac:dyDescent="0.25">
      <c r="A39" s="159" t="s">
        <v>50</v>
      </c>
      <c r="B39" s="160" t="s">
        <v>19</v>
      </c>
      <c r="C39" s="160" t="s">
        <v>46</v>
      </c>
      <c r="D39" s="157" t="s">
        <v>47</v>
      </c>
      <c r="E39" s="157" t="s">
        <v>17</v>
      </c>
      <c r="F39" s="157" t="s">
        <v>12</v>
      </c>
      <c r="G39" s="157" t="s">
        <v>44</v>
      </c>
      <c r="H39" s="157">
        <v>1</v>
      </c>
      <c r="I39" s="157">
        <v>890</v>
      </c>
      <c r="J39" s="157">
        <v>8</v>
      </c>
      <c r="K39" s="161">
        <f t="shared" si="1"/>
        <v>1.506375</v>
      </c>
      <c r="L39" s="161">
        <f t="shared" si="6"/>
        <v>1.506375</v>
      </c>
      <c r="M39" s="160" t="s">
        <v>48</v>
      </c>
      <c r="N39" s="163">
        <v>2.049996917647037E-3</v>
      </c>
      <c r="O39" s="163">
        <v>2.0499969176470366E-3</v>
      </c>
      <c r="P39" s="157">
        <v>10</v>
      </c>
      <c r="Q39" s="157">
        <v>20</v>
      </c>
      <c r="R39" s="157">
        <v>1</v>
      </c>
      <c r="S39" s="157">
        <v>89</v>
      </c>
      <c r="T39" s="157">
        <v>8</v>
      </c>
      <c r="U39" s="157">
        <v>10</v>
      </c>
      <c r="V39" s="161">
        <v>129.63476891628414</v>
      </c>
      <c r="W39" s="161">
        <v>19.212764770626105</v>
      </c>
      <c r="X39" s="161">
        <v>129.32844701337459</v>
      </c>
      <c r="Y39" s="161">
        <v>19.169238788354772</v>
      </c>
      <c r="Z39" s="164">
        <v>437</v>
      </c>
      <c r="AA39" s="156">
        <f t="shared" si="3"/>
        <v>22.745294871257567</v>
      </c>
      <c r="AB39" s="156">
        <f t="shared" si="4"/>
        <v>22.79694070405527</v>
      </c>
      <c r="AC39" s="165">
        <f t="shared" si="5"/>
        <v>99.7637039002188</v>
      </c>
      <c r="AD39" s="165">
        <f t="shared" si="5"/>
        <v>99.773452791459349</v>
      </c>
      <c r="AE39" s="166"/>
    </row>
    <row r="40" spans="1:31" s="167" customFormat="1" ht="30" x14ac:dyDescent="0.25">
      <c r="A40" s="159" t="s">
        <v>50</v>
      </c>
      <c r="B40" s="160" t="s">
        <v>20</v>
      </c>
      <c r="C40" s="160" t="s">
        <v>43</v>
      </c>
      <c r="D40" s="157" t="s">
        <v>10</v>
      </c>
      <c r="E40" s="157" t="s">
        <v>11</v>
      </c>
      <c r="F40" s="157" t="s">
        <v>12</v>
      </c>
      <c r="G40" s="157" t="s">
        <v>44</v>
      </c>
      <c r="H40" s="157">
        <v>1</v>
      </c>
      <c r="I40" s="157">
        <v>445</v>
      </c>
      <c r="J40" s="157">
        <v>4</v>
      </c>
      <c r="K40" s="161">
        <f t="shared" si="1"/>
        <v>4.7500000000000001E-2</v>
      </c>
      <c r="L40" s="161">
        <f t="shared" si="6"/>
        <v>9.5000000000000001E-2</v>
      </c>
      <c r="M40" s="160" t="s">
        <v>45</v>
      </c>
      <c r="N40" s="163">
        <v>2.0499969176470479E-3</v>
      </c>
      <c r="O40" s="163">
        <v>2.0499969176470479E-3</v>
      </c>
      <c r="P40" s="157">
        <v>5</v>
      </c>
      <c r="Q40" s="157">
        <v>21</v>
      </c>
      <c r="R40" s="157">
        <v>1</v>
      </c>
      <c r="S40" s="157">
        <v>89</v>
      </c>
      <c r="T40" s="157">
        <v>4</v>
      </c>
      <c r="U40" s="157">
        <v>5</v>
      </c>
      <c r="V40" s="161">
        <v>61.193911015726727</v>
      </c>
      <c r="W40" s="161">
        <v>13.817993187809922</v>
      </c>
      <c r="X40" s="161">
        <v>61.185212959052038</v>
      </c>
      <c r="Y40" s="161">
        <v>13.816161322324378</v>
      </c>
      <c r="Z40" s="164">
        <v>437</v>
      </c>
      <c r="AA40" s="156">
        <f t="shared" si="3"/>
        <v>31.625431715042129</v>
      </c>
      <c r="AB40" s="156">
        <f t="shared" si="4"/>
        <v>31.629624886754058</v>
      </c>
      <c r="AC40" s="165">
        <f t="shared" si="5"/>
        <v>99.985786074904652</v>
      </c>
      <c r="AD40" s="165">
        <f t="shared" si="5"/>
        <v>99.986742897751895</v>
      </c>
      <c r="AE40" s="166"/>
    </row>
    <row r="41" spans="1:31" s="167" customFormat="1" ht="30" x14ac:dyDescent="0.25">
      <c r="A41" s="159" t="s">
        <v>50</v>
      </c>
      <c r="B41" s="160" t="s">
        <v>21</v>
      </c>
      <c r="C41" s="160" t="s">
        <v>46</v>
      </c>
      <c r="D41" s="157" t="s">
        <v>47</v>
      </c>
      <c r="E41" s="157" t="s">
        <v>17</v>
      </c>
      <c r="F41" s="157" t="s">
        <v>12</v>
      </c>
      <c r="G41" s="157" t="s">
        <v>44</v>
      </c>
      <c r="H41" s="157">
        <v>1</v>
      </c>
      <c r="I41" s="157">
        <v>890</v>
      </c>
      <c r="J41" s="157">
        <v>8</v>
      </c>
      <c r="K41" s="161">
        <f t="shared" si="1"/>
        <v>1.506375</v>
      </c>
      <c r="L41" s="161">
        <f t="shared" si="6"/>
        <v>1.506375</v>
      </c>
      <c r="M41" s="160" t="s">
        <v>48</v>
      </c>
      <c r="N41" s="163">
        <v>2.049996917647014E-3</v>
      </c>
      <c r="O41" s="163">
        <v>2.049996917647014E-3</v>
      </c>
      <c r="P41" s="157">
        <v>5</v>
      </c>
      <c r="Q41" s="157">
        <v>22</v>
      </c>
      <c r="R41" s="157">
        <v>1</v>
      </c>
      <c r="S41" s="157">
        <v>178</v>
      </c>
      <c r="T41" s="157">
        <v>8</v>
      </c>
      <c r="U41" s="157">
        <v>5</v>
      </c>
      <c r="V41" s="161">
        <v>303.40784511761075</v>
      </c>
      <c r="W41" s="161">
        <v>43.49414819093775</v>
      </c>
      <c r="X41" s="161">
        <v>303.00347434032614</v>
      </c>
      <c r="Y41" s="161">
        <v>43.440809144105913</v>
      </c>
      <c r="Z41" s="164">
        <v>437</v>
      </c>
      <c r="AA41" s="156">
        <f t="shared" si="3"/>
        <v>10.047328621808747</v>
      </c>
      <c r="AB41" s="156">
        <f t="shared" si="4"/>
        <v>10.059665291922688</v>
      </c>
      <c r="AC41" s="165">
        <f t="shared" si="5"/>
        <v>99.866723690968556</v>
      </c>
      <c r="AD41" s="165">
        <f t="shared" si="5"/>
        <v>99.877365004143371</v>
      </c>
      <c r="AE41" s="166"/>
    </row>
    <row r="42" spans="1:31" s="167" customFormat="1" ht="30" x14ac:dyDescent="0.25">
      <c r="A42" s="159" t="s">
        <v>50</v>
      </c>
      <c r="B42" s="160" t="s">
        <v>22</v>
      </c>
      <c r="C42" s="160" t="s">
        <v>43</v>
      </c>
      <c r="D42" s="157" t="s">
        <v>10</v>
      </c>
      <c r="E42" s="157" t="s">
        <v>11</v>
      </c>
      <c r="F42" s="157" t="s">
        <v>23</v>
      </c>
      <c r="G42" s="157" t="s">
        <v>44</v>
      </c>
      <c r="H42" s="157">
        <v>1</v>
      </c>
      <c r="I42" s="157">
        <v>445</v>
      </c>
      <c r="J42" s="157">
        <v>4</v>
      </c>
      <c r="K42" s="161">
        <f t="shared" si="1"/>
        <v>4.7500000000000001E-2</v>
      </c>
      <c r="L42" s="161">
        <f t="shared" si="6"/>
        <v>9.5000000000000001E-2</v>
      </c>
      <c r="M42" s="160" t="s">
        <v>45</v>
      </c>
      <c r="N42" s="163">
        <v>2.0499969176470028E-3</v>
      </c>
      <c r="O42" s="163">
        <v>2.0499969176470028E-3</v>
      </c>
      <c r="P42" s="157">
        <v>1</v>
      </c>
      <c r="Q42" s="157">
        <v>23</v>
      </c>
      <c r="R42" s="157">
        <v>1</v>
      </c>
      <c r="S42" s="157">
        <v>445</v>
      </c>
      <c r="T42" s="157">
        <v>4</v>
      </c>
      <c r="U42" s="157">
        <v>1</v>
      </c>
      <c r="V42" s="161">
        <v>441.38907459944539</v>
      </c>
      <c r="W42" s="161">
        <v>82.297747760753467</v>
      </c>
      <c r="X42" s="161">
        <v>441.37322640299288</v>
      </c>
      <c r="Y42" s="161">
        <v>82.295370915954905</v>
      </c>
      <c r="Z42" s="164">
        <v>437</v>
      </c>
      <c r="AA42" s="156">
        <f t="shared" si="3"/>
        <v>5.3099873555518924</v>
      </c>
      <c r="AB42" s="156">
        <f t="shared" si="4"/>
        <v>5.3101407179547353</v>
      </c>
      <c r="AC42" s="165">
        <f t="shared" si="5"/>
        <v>99.996409472421377</v>
      </c>
      <c r="AD42" s="165">
        <f t="shared" si="5"/>
        <v>99.997111895691873</v>
      </c>
      <c r="AE42" s="166"/>
    </row>
    <row r="43" spans="1:31" s="167" customFormat="1" ht="30" x14ac:dyDescent="0.25">
      <c r="A43" s="159" t="s">
        <v>50</v>
      </c>
      <c r="B43" s="160" t="s">
        <v>24</v>
      </c>
      <c r="C43" s="160" t="s">
        <v>46</v>
      </c>
      <c r="D43" s="157" t="s">
        <v>47</v>
      </c>
      <c r="E43" s="157" t="s">
        <v>17</v>
      </c>
      <c r="F43" s="157" t="s">
        <v>23</v>
      </c>
      <c r="G43" s="157" t="s">
        <v>44</v>
      </c>
      <c r="H43" s="157">
        <v>1</v>
      </c>
      <c r="I43" s="157">
        <v>890</v>
      </c>
      <c r="J43" s="157">
        <v>8</v>
      </c>
      <c r="K43" s="161">
        <f t="shared" si="1"/>
        <v>1.506375</v>
      </c>
      <c r="L43" s="161">
        <f t="shared" si="6"/>
        <v>1.506375</v>
      </c>
      <c r="M43" s="160" t="s">
        <v>48</v>
      </c>
      <c r="N43" s="163">
        <v>2.0499969176468345E-3</v>
      </c>
      <c r="O43" s="163">
        <v>2.0499969176468341E-3</v>
      </c>
      <c r="P43" s="157">
        <v>1</v>
      </c>
      <c r="Q43" s="157">
        <v>24</v>
      </c>
      <c r="R43" s="157">
        <v>1</v>
      </c>
      <c r="S43" s="157">
        <v>890</v>
      </c>
      <c r="T43" s="157">
        <v>8</v>
      </c>
      <c r="U43" s="157">
        <v>1</v>
      </c>
      <c r="V43" s="161">
        <v>4002.6939278657769</v>
      </c>
      <c r="W43" s="161">
        <v>400.37784110304864</v>
      </c>
      <c r="X43" s="161">
        <v>4001.1416785912284</v>
      </c>
      <c r="Y43" s="161">
        <v>400.24483724815786</v>
      </c>
      <c r="Z43" s="164">
        <v>437</v>
      </c>
      <c r="AA43" s="156">
        <f t="shared" si="3"/>
        <v>1.0914689953771084</v>
      </c>
      <c r="AB43" s="156">
        <f t="shared" si="4"/>
        <v>1.0918316973294357</v>
      </c>
      <c r="AC43" s="165">
        <f t="shared" si="5"/>
        <v>99.961219885843832</v>
      </c>
      <c r="AD43" s="165">
        <f t="shared" si="5"/>
        <v>99.966780415588346</v>
      </c>
      <c r="AE43" s="166"/>
    </row>
    <row r="44" spans="1:31" s="167" customFormat="1" x14ac:dyDescent="0.25">
      <c r="A44" s="159" t="s">
        <v>50</v>
      </c>
      <c r="B44" s="160" t="s">
        <v>25</v>
      </c>
      <c r="C44" s="160" t="s">
        <v>43</v>
      </c>
      <c r="D44" s="157" t="s">
        <v>10</v>
      </c>
      <c r="E44" s="157" t="s">
        <v>11</v>
      </c>
      <c r="F44" s="157" t="s">
        <v>12</v>
      </c>
      <c r="G44" s="157" t="s">
        <v>44</v>
      </c>
      <c r="H44" s="157">
        <v>1</v>
      </c>
      <c r="I44" s="157">
        <v>445</v>
      </c>
      <c r="J44" s="157">
        <v>0.5</v>
      </c>
      <c r="K44" s="161">
        <f t="shared" si="1"/>
        <v>4.7500000000000001E-2</v>
      </c>
      <c r="L44" s="157">
        <v>0.76</v>
      </c>
      <c r="M44" s="157" t="s">
        <v>49</v>
      </c>
      <c r="N44" s="163">
        <v>2.0499969176470587E-3</v>
      </c>
      <c r="O44" s="163">
        <v>2.0499969176470587E-3</v>
      </c>
      <c r="P44" s="157">
        <v>20</v>
      </c>
      <c r="Q44" s="157">
        <v>25</v>
      </c>
      <c r="R44" s="157">
        <v>1</v>
      </c>
      <c r="S44" s="157">
        <v>22.25</v>
      </c>
      <c r="T44" s="157">
        <v>0.5</v>
      </c>
      <c r="U44" s="157">
        <v>20</v>
      </c>
      <c r="V44" s="161">
        <v>1.7326290034543936</v>
      </c>
      <c r="W44" s="161">
        <v>0.89001279370494968</v>
      </c>
      <c r="X44" s="161">
        <v>1.7254976553109169</v>
      </c>
      <c r="Y44" s="161">
        <v>0.88678350686463692</v>
      </c>
      <c r="Z44" s="164">
        <v>437</v>
      </c>
      <c r="AA44" s="156">
        <f t="shared" si="3"/>
        <v>491.00417779485417</v>
      </c>
      <c r="AB44" s="156">
        <f t="shared" si="4"/>
        <v>492.79220533214749</v>
      </c>
      <c r="AC44" s="165">
        <f t="shared" si="5"/>
        <v>99.588408820973285</v>
      </c>
      <c r="AD44" s="165">
        <f t="shared" si="5"/>
        <v>99.637163997736494</v>
      </c>
      <c r="AE44" s="166"/>
    </row>
    <row r="45" spans="1:31" s="167" customFormat="1" x14ac:dyDescent="0.25">
      <c r="A45" s="159" t="s">
        <v>50</v>
      </c>
      <c r="B45" s="160" t="s">
        <v>25</v>
      </c>
      <c r="C45" s="160" t="s">
        <v>46</v>
      </c>
      <c r="D45" s="157" t="s">
        <v>47</v>
      </c>
      <c r="E45" s="157" t="s">
        <v>17</v>
      </c>
      <c r="F45" s="157" t="s">
        <v>12</v>
      </c>
      <c r="G45" s="157" t="s">
        <v>44</v>
      </c>
      <c r="H45" s="157">
        <v>1</v>
      </c>
      <c r="I45" s="157">
        <v>890</v>
      </c>
      <c r="J45" s="157">
        <v>2.06</v>
      </c>
      <c r="K45" s="161">
        <f t="shared" si="1"/>
        <v>1.506375</v>
      </c>
      <c r="L45" s="157">
        <v>5.85</v>
      </c>
      <c r="M45" s="157" t="s">
        <v>49</v>
      </c>
      <c r="N45" s="163">
        <v>2.0499969176470561E-3</v>
      </c>
      <c r="O45" s="163">
        <v>2.0499969176470561E-3</v>
      </c>
      <c r="P45" s="157">
        <v>20</v>
      </c>
      <c r="Q45" s="157">
        <v>26</v>
      </c>
      <c r="R45" s="157">
        <v>1</v>
      </c>
      <c r="S45" s="157">
        <v>44.5</v>
      </c>
      <c r="T45" s="157">
        <v>2.06</v>
      </c>
      <c r="U45" s="157">
        <v>20</v>
      </c>
      <c r="V45" s="161">
        <v>14.929345173507722</v>
      </c>
      <c r="W45" s="161">
        <v>4.532992185231457</v>
      </c>
      <c r="X45" s="161">
        <v>14.690180722435503</v>
      </c>
      <c r="Y45" s="161">
        <v>4.4649639745072687</v>
      </c>
      <c r="Z45" s="164">
        <v>437</v>
      </c>
      <c r="AA45" s="156">
        <f t="shared" si="3"/>
        <v>96.404313562187738</v>
      </c>
      <c r="AB45" s="156">
        <f t="shared" si="4"/>
        <v>97.87313010699603</v>
      </c>
      <c r="AC45" s="165">
        <f t="shared" si="5"/>
        <v>98.398024506147678</v>
      </c>
      <c r="AD45" s="165">
        <f t="shared" si="5"/>
        <v>98.499264769398351</v>
      </c>
      <c r="AE45" s="166"/>
    </row>
    <row r="46" spans="1:31" s="167" customFormat="1" x14ac:dyDescent="0.25">
      <c r="A46" s="159" t="s">
        <v>50</v>
      </c>
      <c r="B46" s="160" t="s">
        <v>27</v>
      </c>
      <c r="C46" s="160" t="s">
        <v>43</v>
      </c>
      <c r="D46" s="157" t="s">
        <v>10</v>
      </c>
      <c r="E46" s="157" t="s">
        <v>11</v>
      </c>
      <c r="F46" s="157" t="s">
        <v>12</v>
      </c>
      <c r="G46" s="157" t="s">
        <v>44</v>
      </c>
      <c r="H46" s="157">
        <v>1</v>
      </c>
      <c r="I46" s="157">
        <v>445</v>
      </c>
      <c r="J46" s="157">
        <v>0.5</v>
      </c>
      <c r="K46" s="161">
        <f t="shared" si="1"/>
        <v>4.7500000000000001E-2</v>
      </c>
      <c r="L46" s="157">
        <v>0.76</v>
      </c>
      <c r="M46" s="157" t="s">
        <v>49</v>
      </c>
      <c r="N46" s="163">
        <v>2.0499969176470583E-3</v>
      </c>
      <c r="O46" s="163">
        <v>2.0499969176470583E-3</v>
      </c>
      <c r="P46" s="157">
        <v>10</v>
      </c>
      <c r="Q46" s="157">
        <v>27</v>
      </c>
      <c r="R46" s="157">
        <v>1</v>
      </c>
      <c r="S46" s="157">
        <v>44.5</v>
      </c>
      <c r="T46" s="157">
        <v>0.5</v>
      </c>
      <c r="U46" s="157">
        <v>10</v>
      </c>
      <c r="V46" s="161">
        <v>3.4723548322396969</v>
      </c>
      <c r="W46" s="161">
        <v>1.7782524793275214</v>
      </c>
      <c r="X46" s="161">
        <v>3.4651552633712774</v>
      </c>
      <c r="Y46" s="161">
        <v>1.7750127760460674</v>
      </c>
      <c r="Z46" s="164">
        <v>437</v>
      </c>
      <c r="AA46" s="156">
        <f t="shared" si="3"/>
        <v>245.74688076085772</v>
      </c>
      <c r="AB46" s="156">
        <f t="shared" si="4"/>
        <v>246.19541104004898</v>
      </c>
      <c r="AC46" s="165">
        <f t="shared" si="5"/>
        <v>99.792660335240697</v>
      </c>
      <c r="AD46" s="165">
        <f t="shared" si="5"/>
        <v>99.81781533729793</v>
      </c>
      <c r="AE46" s="166"/>
    </row>
    <row r="47" spans="1:31" s="167" customFormat="1" x14ac:dyDescent="0.25">
      <c r="A47" s="159" t="s">
        <v>50</v>
      </c>
      <c r="B47" s="160" t="s">
        <v>27</v>
      </c>
      <c r="C47" s="160" t="s">
        <v>46</v>
      </c>
      <c r="D47" s="157" t="s">
        <v>47</v>
      </c>
      <c r="E47" s="157" t="s">
        <v>17</v>
      </c>
      <c r="F47" s="157" t="s">
        <v>12</v>
      </c>
      <c r="G47" s="157" t="s">
        <v>44</v>
      </c>
      <c r="H47" s="157">
        <v>1</v>
      </c>
      <c r="I47" s="157">
        <v>890</v>
      </c>
      <c r="J47" s="157">
        <v>2.06</v>
      </c>
      <c r="K47" s="161">
        <f t="shared" si="1"/>
        <v>1.506375</v>
      </c>
      <c r="L47" s="157">
        <v>5.85</v>
      </c>
      <c r="M47" s="157" t="s">
        <v>49</v>
      </c>
      <c r="N47" s="163">
        <v>2.0499969176470531E-3</v>
      </c>
      <c r="O47" s="163">
        <v>2.0499969176470531E-3</v>
      </c>
      <c r="P47" s="157">
        <v>10</v>
      </c>
      <c r="Q47" s="157">
        <v>28</v>
      </c>
      <c r="R47" s="157">
        <v>1</v>
      </c>
      <c r="S47" s="157">
        <v>89</v>
      </c>
      <c r="T47" s="157">
        <v>2.06</v>
      </c>
      <c r="U47" s="157">
        <v>10</v>
      </c>
      <c r="V47" s="161">
        <v>30.515657523629692</v>
      </c>
      <c r="W47" s="161">
        <v>9.1080511109911999</v>
      </c>
      <c r="X47" s="161">
        <v>30.26123122706128</v>
      </c>
      <c r="Y47" s="161">
        <v>9.0380500411614761</v>
      </c>
      <c r="Z47" s="164">
        <v>437</v>
      </c>
      <c r="AA47" s="156">
        <f t="shared" si="3"/>
        <v>47.979528735038322</v>
      </c>
      <c r="AB47" s="156">
        <f t="shared" si="4"/>
        <v>48.351137469896251</v>
      </c>
      <c r="AC47" s="165">
        <f t="shared" si="5"/>
        <v>99.166243439547728</v>
      </c>
      <c r="AD47" s="165">
        <f t="shared" si="5"/>
        <v>99.23143745048543</v>
      </c>
      <c r="AE47" s="166"/>
    </row>
    <row r="48" spans="1:31" s="167" customFormat="1" x14ac:dyDescent="0.25">
      <c r="A48" s="159" t="s">
        <v>50</v>
      </c>
      <c r="B48" s="160" t="s">
        <v>28</v>
      </c>
      <c r="C48" s="160" t="s">
        <v>43</v>
      </c>
      <c r="D48" s="157" t="s">
        <v>10</v>
      </c>
      <c r="E48" s="157" t="s">
        <v>11</v>
      </c>
      <c r="F48" s="157" t="s">
        <v>12</v>
      </c>
      <c r="G48" s="157" t="s">
        <v>44</v>
      </c>
      <c r="H48" s="157">
        <v>1</v>
      </c>
      <c r="I48" s="157">
        <v>445</v>
      </c>
      <c r="J48" s="157">
        <v>0.5</v>
      </c>
      <c r="K48" s="161">
        <f t="shared" si="1"/>
        <v>4.7500000000000001E-2</v>
      </c>
      <c r="L48" s="157">
        <v>0.76</v>
      </c>
      <c r="M48" s="157" t="s">
        <v>49</v>
      </c>
      <c r="N48" s="163">
        <v>2.0499969176470574E-3</v>
      </c>
      <c r="O48" s="163">
        <v>2.0499969176470578E-3</v>
      </c>
      <c r="P48" s="157">
        <v>5</v>
      </c>
      <c r="Q48" s="157">
        <v>29</v>
      </c>
      <c r="R48" s="157">
        <v>1</v>
      </c>
      <c r="S48" s="157">
        <v>89</v>
      </c>
      <c r="T48" s="157">
        <v>0.5</v>
      </c>
      <c r="U48" s="157">
        <v>5</v>
      </c>
      <c r="V48" s="161">
        <v>7.0011052976510451</v>
      </c>
      <c r="W48" s="161">
        <v>3.5622095697138092</v>
      </c>
      <c r="X48" s="161">
        <v>6.9937693542772816</v>
      </c>
      <c r="Y48" s="161">
        <v>3.5589498077922928</v>
      </c>
      <c r="Z48" s="164">
        <v>437</v>
      </c>
      <c r="AA48" s="156">
        <f t="shared" si="3"/>
        <v>122.6766677950138</v>
      </c>
      <c r="AB48" s="156">
        <f t="shared" si="4"/>
        <v>122.7890314842856</v>
      </c>
      <c r="AC48" s="165">
        <f t="shared" si="5"/>
        <v>99.895217354090875</v>
      </c>
      <c r="AD48" s="165">
        <f t="shared" si="5"/>
        <v>99.908490450723875</v>
      </c>
      <c r="AE48" s="166"/>
    </row>
    <row r="49" spans="1:31" s="167" customFormat="1" x14ac:dyDescent="0.25">
      <c r="A49" s="159" t="s">
        <v>50</v>
      </c>
      <c r="B49" s="160" t="s">
        <v>28</v>
      </c>
      <c r="C49" s="160" t="s">
        <v>46</v>
      </c>
      <c r="D49" s="157" t="s">
        <v>47</v>
      </c>
      <c r="E49" s="157" t="s">
        <v>17</v>
      </c>
      <c r="F49" s="157" t="s">
        <v>12</v>
      </c>
      <c r="G49" s="157" t="s">
        <v>44</v>
      </c>
      <c r="H49" s="157">
        <v>1</v>
      </c>
      <c r="I49" s="157">
        <v>890</v>
      </c>
      <c r="J49" s="157">
        <v>2.06</v>
      </c>
      <c r="K49" s="161">
        <f t="shared" si="1"/>
        <v>1.506375</v>
      </c>
      <c r="L49" s="157">
        <v>5.85</v>
      </c>
      <c r="M49" s="157" t="s">
        <v>49</v>
      </c>
      <c r="N49" s="163">
        <v>2.0499969176470474E-3</v>
      </c>
      <c r="O49" s="163">
        <v>2.0499969176470474E-3</v>
      </c>
      <c r="P49" s="157">
        <v>5</v>
      </c>
      <c r="Q49" s="157">
        <v>30</v>
      </c>
      <c r="R49" s="157">
        <v>1</v>
      </c>
      <c r="S49" s="157">
        <v>178</v>
      </c>
      <c r="T49" s="157">
        <v>2.06</v>
      </c>
      <c r="U49" s="157">
        <v>5</v>
      </c>
      <c r="V49" s="161">
        <v>64.605871594617255</v>
      </c>
      <c r="W49" s="161">
        <v>18.601423037290544</v>
      </c>
      <c r="X49" s="161">
        <v>64.320335789389233</v>
      </c>
      <c r="Y49" s="161">
        <v>18.52801184445881</v>
      </c>
      <c r="Z49" s="164">
        <v>437</v>
      </c>
      <c r="AA49" s="156">
        <f t="shared" si="3"/>
        <v>23.492826281297926</v>
      </c>
      <c r="AB49" s="156">
        <f t="shared" si="4"/>
        <v>23.585908929062672</v>
      </c>
      <c r="AC49" s="165">
        <f t="shared" si="5"/>
        <v>99.558034280506774</v>
      </c>
      <c r="AD49" s="165">
        <f t="shared" si="5"/>
        <v>99.60534636148769</v>
      </c>
      <c r="AE49" s="166"/>
    </row>
    <row r="50" spans="1:31" s="167" customFormat="1" x14ac:dyDescent="0.25">
      <c r="A50" s="159" t="s">
        <v>50</v>
      </c>
      <c r="B50" s="160" t="s">
        <v>29</v>
      </c>
      <c r="C50" s="160" t="s">
        <v>43</v>
      </c>
      <c r="D50" s="157" t="s">
        <v>10</v>
      </c>
      <c r="E50" s="157" t="s">
        <v>11</v>
      </c>
      <c r="F50" s="157" t="s">
        <v>23</v>
      </c>
      <c r="G50" s="157" t="s">
        <v>44</v>
      </c>
      <c r="H50" s="157">
        <v>1</v>
      </c>
      <c r="I50" s="157">
        <v>445</v>
      </c>
      <c r="J50" s="157">
        <v>0.5</v>
      </c>
      <c r="K50" s="161">
        <f t="shared" si="1"/>
        <v>4.7500000000000001E-2</v>
      </c>
      <c r="L50" s="157">
        <v>0.76</v>
      </c>
      <c r="M50" s="157" t="s">
        <v>49</v>
      </c>
      <c r="N50" s="163">
        <v>2.0499969176470522E-3</v>
      </c>
      <c r="O50" s="163">
        <v>2.0499969176470518E-3</v>
      </c>
      <c r="P50" s="157">
        <v>1</v>
      </c>
      <c r="Q50" s="157">
        <v>31</v>
      </c>
      <c r="R50" s="157">
        <v>1</v>
      </c>
      <c r="S50" s="157">
        <v>445</v>
      </c>
      <c r="T50" s="157">
        <v>0.5</v>
      </c>
      <c r="U50" s="157">
        <v>1</v>
      </c>
      <c r="V50" s="161">
        <v>37.524279368822668</v>
      </c>
      <c r="W50" s="161">
        <v>18.174033885382244</v>
      </c>
      <c r="X50" s="161">
        <v>37.515873546237138</v>
      </c>
      <c r="Y50" s="161">
        <v>18.170638339315733</v>
      </c>
      <c r="Z50" s="164">
        <v>437</v>
      </c>
      <c r="AA50" s="156">
        <f t="shared" si="3"/>
        <v>24.045294663585295</v>
      </c>
      <c r="AB50" s="156">
        <f t="shared" si="4"/>
        <v>24.049788006317034</v>
      </c>
      <c r="AC50" s="165">
        <f t="shared" si="5"/>
        <v>99.977598976644146</v>
      </c>
      <c r="AD50" s="165">
        <f t="shared" si="5"/>
        <v>99.981316497548505</v>
      </c>
      <c r="AE50" s="166"/>
    </row>
    <row r="51" spans="1:31" s="167" customFormat="1" x14ac:dyDescent="0.25">
      <c r="A51" s="159" t="s">
        <v>50</v>
      </c>
      <c r="B51" s="160" t="s">
        <v>29</v>
      </c>
      <c r="C51" s="160" t="s">
        <v>46</v>
      </c>
      <c r="D51" s="157" t="s">
        <v>47</v>
      </c>
      <c r="E51" s="157" t="s">
        <v>17</v>
      </c>
      <c r="F51" s="157" t="s">
        <v>23</v>
      </c>
      <c r="G51" s="157" t="s">
        <v>44</v>
      </c>
      <c r="H51" s="157">
        <v>1</v>
      </c>
      <c r="I51" s="157">
        <v>890</v>
      </c>
      <c r="J51" s="157">
        <v>2.06</v>
      </c>
      <c r="K51" s="161">
        <f t="shared" si="1"/>
        <v>1.506375</v>
      </c>
      <c r="L51" s="157">
        <v>5.85</v>
      </c>
      <c r="M51" s="157" t="s">
        <v>49</v>
      </c>
      <c r="N51" s="163">
        <v>2.0499969176470015E-3</v>
      </c>
      <c r="O51" s="163">
        <v>2.049996917647001E-3</v>
      </c>
      <c r="P51" s="157">
        <v>1</v>
      </c>
      <c r="Q51" s="157">
        <v>32</v>
      </c>
      <c r="R51" s="157">
        <v>1</v>
      </c>
      <c r="S51" s="157">
        <v>890</v>
      </c>
      <c r="T51" s="157">
        <v>2.06</v>
      </c>
      <c r="U51" s="157">
        <v>1</v>
      </c>
      <c r="V51" s="161">
        <v>479.38036904236895</v>
      </c>
      <c r="W51" s="161">
        <v>104.29116289073653</v>
      </c>
      <c r="X51" s="161">
        <v>478.84605032193178</v>
      </c>
      <c r="Y51" s="161">
        <v>104.20434681743184</v>
      </c>
      <c r="Z51" s="164">
        <v>437</v>
      </c>
      <c r="AA51" s="156">
        <f t="shared" si="3"/>
        <v>4.1901920343704955</v>
      </c>
      <c r="AB51" s="156">
        <f t="shared" si="4"/>
        <v>4.1936830213583409</v>
      </c>
      <c r="AC51" s="165">
        <f t="shared" si="5"/>
        <v>99.88853971607044</v>
      </c>
      <c r="AD51" s="165">
        <f t="shared" si="5"/>
        <v>99.916756059767351</v>
      </c>
      <c r="AE51" s="166"/>
    </row>
    <row r="52" spans="1:31" s="167" customFormat="1" ht="30" x14ac:dyDescent="0.25">
      <c r="A52" s="159" t="s">
        <v>51</v>
      </c>
      <c r="B52" s="160" t="s">
        <v>8</v>
      </c>
      <c r="C52" s="160" t="s">
        <v>46</v>
      </c>
      <c r="D52" s="157" t="s">
        <v>10</v>
      </c>
      <c r="E52" s="157" t="s">
        <v>11</v>
      </c>
      <c r="F52" s="157" t="s">
        <v>12</v>
      </c>
      <c r="G52" s="157" t="s">
        <v>44</v>
      </c>
      <c r="H52" s="157">
        <v>1</v>
      </c>
      <c r="I52" s="157">
        <v>445</v>
      </c>
      <c r="J52" s="157">
        <v>4</v>
      </c>
      <c r="K52" s="161">
        <f t="shared" si="1"/>
        <v>7.4662499999999993E-2</v>
      </c>
      <c r="L52" s="161">
        <f>L60*J60/J52</f>
        <v>0.14932499999999999</v>
      </c>
      <c r="M52" s="160" t="s">
        <v>45</v>
      </c>
      <c r="N52" s="163">
        <v>2.0499969176470561E-3</v>
      </c>
      <c r="O52" s="163">
        <v>2.0499969176470561E-3</v>
      </c>
      <c r="P52" s="157">
        <v>20</v>
      </c>
      <c r="Q52" s="157">
        <v>33</v>
      </c>
      <c r="R52" s="157">
        <v>1</v>
      </c>
      <c r="S52" s="157">
        <v>22.25</v>
      </c>
      <c r="T52" s="157">
        <v>4</v>
      </c>
      <c r="U52" s="157">
        <v>20</v>
      </c>
      <c r="V52" s="161">
        <v>14.128518145856964</v>
      </c>
      <c r="W52" s="161">
        <v>3.2849764322988855</v>
      </c>
      <c r="X52" s="161">
        <v>14.116796928266591</v>
      </c>
      <c r="Y52" s="161">
        <v>3.2823655703593051</v>
      </c>
      <c r="Z52" s="164">
        <v>437</v>
      </c>
      <c r="AA52" s="156">
        <f t="shared" si="3"/>
        <v>133.02987373159922</v>
      </c>
      <c r="AB52" s="156">
        <f t="shared" si="4"/>
        <v>133.1356884639037</v>
      </c>
      <c r="AC52" s="165">
        <f t="shared" si="5"/>
        <v>99.917038591950217</v>
      </c>
      <c r="AD52" s="165">
        <f t="shared" si="5"/>
        <v>99.920521136349421</v>
      </c>
      <c r="AE52" s="166"/>
    </row>
    <row r="53" spans="1:31" s="167" customFormat="1" ht="30" x14ac:dyDescent="0.25">
      <c r="A53" s="159" t="s">
        <v>51</v>
      </c>
      <c r="B53" s="160" t="s">
        <v>15</v>
      </c>
      <c r="C53" s="160" t="s">
        <v>46</v>
      </c>
      <c r="D53" s="157" t="s">
        <v>47</v>
      </c>
      <c r="E53" s="157" t="s">
        <v>17</v>
      </c>
      <c r="F53" s="157" t="s">
        <v>12</v>
      </c>
      <c r="G53" s="157" t="s">
        <v>44</v>
      </c>
      <c r="H53" s="157">
        <v>1</v>
      </c>
      <c r="I53" s="157">
        <v>890</v>
      </c>
      <c r="J53" s="157">
        <v>8</v>
      </c>
      <c r="K53" s="161">
        <f t="shared" si="1"/>
        <v>0.26471249999999996</v>
      </c>
      <c r="L53" s="161">
        <f>L61*J61/J53</f>
        <v>0.26471249999999996</v>
      </c>
      <c r="M53" s="160" t="s">
        <v>48</v>
      </c>
      <c r="N53" s="163">
        <v>2.0499969176470479E-3</v>
      </c>
      <c r="O53" s="163">
        <v>2.0499969176470479E-3</v>
      </c>
      <c r="P53" s="157">
        <v>20</v>
      </c>
      <c r="Q53" s="157">
        <v>34</v>
      </c>
      <c r="R53" s="157">
        <v>1</v>
      </c>
      <c r="S53" s="157">
        <v>44.5</v>
      </c>
      <c r="T53" s="157">
        <v>8</v>
      </c>
      <c r="U53" s="157">
        <v>20</v>
      </c>
      <c r="V53" s="161">
        <v>59.632824245163931</v>
      </c>
      <c r="W53" s="161">
        <v>8.9214188017590175</v>
      </c>
      <c r="X53" s="161">
        <v>59.586654421064864</v>
      </c>
      <c r="Y53" s="161">
        <v>8.9147199108662623</v>
      </c>
      <c r="Z53" s="164">
        <v>437</v>
      </c>
      <c r="AA53" s="156">
        <f t="shared" si="3"/>
        <v>48.983240189759684</v>
      </c>
      <c r="AB53" s="156">
        <f t="shared" si="4"/>
        <v>49.020048231390341</v>
      </c>
      <c r="AC53" s="165">
        <f t="shared" si="5"/>
        <v>99.922576492588632</v>
      </c>
      <c r="AD53" s="165">
        <f t="shared" si="5"/>
        <v>99.92491226965565</v>
      </c>
      <c r="AE53" s="166"/>
    </row>
    <row r="54" spans="1:31" s="167" customFormat="1" ht="30" x14ac:dyDescent="0.25">
      <c r="A54" s="159" t="s">
        <v>51</v>
      </c>
      <c r="B54" s="160" t="s">
        <v>18</v>
      </c>
      <c r="C54" s="160" t="s">
        <v>46</v>
      </c>
      <c r="D54" s="157" t="s">
        <v>10</v>
      </c>
      <c r="E54" s="157" t="s">
        <v>11</v>
      </c>
      <c r="F54" s="157" t="s">
        <v>12</v>
      </c>
      <c r="G54" s="157" t="s">
        <v>44</v>
      </c>
      <c r="H54" s="157">
        <v>1</v>
      </c>
      <c r="I54" s="157">
        <v>445</v>
      </c>
      <c r="J54" s="157">
        <v>4</v>
      </c>
      <c r="K54" s="161">
        <f t="shared" si="1"/>
        <v>7.4662499999999993E-2</v>
      </c>
      <c r="L54" s="161">
        <f t="shared" ref="L54:L59" si="7">L62*J62/J54</f>
        <v>0.14932499999999999</v>
      </c>
      <c r="M54" s="160" t="s">
        <v>45</v>
      </c>
      <c r="N54" s="163">
        <v>2.0499969176470531E-3</v>
      </c>
      <c r="O54" s="163">
        <v>2.0499969176470535E-3</v>
      </c>
      <c r="P54" s="157">
        <v>10</v>
      </c>
      <c r="Q54" s="157">
        <v>35</v>
      </c>
      <c r="R54" s="157">
        <v>1</v>
      </c>
      <c r="S54" s="157">
        <v>44.5</v>
      </c>
      <c r="T54" s="157">
        <v>4</v>
      </c>
      <c r="U54" s="157">
        <v>10</v>
      </c>
      <c r="V54" s="161">
        <v>29.018081157234292</v>
      </c>
      <c r="W54" s="161">
        <v>6.6850642740839863</v>
      </c>
      <c r="X54" s="161">
        <v>29.005723940291556</v>
      </c>
      <c r="Y54" s="161">
        <v>6.6823594431143354</v>
      </c>
      <c r="Z54" s="164">
        <v>437</v>
      </c>
      <c r="AA54" s="156">
        <f t="shared" si="3"/>
        <v>65.369603355067142</v>
      </c>
      <c r="AB54" s="156">
        <f t="shared" si="4"/>
        <v>65.39606313011123</v>
      </c>
      <c r="AC54" s="165">
        <f t="shared" si="5"/>
        <v>99.95741545805258</v>
      </c>
      <c r="AD54" s="165">
        <f t="shared" si="5"/>
        <v>99.959539192762335</v>
      </c>
      <c r="AE54" s="166"/>
    </row>
    <row r="55" spans="1:31" s="167" customFormat="1" ht="30" x14ac:dyDescent="0.25">
      <c r="A55" s="159" t="s">
        <v>51</v>
      </c>
      <c r="B55" s="160" t="s">
        <v>19</v>
      </c>
      <c r="C55" s="160" t="s">
        <v>46</v>
      </c>
      <c r="D55" s="157" t="s">
        <v>47</v>
      </c>
      <c r="E55" s="157" t="s">
        <v>17</v>
      </c>
      <c r="F55" s="157" t="s">
        <v>12</v>
      </c>
      <c r="G55" s="157" t="s">
        <v>44</v>
      </c>
      <c r="H55" s="157">
        <v>1</v>
      </c>
      <c r="I55" s="157">
        <v>890</v>
      </c>
      <c r="J55" s="157">
        <v>8</v>
      </c>
      <c r="K55" s="161">
        <f t="shared" si="1"/>
        <v>0.26471249999999996</v>
      </c>
      <c r="L55" s="161">
        <f t="shared" si="7"/>
        <v>0.26471249999999996</v>
      </c>
      <c r="M55" s="160" t="s">
        <v>48</v>
      </c>
      <c r="N55" s="163">
        <v>2.0499969176470366E-3</v>
      </c>
      <c r="O55" s="163">
        <v>2.049996917647037E-3</v>
      </c>
      <c r="P55" s="157">
        <v>10</v>
      </c>
      <c r="Q55" s="157">
        <v>36</v>
      </c>
      <c r="R55" s="157">
        <v>1</v>
      </c>
      <c r="S55" s="157">
        <v>89</v>
      </c>
      <c r="T55" s="157">
        <v>8</v>
      </c>
      <c r="U55" s="157">
        <v>10</v>
      </c>
      <c r="V55" s="161">
        <v>129.30072532586911</v>
      </c>
      <c r="W55" s="161">
        <v>19.165136802688441</v>
      </c>
      <c r="X55" s="161">
        <v>129.24691811778203</v>
      </c>
      <c r="Y55" s="161">
        <v>19.157490632210706</v>
      </c>
      <c r="Z55" s="164">
        <v>437</v>
      </c>
      <c r="AA55" s="156">
        <f t="shared" si="3"/>
        <v>22.801820018247856</v>
      </c>
      <c r="AB55" s="156">
        <f t="shared" si="4"/>
        <v>22.810920719712851</v>
      </c>
      <c r="AC55" s="165">
        <f t="shared" si="5"/>
        <v>99.958385996713105</v>
      </c>
      <c r="AD55" s="165">
        <f t="shared" si="5"/>
        <v>99.960103752159696</v>
      </c>
      <c r="AE55" s="166"/>
    </row>
    <row r="56" spans="1:31" s="167" customFormat="1" ht="30" x14ac:dyDescent="0.25">
      <c r="A56" s="159" t="s">
        <v>51</v>
      </c>
      <c r="B56" s="160" t="s">
        <v>20</v>
      </c>
      <c r="C56" s="160" t="s">
        <v>46</v>
      </c>
      <c r="D56" s="157" t="s">
        <v>10</v>
      </c>
      <c r="E56" s="157" t="s">
        <v>11</v>
      </c>
      <c r="F56" s="157" t="s">
        <v>12</v>
      </c>
      <c r="G56" s="157" t="s">
        <v>44</v>
      </c>
      <c r="H56" s="157">
        <v>1</v>
      </c>
      <c r="I56" s="157">
        <v>445</v>
      </c>
      <c r="J56" s="157">
        <v>4</v>
      </c>
      <c r="K56" s="161">
        <f t="shared" si="1"/>
        <v>7.4662499999999993E-2</v>
      </c>
      <c r="L56" s="161">
        <f t="shared" si="7"/>
        <v>0.14932499999999999</v>
      </c>
      <c r="M56" s="160" t="s">
        <v>45</v>
      </c>
      <c r="N56" s="163">
        <v>2.0499969176470474E-3</v>
      </c>
      <c r="O56" s="163">
        <v>2.0499969176470479E-3</v>
      </c>
      <c r="P56" s="157">
        <v>5</v>
      </c>
      <c r="Q56" s="157">
        <v>37</v>
      </c>
      <c r="R56" s="157">
        <v>1</v>
      </c>
      <c r="S56" s="157">
        <v>89</v>
      </c>
      <c r="T56" s="157">
        <v>4</v>
      </c>
      <c r="U56" s="157">
        <v>5</v>
      </c>
      <c r="V56" s="161">
        <v>61.200491753430072</v>
      </c>
      <c r="W56" s="161">
        <v>13.819386016330229</v>
      </c>
      <c r="X56" s="161">
        <v>61.186819619329135</v>
      </c>
      <c r="Y56" s="161">
        <v>13.816506592976587</v>
      </c>
      <c r="Z56" s="164">
        <v>437</v>
      </c>
      <c r="AA56" s="156">
        <f t="shared" si="3"/>
        <v>31.622244250475493</v>
      </c>
      <c r="AB56" s="156">
        <f t="shared" si="4"/>
        <v>31.628834471236193</v>
      </c>
      <c r="AC56" s="165">
        <f t="shared" si="5"/>
        <v>99.977660091105122</v>
      </c>
      <c r="AD56" s="165">
        <f t="shared" si="5"/>
        <v>99.979163883617986</v>
      </c>
      <c r="AE56" s="166"/>
    </row>
    <row r="57" spans="1:31" s="167" customFormat="1" ht="30" x14ac:dyDescent="0.25">
      <c r="A57" s="159" t="s">
        <v>51</v>
      </c>
      <c r="B57" s="160" t="s">
        <v>21</v>
      </c>
      <c r="C57" s="160" t="s">
        <v>46</v>
      </c>
      <c r="D57" s="157" t="s">
        <v>47</v>
      </c>
      <c r="E57" s="157" t="s">
        <v>17</v>
      </c>
      <c r="F57" s="157" t="s">
        <v>12</v>
      </c>
      <c r="G57" s="157" t="s">
        <v>44</v>
      </c>
      <c r="H57" s="157">
        <v>1</v>
      </c>
      <c r="I57" s="157">
        <v>890</v>
      </c>
      <c r="J57" s="157">
        <v>8</v>
      </c>
      <c r="K57" s="161">
        <f t="shared" si="1"/>
        <v>0.26471249999999996</v>
      </c>
      <c r="L57" s="161">
        <f t="shared" si="7"/>
        <v>0.26471249999999996</v>
      </c>
      <c r="M57" s="160" t="s">
        <v>48</v>
      </c>
      <c r="N57" s="163">
        <v>2.049996917647014E-3</v>
      </c>
      <c r="O57" s="163">
        <v>2.049996917647014E-3</v>
      </c>
      <c r="P57" s="157">
        <v>5</v>
      </c>
      <c r="Q57" s="157">
        <v>38</v>
      </c>
      <c r="R57" s="157">
        <v>1</v>
      </c>
      <c r="S57" s="157">
        <v>178</v>
      </c>
      <c r="T57" s="157">
        <v>8</v>
      </c>
      <c r="U57" s="157">
        <v>5</v>
      </c>
      <c r="V57" s="161">
        <v>302.96687778343653</v>
      </c>
      <c r="W57" s="161">
        <v>43.435821279450259</v>
      </c>
      <c r="X57" s="161">
        <v>302.89584376069735</v>
      </c>
      <c r="Y57" s="161">
        <v>43.426450291939332</v>
      </c>
      <c r="Z57" s="164">
        <v>437</v>
      </c>
      <c r="AA57" s="156">
        <f t="shared" si="3"/>
        <v>10.060820473233397</v>
      </c>
      <c r="AB57" s="156">
        <f t="shared" si="4"/>
        <v>10.062991496247493</v>
      </c>
      <c r="AC57" s="165">
        <f t="shared" si="5"/>
        <v>99.976553865142336</v>
      </c>
      <c r="AD57" s="165">
        <f t="shared" si="5"/>
        <v>99.978425669793069</v>
      </c>
      <c r="AE57" s="166"/>
    </row>
    <row r="58" spans="1:31" s="167" customFormat="1" ht="30" x14ac:dyDescent="0.25">
      <c r="A58" s="159" t="s">
        <v>51</v>
      </c>
      <c r="B58" s="160" t="s">
        <v>22</v>
      </c>
      <c r="C58" s="160" t="s">
        <v>46</v>
      </c>
      <c r="D58" s="157" t="s">
        <v>10</v>
      </c>
      <c r="E58" s="157" t="s">
        <v>11</v>
      </c>
      <c r="F58" s="157" t="s">
        <v>23</v>
      </c>
      <c r="G58" s="157" t="s">
        <v>44</v>
      </c>
      <c r="H58" s="157">
        <v>1</v>
      </c>
      <c r="I58" s="157">
        <v>445</v>
      </c>
      <c r="J58" s="157">
        <v>4</v>
      </c>
      <c r="K58" s="161">
        <f t="shared" si="1"/>
        <v>7.4662499999999993E-2</v>
      </c>
      <c r="L58" s="161">
        <f t="shared" si="7"/>
        <v>0.14932499999999999</v>
      </c>
      <c r="M58" s="160" t="s">
        <v>45</v>
      </c>
      <c r="N58" s="163">
        <v>2.0499969176470028E-3</v>
      </c>
      <c r="O58" s="163">
        <v>2.0499969176470028E-3</v>
      </c>
      <c r="P58" s="157">
        <v>1</v>
      </c>
      <c r="Q58" s="157">
        <v>39</v>
      </c>
      <c r="R58" s="157">
        <v>1</v>
      </c>
      <c r="S58" s="157">
        <v>445</v>
      </c>
      <c r="T58" s="157">
        <v>4</v>
      </c>
      <c r="U58" s="157">
        <v>1</v>
      </c>
      <c r="V58" s="161">
        <v>441.40131940333248</v>
      </c>
      <c r="W58" s="161">
        <v>82.29959167032267</v>
      </c>
      <c r="X58" s="161">
        <v>441.37640836188189</v>
      </c>
      <c r="Y58" s="161">
        <v>82.2958556369192</v>
      </c>
      <c r="Z58" s="164">
        <v>437</v>
      </c>
      <c r="AA58" s="156">
        <f t="shared" si="3"/>
        <v>5.3098683861099003</v>
      </c>
      <c r="AB58" s="156">
        <f t="shared" si="4"/>
        <v>5.3101094413307859</v>
      </c>
      <c r="AC58" s="165">
        <f t="shared" si="5"/>
        <v>99.994356373586683</v>
      </c>
      <c r="AD58" s="165">
        <f t="shared" si="5"/>
        <v>99.995460447217738</v>
      </c>
      <c r="AE58" s="166"/>
    </row>
    <row r="59" spans="1:31" s="167" customFormat="1" ht="30" x14ac:dyDescent="0.25">
      <c r="A59" s="159" t="s">
        <v>51</v>
      </c>
      <c r="B59" s="160" t="s">
        <v>24</v>
      </c>
      <c r="C59" s="160" t="s">
        <v>46</v>
      </c>
      <c r="D59" s="157" t="s">
        <v>47</v>
      </c>
      <c r="E59" s="157" t="s">
        <v>17</v>
      </c>
      <c r="F59" s="157" t="s">
        <v>23</v>
      </c>
      <c r="G59" s="157" t="s">
        <v>44</v>
      </c>
      <c r="H59" s="157">
        <v>1</v>
      </c>
      <c r="I59" s="157">
        <v>890</v>
      </c>
      <c r="J59" s="157">
        <v>8</v>
      </c>
      <c r="K59" s="161">
        <f t="shared" si="1"/>
        <v>0.26471249999999996</v>
      </c>
      <c r="L59" s="161">
        <f t="shared" si="7"/>
        <v>0.26471249999999996</v>
      </c>
      <c r="M59" s="160" t="s">
        <v>48</v>
      </c>
      <c r="N59" s="163">
        <v>2.0499969176468341E-3</v>
      </c>
      <c r="O59" s="163">
        <v>2.0499969176468341E-3</v>
      </c>
      <c r="P59" s="157">
        <v>1</v>
      </c>
      <c r="Q59" s="157">
        <v>40</v>
      </c>
      <c r="R59" s="157">
        <v>1</v>
      </c>
      <c r="S59" s="157">
        <v>890</v>
      </c>
      <c r="T59" s="157">
        <v>8</v>
      </c>
      <c r="U59" s="157">
        <v>1</v>
      </c>
      <c r="V59" s="161">
        <v>4001.0011707872945</v>
      </c>
      <c r="W59" s="161">
        <v>400.23264600641619</v>
      </c>
      <c r="X59" s="161">
        <v>4000.7284276286741</v>
      </c>
      <c r="Y59" s="161">
        <v>400.20927560666746</v>
      </c>
      <c r="Z59" s="164">
        <v>437</v>
      </c>
      <c r="AA59" s="156">
        <f t="shared" si="3"/>
        <v>1.0918649549467145</v>
      </c>
      <c r="AB59" s="156">
        <f t="shared" si="4"/>
        <v>1.0919287148893848</v>
      </c>
      <c r="AC59" s="165">
        <f t="shared" si="5"/>
        <v>99.993183127247946</v>
      </c>
      <c r="AD59" s="165">
        <f t="shared" si="5"/>
        <v>99.994160796231398</v>
      </c>
      <c r="AE59" s="166"/>
    </row>
    <row r="60" spans="1:31" s="167" customFormat="1" ht="28.5" x14ac:dyDescent="0.25">
      <c r="A60" s="159" t="s">
        <v>51</v>
      </c>
      <c r="B60" s="160" t="s">
        <v>25</v>
      </c>
      <c r="C60" s="160" t="s">
        <v>46</v>
      </c>
      <c r="D60" s="157" t="s">
        <v>10</v>
      </c>
      <c r="E60" s="157" t="s">
        <v>11</v>
      </c>
      <c r="F60" s="157" t="s">
        <v>12</v>
      </c>
      <c r="G60" s="157" t="s">
        <v>44</v>
      </c>
      <c r="H60" s="157">
        <v>1</v>
      </c>
      <c r="I60" s="157">
        <v>445</v>
      </c>
      <c r="J60" s="157">
        <v>0.36199999999999999</v>
      </c>
      <c r="K60" s="162">
        <f t="shared" si="1"/>
        <v>7.4662499999999993E-2</v>
      </c>
      <c r="L60" s="157">
        <v>1.65</v>
      </c>
      <c r="M60" s="157" t="s">
        <v>49</v>
      </c>
      <c r="N60" s="163">
        <v>2.0499969176470587E-3</v>
      </c>
      <c r="O60" s="163">
        <v>2.0499969176470587E-3</v>
      </c>
      <c r="P60" s="157">
        <v>20</v>
      </c>
      <c r="Q60" s="157">
        <v>41</v>
      </c>
      <c r="R60" s="157">
        <v>1</v>
      </c>
      <c r="S60" s="157">
        <v>22.25</v>
      </c>
      <c r="T60" s="157">
        <v>0.36199999999999999</v>
      </c>
      <c r="U60" s="157">
        <v>20</v>
      </c>
      <c r="V60" s="161">
        <v>1.2603815315283877</v>
      </c>
      <c r="W60" s="161">
        <v>0.74826076884329618</v>
      </c>
      <c r="X60" s="161">
        <v>1.249198931992753</v>
      </c>
      <c r="Y60" s="161">
        <v>0.74254275122500357</v>
      </c>
      <c r="Z60" s="164">
        <v>437</v>
      </c>
      <c r="AA60" s="156">
        <f t="shared" si="3"/>
        <v>584.02099668480457</v>
      </c>
      <c r="AB60" s="156">
        <f t="shared" si="4"/>
        <v>588.518303194076</v>
      </c>
      <c r="AC60" s="165">
        <f t="shared" si="5"/>
        <v>99.112760758873208</v>
      </c>
      <c r="AD60" s="165">
        <f t="shared" si="5"/>
        <v>99.235825549543137</v>
      </c>
      <c r="AE60" s="166"/>
    </row>
    <row r="61" spans="1:31" s="167" customFormat="1" ht="28.5" x14ac:dyDescent="0.25">
      <c r="A61" s="159" t="s">
        <v>51</v>
      </c>
      <c r="B61" s="160" t="s">
        <v>25</v>
      </c>
      <c r="C61" s="160" t="s">
        <v>46</v>
      </c>
      <c r="D61" s="157" t="s">
        <v>47</v>
      </c>
      <c r="E61" s="157" t="s">
        <v>17</v>
      </c>
      <c r="F61" s="157" t="s">
        <v>12</v>
      </c>
      <c r="G61" s="157" t="s">
        <v>44</v>
      </c>
      <c r="H61" s="157">
        <v>1</v>
      </c>
      <c r="I61" s="157">
        <v>890</v>
      </c>
      <c r="J61" s="157">
        <v>0.36199999999999999</v>
      </c>
      <c r="K61" s="162">
        <f t="shared" si="1"/>
        <v>0.26471249999999996</v>
      </c>
      <c r="L61" s="157">
        <v>5.85</v>
      </c>
      <c r="M61" s="157" t="s">
        <v>49</v>
      </c>
      <c r="N61" s="163">
        <v>2.0499969176470583E-3</v>
      </c>
      <c r="O61" s="163">
        <v>2.0499969176470587E-3</v>
      </c>
      <c r="P61" s="157">
        <v>20</v>
      </c>
      <c r="Q61" s="157">
        <v>42</v>
      </c>
      <c r="R61" s="157">
        <v>1</v>
      </c>
      <c r="S61" s="157">
        <v>44.5</v>
      </c>
      <c r="T61" s="157">
        <v>0.36199999999999999</v>
      </c>
      <c r="U61" s="157">
        <v>20</v>
      </c>
      <c r="V61" s="161">
        <v>2.5528862614827066</v>
      </c>
      <c r="W61" s="161">
        <v>1.5101293091971495</v>
      </c>
      <c r="X61" s="161">
        <v>2.512949178341092</v>
      </c>
      <c r="Y61" s="161">
        <v>1.4898074958022998</v>
      </c>
      <c r="Z61" s="164">
        <v>437</v>
      </c>
      <c r="AA61" s="156">
        <f t="shared" si="3"/>
        <v>289.37919245625943</v>
      </c>
      <c r="AB61" s="156">
        <f t="shared" si="4"/>
        <v>293.32648763769595</v>
      </c>
      <c r="AC61" s="165">
        <f t="shared" si="5"/>
        <v>98.435610557972154</v>
      </c>
      <c r="AD61" s="165">
        <f t="shared" si="5"/>
        <v>98.65429978273491</v>
      </c>
      <c r="AE61" s="166"/>
    </row>
    <row r="62" spans="1:31" s="167" customFormat="1" ht="28.5" x14ac:dyDescent="0.25">
      <c r="A62" s="159" t="s">
        <v>51</v>
      </c>
      <c r="B62" s="160" t="s">
        <v>27</v>
      </c>
      <c r="C62" s="160" t="s">
        <v>46</v>
      </c>
      <c r="D62" s="157" t="s">
        <v>10</v>
      </c>
      <c r="E62" s="157" t="s">
        <v>11</v>
      </c>
      <c r="F62" s="157" t="s">
        <v>12</v>
      </c>
      <c r="G62" s="157" t="s">
        <v>44</v>
      </c>
      <c r="H62" s="157">
        <v>1</v>
      </c>
      <c r="I62" s="157">
        <v>445</v>
      </c>
      <c r="J62" s="157">
        <v>0.36199999999999999</v>
      </c>
      <c r="K62" s="162">
        <f t="shared" si="1"/>
        <v>7.4662499999999993E-2</v>
      </c>
      <c r="L62" s="157">
        <v>1.65</v>
      </c>
      <c r="M62" s="157" t="s">
        <v>49</v>
      </c>
      <c r="N62" s="163">
        <v>2.0499969176470583E-3</v>
      </c>
      <c r="O62" s="163">
        <v>2.0499969176470583E-3</v>
      </c>
      <c r="P62" s="157">
        <v>10</v>
      </c>
      <c r="Q62" s="157">
        <v>43</v>
      </c>
      <c r="R62" s="157">
        <v>1</v>
      </c>
      <c r="S62" s="157">
        <v>44.5</v>
      </c>
      <c r="T62" s="157">
        <v>0.36199999999999999</v>
      </c>
      <c r="U62" s="157">
        <v>10</v>
      </c>
      <c r="V62" s="161">
        <v>2.5149513673154695</v>
      </c>
      <c r="W62" s="161">
        <v>1.4903370876243618</v>
      </c>
      <c r="X62" s="161">
        <v>2.5036885813022254</v>
      </c>
      <c r="Y62" s="161">
        <v>1.4846055385488903</v>
      </c>
      <c r="Z62" s="164">
        <v>437</v>
      </c>
      <c r="AA62" s="156">
        <f t="shared" si="3"/>
        <v>293.22225396443031</v>
      </c>
      <c r="AB62" s="156">
        <f t="shared" si="4"/>
        <v>294.35428378311207</v>
      </c>
      <c r="AC62" s="165">
        <f t="shared" si="5"/>
        <v>99.552166846658892</v>
      </c>
      <c r="AD62" s="165">
        <f t="shared" si="5"/>
        <v>99.615419281780902</v>
      </c>
      <c r="AE62" s="166"/>
    </row>
    <row r="63" spans="1:31" s="167" customFormat="1" ht="28.5" x14ac:dyDescent="0.25">
      <c r="A63" s="159" t="s">
        <v>51</v>
      </c>
      <c r="B63" s="160" t="s">
        <v>27</v>
      </c>
      <c r="C63" s="160" t="s">
        <v>46</v>
      </c>
      <c r="D63" s="157" t="s">
        <v>47</v>
      </c>
      <c r="E63" s="157" t="s">
        <v>17</v>
      </c>
      <c r="F63" s="157" t="s">
        <v>12</v>
      </c>
      <c r="G63" s="157" t="s">
        <v>44</v>
      </c>
      <c r="H63" s="157">
        <v>1</v>
      </c>
      <c r="I63" s="157">
        <v>890</v>
      </c>
      <c r="J63" s="157">
        <v>0.36199999999999999</v>
      </c>
      <c r="K63" s="162">
        <f t="shared" si="1"/>
        <v>0.26471249999999996</v>
      </c>
      <c r="L63" s="157">
        <v>5.85</v>
      </c>
      <c r="M63" s="157" t="s">
        <v>49</v>
      </c>
      <c r="N63" s="163">
        <v>2.0499969176470578E-3</v>
      </c>
      <c r="O63" s="163">
        <v>2.0499969176470583E-3</v>
      </c>
      <c r="P63" s="157">
        <v>10</v>
      </c>
      <c r="Q63" s="157">
        <v>44</v>
      </c>
      <c r="R63" s="157">
        <v>1</v>
      </c>
      <c r="S63" s="157">
        <v>89</v>
      </c>
      <c r="T63" s="157">
        <v>0.36199999999999999</v>
      </c>
      <c r="U63" s="157">
        <v>10</v>
      </c>
      <c r="V63" s="161">
        <v>5.0891530128161531</v>
      </c>
      <c r="W63" s="161">
        <v>2.9989099410566</v>
      </c>
      <c r="X63" s="161">
        <v>5.0486482913263098</v>
      </c>
      <c r="Y63" s="161">
        <v>2.9784952562306186</v>
      </c>
      <c r="Z63" s="164">
        <v>437</v>
      </c>
      <c r="AA63" s="156">
        <f t="shared" si="3"/>
        <v>145.71961432294052</v>
      </c>
      <c r="AB63" s="156">
        <f t="shared" si="4"/>
        <v>146.71838039219762</v>
      </c>
      <c r="AC63" s="165">
        <f t="shared" si="5"/>
        <v>99.204097000270195</v>
      </c>
      <c r="AD63" s="165">
        <f t="shared" si="5"/>
        <v>99.319263158039732</v>
      </c>
      <c r="AE63" s="166"/>
    </row>
    <row r="64" spans="1:31" s="167" customFormat="1" ht="28.5" x14ac:dyDescent="0.25">
      <c r="A64" s="159" t="s">
        <v>51</v>
      </c>
      <c r="B64" s="160" t="s">
        <v>28</v>
      </c>
      <c r="C64" s="160" t="s">
        <v>46</v>
      </c>
      <c r="D64" s="157" t="s">
        <v>10</v>
      </c>
      <c r="E64" s="157" t="s">
        <v>11</v>
      </c>
      <c r="F64" s="157" t="s">
        <v>12</v>
      </c>
      <c r="G64" s="157" t="s">
        <v>44</v>
      </c>
      <c r="H64" s="157">
        <v>1</v>
      </c>
      <c r="I64" s="157">
        <v>445</v>
      </c>
      <c r="J64" s="157">
        <v>0.36199999999999999</v>
      </c>
      <c r="K64" s="162">
        <f t="shared" si="1"/>
        <v>7.4662499999999993E-2</v>
      </c>
      <c r="L64" s="157">
        <v>1.65</v>
      </c>
      <c r="M64" s="157" t="s">
        <v>49</v>
      </c>
      <c r="N64" s="163">
        <v>2.0499969176470578E-3</v>
      </c>
      <c r="O64" s="163">
        <v>2.0499969176470583E-3</v>
      </c>
      <c r="P64" s="157">
        <v>5</v>
      </c>
      <c r="Q64" s="157">
        <v>45</v>
      </c>
      <c r="R64" s="157">
        <v>1</v>
      </c>
      <c r="S64" s="157">
        <v>89</v>
      </c>
      <c r="T64" s="157">
        <v>0.36199999999999999</v>
      </c>
      <c r="U64" s="157">
        <v>5</v>
      </c>
      <c r="V64" s="161">
        <v>5.0506789463069328</v>
      </c>
      <c r="W64" s="161">
        <v>2.9790299893409005</v>
      </c>
      <c r="X64" s="161">
        <v>5.039256053452756</v>
      </c>
      <c r="Y64" s="161">
        <v>2.9732722348275336</v>
      </c>
      <c r="Z64" s="164">
        <v>437</v>
      </c>
      <c r="AA64" s="156">
        <f t="shared" si="3"/>
        <v>146.69204457947893</v>
      </c>
      <c r="AB64" s="156">
        <f t="shared" si="4"/>
        <v>146.97611435683032</v>
      </c>
      <c r="AC64" s="165">
        <f t="shared" si="5"/>
        <v>99.773834508674724</v>
      </c>
      <c r="AD64" s="165">
        <f t="shared" si="5"/>
        <v>99.80672384856922</v>
      </c>
      <c r="AE64" s="166"/>
    </row>
    <row r="65" spans="1:31" s="167" customFormat="1" ht="28.5" x14ac:dyDescent="0.25">
      <c r="A65" s="159" t="s">
        <v>51</v>
      </c>
      <c r="B65" s="160" t="s">
        <v>28</v>
      </c>
      <c r="C65" s="160" t="s">
        <v>46</v>
      </c>
      <c r="D65" s="157" t="s">
        <v>47</v>
      </c>
      <c r="E65" s="157" t="s">
        <v>17</v>
      </c>
      <c r="F65" s="157" t="s">
        <v>12</v>
      </c>
      <c r="G65" s="157" t="s">
        <v>44</v>
      </c>
      <c r="H65" s="157">
        <v>1</v>
      </c>
      <c r="I65" s="157">
        <v>890</v>
      </c>
      <c r="J65" s="157">
        <v>0.36199999999999999</v>
      </c>
      <c r="K65" s="162">
        <f t="shared" si="1"/>
        <v>0.26471249999999996</v>
      </c>
      <c r="L65" s="157">
        <v>5.85</v>
      </c>
      <c r="M65" s="157" t="s">
        <v>49</v>
      </c>
      <c r="N65" s="163">
        <v>2.049996917647057E-3</v>
      </c>
      <c r="O65" s="163">
        <v>2.049996917647057E-3</v>
      </c>
      <c r="P65" s="157">
        <v>5</v>
      </c>
      <c r="Q65" s="157">
        <v>46</v>
      </c>
      <c r="R65" s="157">
        <v>1</v>
      </c>
      <c r="S65" s="157">
        <v>178</v>
      </c>
      <c r="T65" s="157">
        <v>0.36199999999999999</v>
      </c>
      <c r="U65" s="157">
        <v>5</v>
      </c>
      <c r="V65" s="161">
        <v>10.267729036050119</v>
      </c>
      <c r="W65" s="161">
        <v>5.9937970224488026</v>
      </c>
      <c r="X65" s="161">
        <v>10.226092926207116</v>
      </c>
      <c r="Y65" s="161">
        <v>5.9732080565882786</v>
      </c>
      <c r="Z65" s="164">
        <v>437</v>
      </c>
      <c r="AA65" s="156">
        <f t="shared" si="3"/>
        <v>72.908708513699551</v>
      </c>
      <c r="AB65" s="156">
        <f t="shared" si="4"/>
        <v>73.160016503694592</v>
      </c>
      <c r="AC65" s="165">
        <f t="shared" si="5"/>
        <v>99.594495436168813</v>
      </c>
      <c r="AD65" s="165">
        <f t="shared" si="5"/>
        <v>99.656495443816155</v>
      </c>
      <c r="AE65" s="166"/>
    </row>
    <row r="66" spans="1:31" s="167" customFormat="1" ht="28.5" x14ac:dyDescent="0.25">
      <c r="A66" s="159" t="s">
        <v>51</v>
      </c>
      <c r="B66" s="160" t="s">
        <v>29</v>
      </c>
      <c r="C66" s="160" t="s">
        <v>46</v>
      </c>
      <c r="D66" s="157" t="s">
        <v>10</v>
      </c>
      <c r="E66" s="157" t="s">
        <v>11</v>
      </c>
      <c r="F66" s="157" t="s">
        <v>23</v>
      </c>
      <c r="G66" s="157" t="s">
        <v>44</v>
      </c>
      <c r="H66" s="157">
        <v>1</v>
      </c>
      <c r="I66" s="157">
        <v>445</v>
      </c>
      <c r="J66" s="157">
        <v>0.36199999999999999</v>
      </c>
      <c r="K66" s="162">
        <f t="shared" si="1"/>
        <v>7.4662499999999993E-2</v>
      </c>
      <c r="L66" s="157">
        <v>1.65</v>
      </c>
      <c r="M66" s="157" t="s">
        <v>49</v>
      </c>
      <c r="N66" s="163">
        <v>2.0499969176470539E-3</v>
      </c>
      <c r="O66" s="163">
        <v>2.0499969176470539E-3</v>
      </c>
      <c r="P66" s="157">
        <v>1</v>
      </c>
      <c r="Q66" s="157">
        <v>47</v>
      </c>
      <c r="R66" s="157">
        <v>1</v>
      </c>
      <c r="S66" s="157">
        <v>445</v>
      </c>
      <c r="T66" s="157">
        <v>0.36199999999999999</v>
      </c>
      <c r="U66" s="157">
        <v>1</v>
      </c>
      <c r="V66" s="161">
        <v>26.558709973984282</v>
      </c>
      <c r="W66" s="161">
        <v>15.111738159065121</v>
      </c>
      <c r="X66" s="161">
        <v>26.546041467570738</v>
      </c>
      <c r="Y66" s="161">
        <v>15.105791908397572</v>
      </c>
      <c r="Z66" s="164">
        <v>437</v>
      </c>
      <c r="AA66" s="156">
        <f t="shared" si="3"/>
        <v>28.917917674338181</v>
      </c>
      <c r="AB66" s="156">
        <f t="shared" si="4"/>
        <v>28.929300936355684</v>
      </c>
      <c r="AC66" s="165">
        <f t="shared" si="5"/>
        <v>99.952299993388408</v>
      </c>
      <c r="AD66" s="165">
        <f t="shared" si="5"/>
        <v>99.96065144455946</v>
      </c>
      <c r="AE66" s="166"/>
    </row>
    <row r="67" spans="1:31" s="167" customFormat="1" ht="28.5" x14ac:dyDescent="0.25">
      <c r="A67" s="159" t="s">
        <v>51</v>
      </c>
      <c r="B67" s="160" t="s">
        <v>29</v>
      </c>
      <c r="C67" s="160" t="s">
        <v>46</v>
      </c>
      <c r="D67" s="157" t="s">
        <v>47</v>
      </c>
      <c r="E67" s="157" t="s">
        <v>17</v>
      </c>
      <c r="F67" s="157" t="s">
        <v>23</v>
      </c>
      <c r="G67" s="157" t="s">
        <v>44</v>
      </c>
      <c r="H67" s="157">
        <v>1</v>
      </c>
      <c r="I67" s="157">
        <v>890</v>
      </c>
      <c r="J67" s="157">
        <v>0.36199999999999999</v>
      </c>
      <c r="K67" s="162">
        <f t="shared" si="1"/>
        <v>0.26471249999999996</v>
      </c>
      <c r="L67" s="157">
        <v>5.85</v>
      </c>
      <c r="M67" s="157" t="s">
        <v>49</v>
      </c>
      <c r="N67" s="163">
        <v>2.0499969176470492E-3</v>
      </c>
      <c r="O67" s="163">
        <v>2.0499969176470492E-3</v>
      </c>
      <c r="P67" s="157">
        <v>1</v>
      </c>
      <c r="Q67" s="157">
        <v>48</v>
      </c>
      <c r="R67" s="157">
        <v>1</v>
      </c>
      <c r="S67" s="157">
        <v>890</v>
      </c>
      <c r="T67" s="157">
        <v>0.36199999999999999</v>
      </c>
      <c r="U67" s="157">
        <v>1</v>
      </c>
      <c r="V67" s="161">
        <v>56.700737220649749</v>
      </c>
      <c r="W67" s="161">
        <v>30.615648323458434</v>
      </c>
      <c r="X67" s="161">
        <v>56.650249939612941</v>
      </c>
      <c r="Y67" s="161">
        <v>30.594068507556276</v>
      </c>
      <c r="Z67" s="164">
        <v>437</v>
      </c>
      <c r="AA67" s="156">
        <f t="shared" si="3"/>
        <v>14.273746398672873</v>
      </c>
      <c r="AB67" s="156">
        <f t="shared" si="4"/>
        <v>14.283814520846338</v>
      </c>
      <c r="AC67" s="165">
        <f t="shared" si="5"/>
        <v>99.910958334033054</v>
      </c>
      <c r="AD67" s="165">
        <f t="shared" si="5"/>
        <v>99.92951377127747</v>
      </c>
      <c r="AE67" s="166"/>
    </row>
    <row r="68" spans="1:31" s="167" customFormat="1" ht="30" x14ac:dyDescent="0.25">
      <c r="A68" s="159" t="s">
        <v>52</v>
      </c>
      <c r="B68" s="160" t="s">
        <v>8</v>
      </c>
      <c r="C68" s="160" t="s">
        <v>53</v>
      </c>
      <c r="D68" s="157" t="s">
        <v>10</v>
      </c>
      <c r="E68" s="157" t="s">
        <v>11</v>
      </c>
      <c r="F68" s="157" t="s">
        <v>12</v>
      </c>
      <c r="G68" s="157" t="s">
        <v>44</v>
      </c>
      <c r="H68" s="157">
        <v>1</v>
      </c>
      <c r="I68" s="157">
        <v>445</v>
      </c>
      <c r="J68" s="157">
        <v>4</v>
      </c>
      <c r="K68" s="162">
        <f>L68*J68/8</f>
        <v>7.4662499999999993E-2</v>
      </c>
      <c r="L68" s="161">
        <f>L84*J84/J68</f>
        <v>0.14932499999999999</v>
      </c>
      <c r="M68" s="160" t="s">
        <v>45</v>
      </c>
      <c r="N68" s="163">
        <v>2.0499969176470561E-3</v>
      </c>
      <c r="O68" s="163">
        <v>2.0499969176470561E-3</v>
      </c>
      <c r="P68" s="157">
        <v>20</v>
      </c>
      <c r="Q68" s="157">
        <v>49</v>
      </c>
      <c r="R68" s="157">
        <v>1</v>
      </c>
      <c r="S68" s="157">
        <v>22.25</v>
      </c>
      <c r="T68" s="157">
        <v>4</v>
      </c>
      <c r="U68" s="157">
        <v>20</v>
      </c>
      <c r="V68" s="161">
        <v>14.128518145856964</v>
      </c>
      <c r="W68" s="161">
        <v>3.2849764322988855</v>
      </c>
      <c r="X68" s="161">
        <v>14.116796928266591</v>
      </c>
      <c r="Y68" s="161">
        <v>3.2823655703593051</v>
      </c>
      <c r="Z68" s="164">
        <v>437</v>
      </c>
      <c r="AA68" s="156">
        <f t="shared" si="3"/>
        <v>133.02987373159922</v>
      </c>
      <c r="AB68" s="156">
        <f t="shared" si="4"/>
        <v>133.1356884639037</v>
      </c>
      <c r="AC68" s="165">
        <f t="shared" si="5"/>
        <v>99.917038591950217</v>
      </c>
      <c r="AD68" s="165">
        <f t="shared" si="5"/>
        <v>99.920521136349421</v>
      </c>
      <c r="AE68" s="166"/>
    </row>
    <row r="69" spans="1:31" s="167" customFormat="1" ht="30" x14ac:dyDescent="0.25">
      <c r="A69" s="159" t="s">
        <v>52</v>
      </c>
      <c r="B69" s="160" t="s">
        <v>54</v>
      </c>
      <c r="C69" s="160" t="s">
        <v>53</v>
      </c>
      <c r="D69" s="157" t="s">
        <v>47</v>
      </c>
      <c r="E69" s="157" t="s">
        <v>17</v>
      </c>
      <c r="F69" s="157" t="s">
        <v>55</v>
      </c>
      <c r="G69" s="157" t="s">
        <v>44</v>
      </c>
      <c r="H69" s="157">
        <v>1</v>
      </c>
      <c r="I69" s="157">
        <v>890</v>
      </c>
      <c r="J69" s="157">
        <v>8</v>
      </c>
      <c r="K69" s="162">
        <f>L69*J69/8</f>
        <v>0.26471249999999996</v>
      </c>
      <c r="L69" s="161">
        <f t="shared" ref="L69:L75" si="8">L85*J85/J69</f>
        <v>0.26471249999999996</v>
      </c>
      <c r="M69" s="160" t="s">
        <v>48</v>
      </c>
      <c r="N69" s="163">
        <v>2.0499969176470479E-3</v>
      </c>
      <c r="O69" s="163">
        <v>2.0499969176470479E-3</v>
      </c>
      <c r="P69" s="157">
        <v>20</v>
      </c>
      <c r="Q69" s="157">
        <v>50</v>
      </c>
      <c r="R69" s="157">
        <v>1</v>
      </c>
      <c r="S69" s="157">
        <v>44.5</v>
      </c>
      <c r="T69" s="157">
        <v>8</v>
      </c>
      <c r="U69" s="157">
        <v>20</v>
      </c>
      <c r="V69" s="161">
        <v>59.632824245163931</v>
      </c>
      <c r="W69" s="161">
        <v>8.9214188017590175</v>
      </c>
      <c r="X69" s="161">
        <v>59.586654421064864</v>
      </c>
      <c r="Y69" s="161">
        <v>8.9147199108662623</v>
      </c>
      <c r="Z69" s="164">
        <v>437</v>
      </c>
      <c r="AA69" s="156">
        <f t="shared" si="3"/>
        <v>48.983240189759684</v>
      </c>
      <c r="AB69" s="156">
        <f t="shared" si="4"/>
        <v>49.020048231390341</v>
      </c>
      <c r="AC69" s="165">
        <f t="shared" si="5"/>
        <v>99.922576492588632</v>
      </c>
      <c r="AD69" s="165">
        <f t="shared" si="5"/>
        <v>99.92491226965565</v>
      </c>
      <c r="AE69" s="166"/>
    </row>
    <row r="70" spans="1:31" s="167" customFormat="1" ht="30" x14ac:dyDescent="0.25">
      <c r="A70" s="159" t="s">
        <v>52</v>
      </c>
      <c r="B70" s="160" t="s">
        <v>18</v>
      </c>
      <c r="C70" s="160" t="s">
        <v>53</v>
      </c>
      <c r="D70" s="157" t="s">
        <v>10</v>
      </c>
      <c r="E70" s="157" t="s">
        <v>11</v>
      </c>
      <c r="F70" s="157" t="s">
        <v>12</v>
      </c>
      <c r="G70" s="157" t="s">
        <v>44</v>
      </c>
      <c r="H70" s="157">
        <v>1</v>
      </c>
      <c r="I70" s="157">
        <v>445</v>
      </c>
      <c r="J70" s="157">
        <v>4</v>
      </c>
      <c r="K70" s="162">
        <f t="shared" ref="K70:K75" si="9">L70*J70/8</f>
        <v>7.4662499999999993E-2</v>
      </c>
      <c r="L70" s="161">
        <f t="shared" si="8"/>
        <v>0.14932499999999999</v>
      </c>
      <c r="M70" s="160" t="s">
        <v>45</v>
      </c>
      <c r="N70" s="163">
        <v>2.0499969176470531E-3</v>
      </c>
      <c r="O70" s="163">
        <v>2.0499969176470535E-3</v>
      </c>
      <c r="P70" s="157">
        <v>10</v>
      </c>
      <c r="Q70" s="157">
        <v>51</v>
      </c>
      <c r="R70" s="157">
        <v>1</v>
      </c>
      <c r="S70" s="157">
        <v>44.5</v>
      </c>
      <c r="T70" s="157">
        <v>4</v>
      </c>
      <c r="U70" s="157">
        <v>10</v>
      </c>
      <c r="V70" s="161">
        <v>29.018081157234292</v>
      </c>
      <c r="W70" s="161">
        <v>6.6850642740839863</v>
      </c>
      <c r="X70" s="161">
        <v>29.005723940291556</v>
      </c>
      <c r="Y70" s="161">
        <v>6.6823594431143354</v>
      </c>
      <c r="Z70" s="164">
        <v>437</v>
      </c>
      <c r="AA70" s="156">
        <f t="shared" si="3"/>
        <v>65.369603355067142</v>
      </c>
      <c r="AB70" s="156">
        <f t="shared" si="4"/>
        <v>65.39606313011123</v>
      </c>
      <c r="AC70" s="165">
        <f t="shared" si="5"/>
        <v>99.95741545805258</v>
      </c>
      <c r="AD70" s="165">
        <f t="shared" si="5"/>
        <v>99.959539192762335</v>
      </c>
      <c r="AE70" s="166"/>
    </row>
    <row r="71" spans="1:31" s="167" customFormat="1" ht="30" x14ac:dyDescent="0.25">
      <c r="A71" s="159" t="s">
        <v>52</v>
      </c>
      <c r="B71" s="160" t="s">
        <v>19</v>
      </c>
      <c r="C71" s="160" t="s">
        <v>53</v>
      </c>
      <c r="D71" s="157" t="s">
        <v>47</v>
      </c>
      <c r="E71" s="157" t="s">
        <v>17</v>
      </c>
      <c r="F71" s="157" t="s">
        <v>12</v>
      </c>
      <c r="G71" s="157" t="s">
        <v>44</v>
      </c>
      <c r="H71" s="157">
        <v>1</v>
      </c>
      <c r="I71" s="157">
        <v>890</v>
      </c>
      <c r="J71" s="157">
        <v>8</v>
      </c>
      <c r="K71" s="162">
        <f t="shared" si="9"/>
        <v>0.26471249999999996</v>
      </c>
      <c r="L71" s="161">
        <f t="shared" si="8"/>
        <v>0.26471249999999996</v>
      </c>
      <c r="M71" s="160" t="s">
        <v>48</v>
      </c>
      <c r="N71" s="163">
        <v>2.0499969176470366E-3</v>
      </c>
      <c r="O71" s="163">
        <v>2.049996917647037E-3</v>
      </c>
      <c r="P71" s="157">
        <v>10</v>
      </c>
      <c r="Q71" s="157">
        <v>52</v>
      </c>
      <c r="R71" s="157">
        <v>1</v>
      </c>
      <c r="S71" s="157">
        <v>89</v>
      </c>
      <c r="T71" s="157">
        <v>8</v>
      </c>
      <c r="U71" s="157">
        <v>10</v>
      </c>
      <c r="V71" s="161">
        <v>129.30072532586911</v>
      </c>
      <c r="W71" s="161">
        <v>19.165136802688441</v>
      </c>
      <c r="X71" s="161">
        <v>129.24691811778203</v>
      </c>
      <c r="Y71" s="161">
        <v>19.157490632210706</v>
      </c>
      <c r="Z71" s="164">
        <v>437</v>
      </c>
      <c r="AA71" s="156">
        <f t="shared" si="3"/>
        <v>22.801820018247856</v>
      </c>
      <c r="AB71" s="156">
        <f t="shared" si="4"/>
        <v>22.810920719712851</v>
      </c>
      <c r="AC71" s="165">
        <f t="shared" si="5"/>
        <v>99.958385996713105</v>
      </c>
      <c r="AD71" s="165">
        <f t="shared" si="5"/>
        <v>99.960103752159696</v>
      </c>
      <c r="AE71" s="166"/>
    </row>
    <row r="72" spans="1:31" s="167" customFormat="1" ht="30" x14ac:dyDescent="0.25">
      <c r="A72" s="159" t="s">
        <v>52</v>
      </c>
      <c r="B72" s="160" t="s">
        <v>20</v>
      </c>
      <c r="C72" s="160" t="s">
        <v>53</v>
      </c>
      <c r="D72" s="157" t="s">
        <v>10</v>
      </c>
      <c r="E72" s="157" t="s">
        <v>11</v>
      </c>
      <c r="F72" s="157" t="s">
        <v>12</v>
      </c>
      <c r="G72" s="157" t="s">
        <v>44</v>
      </c>
      <c r="H72" s="157">
        <v>1</v>
      </c>
      <c r="I72" s="157">
        <v>445</v>
      </c>
      <c r="J72" s="157">
        <v>4</v>
      </c>
      <c r="K72" s="162">
        <f>L72*J72/8</f>
        <v>7.4662499999999993E-2</v>
      </c>
      <c r="L72" s="161">
        <f t="shared" si="8"/>
        <v>0.14932499999999999</v>
      </c>
      <c r="M72" s="160" t="s">
        <v>45</v>
      </c>
      <c r="N72" s="163">
        <v>2.0499969176470474E-3</v>
      </c>
      <c r="O72" s="163">
        <v>2.0499969176470479E-3</v>
      </c>
      <c r="P72" s="157">
        <v>5</v>
      </c>
      <c r="Q72" s="157">
        <v>53</v>
      </c>
      <c r="R72" s="157">
        <v>1</v>
      </c>
      <c r="S72" s="157">
        <v>89</v>
      </c>
      <c r="T72" s="157">
        <v>4</v>
      </c>
      <c r="U72" s="157">
        <v>5</v>
      </c>
      <c r="V72" s="161">
        <v>61.200491753430072</v>
      </c>
      <c r="W72" s="161">
        <v>13.819386016330229</v>
      </c>
      <c r="X72" s="161">
        <v>61.186819619329135</v>
      </c>
      <c r="Y72" s="161">
        <v>13.816506592976587</v>
      </c>
      <c r="Z72" s="164">
        <v>437</v>
      </c>
      <c r="AA72" s="156">
        <f t="shared" si="3"/>
        <v>31.622244250475493</v>
      </c>
      <c r="AB72" s="156">
        <f t="shared" si="4"/>
        <v>31.628834471236193</v>
      </c>
      <c r="AC72" s="165">
        <f t="shared" si="5"/>
        <v>99.977660091105122</v>
      </c>
      <c r="AD72" s="165">
        <f t="shared" si="5"/>
        <v>99.979163883617986</v>
      </c>
      <c r="AE72" s="166"/>
    </row>
    <row r="73" spans="1:31" s="167" customFormat="1" ht="30" x14ac:dyDescent="0.25">
      <c r="A73" s="159" t="s">
        <v>52</v>
      </c>
      <c r="B73" s="160" t="s">
        <v>21</v>
      </c>
      <c r="C73" s="160" t="s">
        <v>53</v>
      </c>
      <c r="D73" s="157" t="s">
        <v>47</v>
      </c>
      <c r="E73" s="157" t="s">
        <v>17</v>
      </c>
      <c r="F73" s="157" t="s">
        <v>12</v>
      </c>
      <c r="G73" s="157" t="s">
        <v>44</v>
      </c>
      <c r="H73" s="157">
        <v>1</v>
      </c>
      <c r="I73" s="157">
        <v>890</v>
      </c>
      <c r="J73" s="157">
        <v>8</v>
      </c>
      <c r="K73" s="162">
        <f t="shared" si="9"/>
        <v>0.26471249999999996</v>
      </c>
      <c r="L73" s="161">
        <f t="shared" si="8"/>
        <v>0.26471249999999996</v>
      </c>
      <c r="M73" s="160" t="s">
        <v>48</v>
      </c>
      <c r="N73" s="163">
        <v>2.049996917647014E-3</v>
      </c>
      <c r="O73" s="163">
        <v>2.049996917647014E-3</v>
      </c>
      <c r="P73" s="157">
        <v>5</v>
      </c>
      <c r="Q73" s="157">
        <v>54</v>
      </c>
      <c r="R73" s="157">
        <v>1</v>
      </c>
      <c r="S73" s="157">
        <v>178</v>
      </c>
      <c r="T73" s="157">
        <v>8</v>
      </c>
      <c r="U73" s="157">
        <v>5</v>
      </c>
      <c r="V73" s="161">
        <v>302.96687778343653</v>
      </c>
      <c r="W73" s="161">
        <v>43.435821279450259</v>
      </c>
      <c r="X73" s="161">
        <v>302.89584376069735</v>
      </c>
      <c r="Y73" s="161">
        <v>43.426450291939332</v>
      </c>
      <c r="Z73" s="164">
        <v>437</v>
      </c>
      <c r="AA73" s="156">
        <f t="shared" si="3"/>
        <v>10.060820473233397</v>
      </c>
      <c r="AB73" s="156">
        <f t="shared" si="4"/>
        <v>10.062991496247493</v>
      </c>
      <c r="AC73" s="165">
        <f t="shared" si="5"/>
        <v>99.976553865142336</v>
      </c>
      <c r="AD73" s="165">
        <f t="shared" si="5"/>
        <v>99.978425669793069</v>
      </c>
      <c r="AE73" s="166"/>
    </row>
    <row r="74" spans="1:31" s="167" customFormat="1" ht="30" x14ac:dyDescent="0.25">
      <c r="A74" s="159" t="s">
        <v>52</v>
      </c>
      <c r="B74" s="160" t="s">
        <v>22</v>
      </c>
      <c r="C74" s="160" t="s">
        <v>53</v>
      </c>
      <c r="D74" s="157" t="s">
        <v>10</v>
      </c>
      <c r="E74" s="157" t="s">
        <v>11</v>
      </c>
      <c r="F74" s="157" t="s">
        <v>23</v>
      </c>
      <c r="G74" s="157" t="s">
        <v>44</v>
      </c>
      <c r="H74" s="157">
        <v>1</v>
      </c>
      <c r="I74" s="157">
        <v>445</v>
      </c>
      <c r="J74" s="157">
        <v>4</v>
      </c>
      <c r="K74" s="162">
        <f>L74*J74/8</f>
        <v>7.4662499999999993E-2</v>
      </c>
      <c r="L74" s="161">
        <f t="shared" si="8"/>
        <v>0.14932499999999999</v>
      </c>
      <c r="M74" s="160" t="s">
        <v>45</v>
      </c>
      <c r="N74" s="163">
        <v>2.0499969176470028E-3</v>
      </c>
      <c r="O74" s="163">
        <v>2.0499969176470028E-3</v>
      </c>
      <c r="P74" s="157">
        <v>1</v>
      </c>
      <c r="Q74" s="157">
        <v>55</v>
      </c>
      <c r="R74" s="157">
        <v>1</v>
      </c>
      <c r="S74" s="157">
        <v>445</v>
      </c>
      <c r="T74" s="157">
        <v>4</v>
      </c>
      <c r="U74" s="157">
        <v>1</v>
      </c>
      <c r="V74" s="161">
        <v>441.40131940333248</v>
      </c>
      <c r="W74" s="161">
        <v>82.29959167032267</v>
      </c>
      <c r="X74" s="161">
        <v>441.37640836188189</v>
      </c>
      <c r="Y74" s="161">
        <v>82.2958556369192</v>
      </c>
      <c r="Z74" s="164">
        <v>437</v>
      </c>
      <c r="AA74" s="156">
        <f t="shared" si="3"/>
        <v>5.3098683861099003</v>
      </c>
      <c r="AB74" s="156">
        <f t="shared" si="4"/>
        <v>5.3101094413307859</v>
      </c>
      <c r="AC74" s="165">
        <f t="shared" si="5"/>
        <v>99.994356373586683</v>
      </c>
      <c r="AD74" s="165">
        <f t="shared" si="5"/>
        <v>99.995460447217738</v>
      </c>
      <c r="AE74" s="166"/>
    </row>
    <row r="75" spans="1:31" s="167" customFormat="1" ht="30" x14ac:dyDescent="0.25">
      <c r="A75" s="159" t="s">
        <v>52</v>
      </c>
      <c r="B75" s="160" t="s">
        <v>24</v>
      </c>
      <c r="C75" s="160" t="s">
        <v>53</v>
      </c>
      <c r="D75" s="157" t="s">
        <v>47</v>
      </c>
      <c r="E75" s="157" t="s">
        <v>17</v>
      </c>
      <c r="F75" s="157" t="s">
        <v>23</v>
      </c>
      <c r="G75" s="157" t="s">
        <v>44</v>
      </c>
      <c r="H75" s="157">
        <v>1</v>
      </c>
      <c r="I75" s="157">
        <v>890</v>
      </c>
      <c r="J75" s="157">
        <v>8</v>
      </c>
      <c r="K75" s="162">
        <f t="shared" si="9"/>
        <v>0.26471249999999996</v>
      </c>
      <c r="L75" s="161">
        <f t="shared" si="8"/>
        <v>0.26471249999999996</v>
      </c>
      <c r="M75" s="160" t="s">
        <v>48</v>
      </c>
      <c r="N75" s="163">
        <v>2.0499969176468341E-3</v>
      </c>
      <c r="O75" s="163">
        <v>2.0499969176468341E-3</v>
      </c>
      <c r="P75" s="157">
        <v>1</v>
      </c>
      <c r="Q75" s="157">
        <v>56</v>
      </c>
      <c r="R75" s="157">
        <v>1</v>
      </c>
      <c r="S75" s="157">
        <v>890</v>
      </c>
      <c r="T75" s="157">
        <v>8</v>
      </c>
      <c r="U75" s="157">
        <v>1</v>
      </c>
      <c r="V75" s="161">
        <v>4001.0011707872945</v>
      </c>
      <c r="W75" s="161">
        <v>400.23264600641619</v>
      </c>
      <c r="X75" s="161">
        <v>4000.7284276286741</v>
      </c>
      <c r="Y75" s="161">
        <v>400.20927560666746</v>
      </c>
      <c r="Z75" s="164">
        <v>437</v>
      </c>
      <c r="AA75" s="156">
        <f t="shared" si="3"/>
        <v>1.0918649549467145</v>
      </c>
      <c r="AB75" s="156">
        <f t="shared" si="4"/>
        <v>1.0919287148893848</v>
      </c>
      <c r="AC75" s="165">
        <f t="shared" si="5"/>
        <v>99.993183127247946</v>
      </c>
      <c r="AD75" s="165">
        <f t="shared" si="5"/>
        <v>99.994160796231398</v>
      </c>
      <c r="AE75" s="166"/>
    </row>
    <row r="76" spans="1:31" s="167" customFormat="1" ht="30" x14ac:dyDescent="0.25">
      <c r="A76" s="159" t="s">
        <v>52</v>
      </c>
      <c r="B76" s="160" t="s">
        <v>8</v>
      </c>
      <c r="C76" s="160" t="s">
        <v>56</v>
      </c>
      <c r="D76" s="157" t="s">
        <v>10</v>
      </c>
      <c r="E76" s="157" t="s">
        <v>11</v>
      </c>
      <c r="F76" s="157" t="s">
        <v>12</v>
      </c>
      <c r="G76" s="157" t="s">
        <v>10</v>
      </c>
      <c r="H76" s="157">
        <v>0.31</v>
      </c>
      <c r="I76" s="157">
        <v>445</v>
      </c>
      <c r="J76" s="157">
        <v>4</v>
      </c>
      <c r="K76" s="161">
        <v>0.34399999999999997</v>
      </c>
      <c r="L76" s="161">
        <f>K76*8/J76</f>
        <v>0.68799999999999994</v>
      </c>
      <c r="M76" s="160" t="s">
        <v>57</v>
      </c>
      <c r="N76" s="163">
        <v>4.7800000000000002E-4</v>
      </c>
      <c r="O76" s="163">
        <v>4.7800000000000002E-4</v>
      </c>
      <c r="P76" s="157">
        <v>20</v>
      </c>
      <c r="Q76" s="157">
        <v>57</v>
      </c>
      <c r="R76" s="157">
        <v>0.31</v>
      </c>
      <c r="S76" s="157">
        <v>22.25</v>
      </c>
      <c r="T76" s="157">
        <v>4</v>
      </c>
      <c r="U76" s="157">
        <v>20</v>
      </c>
      <c r="V76" s="161">
        <v>1.0628093461881061</v>
      </c>
      <c r="W76" s="161">
        <v>0.24865097268632932</v>
      </c>
      <c r="X76" s="161">
        <v>1.0114494178060172</v>
      </c>
      <c r="Y76" s="161">
        <v>0.2370388012746962</v>
      </c>
      <c r="Z76" s="164">
        <v>437</v>
      </c>
      <c r="AA76" s="156">
        <f t="shared" si="3"/>
        <v>1757.4835733752429</v>
      </c>
      <c r="AB76" s="156">
        <f t="shared" si="4"/>
        <v>1843.580028459457</v>
      </c>
      <c r="AC76" s="165">
        <f t="shared" si="5"/>
        <v>95.167531357689171</v>
      </c>
      <c r="AD76" s="165">
        <f t="shared" si="5"/>
        <v>95.329931234058847</v>
      </c>
      <c r="AE76" s="166"/>
    </row>
    <row r="77" spans="1:31" s="167" customFormat="1" x14ac:dyDescent="0.25">
      <c r="A77" s="159" t="s">
        <v>52</v>
      </c>
      <c r="B77" s="160" t="s">
        <v>54</v>
      </c>
      <c r="C77" s="160" t="s">
        <v>56</v>
      </c>
      <c r="D77" s="157" t="s">
        <v>47</v>
      </c>
      <c r="E77" s="157" t="s">
        <v>17</v>
      </c>
      <c r="F77" s="157" t="s">
        <v>55</v>
      </c>
      <c r="G77" s="157" t="s">
        <v>47</v>
      </c>
      <c r="H77" s="157">
        <v>0.99</v>
      </c>
      <c r="I77" s="157">
        <v>890</v>
      </c>
      <c r="J77" s="157">
        <v>8</v>
      </c>
      <c r="K77" s="161">
        <v>6.28</v>
      </c>
      <c r="L77" s="161">
        <f>K77</f>
        <v>6.28</v>
      </c>
      <c r="M77" s="160" t="s">
        <v>58</v>
      </c>
      <c r="N77" s="163">
        <v>2.0185569175352235E-3</v>
      </c>
      <c r="O77" s="163">
        <v>2.0185569175352235E-3</v>
      </c>
      <c r="P77" s="157">
        <v>20</v>
      </c>
      <c r="Q77" s="157">
        <v>58</v>
      </c>
      <c r="R77" s="157">
        <v>0.99</v>
      </c>
      <c r="S77" s="157">
        <v>44.5</v>
      </c>
      <c r="T77" s="157">
        <v>8</v>
      </c>
      <c r="U77" s="157">
        <v>20</v>
      </c>
      <c r="V77" s="161">
        <v>59.398742692458278</v>
      </c>
      <c r="W77" s="161">
        <v>8.8824390896089387</v>
      </c>
      <c r="X77" s="161">
        <v>58.305439194794026</v>
      </c>
      <c r="Y77" s="161">
        <v>8.7237830633352456</v>
      </c>
      <c r="Z77" s="164">
        <v>437</v>
      </c>
      <c r="AA77" s="156">
        <f t="shared" si="3"/>
        <v>49.198198331719659</v>
      </c>
      <c r="AB77" s="156">
        <f t="shared" si="4"/>
        <v>50.092946698393455</v>
      </c>
      <c r="AC77" s="165">
        <f t="shared" si="5"/>
        <v>98.159382761138701</v>
      </c>
      <c r="AD77" s="165">
        <f t="shared" si="5"/>
        <v>98.21382365054103</v>
      </c>
      <c r="AE77" s="166"/>
    </row>
    <row r="78" spans="1:31" s="167" customFormat="1" ht="30" x14ac:dyDescent="0.25">
      <c r="A78" s="159" t="s">
        <v>52</v>
      </c>
      <c r="B78" s="160" t="s">
        <v>18</v>
      </c>
      <c r="C78" s="160" t="s">
        <v>56</v>
      </c>
      <c r="D78" s="157" t="s">
        <v>10</v>
      </c>
      <c r="E78" s="157" t="s">
        <v>11</v>
      </c>
      <c r="F78" s="157" t="s">
        <v>12</v>
      </c>
      <c r="G78" s="157" t="s">
        <v>10</v>
      </c>
      <c r="H78" s="157">
        <v>0.31</v>
      </c>
      <c r="I78" s="157">
        <v>445</v>
      </c>
      <c r="J78" s="157">
        <v>4</v>
      </c>
      <c r="K78" s="161">
        <v>0.34399999999999997</v>
      </c>
      <c r="L78" s="161">
        <f>K78*8/J78</f>
        <v>0.68799999999999994</v>
      </c>
      <c r="M78" s="160" t="s">
        <v>57</v>
      </c>
      <c r="N78" s="163">
        <v>4.7800000000000002E-4</v>
      </c>
      <c r="O78" s="163">
        <v>4.7800000000000002E-4</v>
      </c>
      <c r="P78" s="157">
        <v>10</v>
      </c>
      <c r="Q78" s="157">
        <v>59</v>
      </c>
      <c r="R78" s="157">
        <v>0.31</v>
      </c>
      <c r="S78" s="157">
        <v>44.5</v>
      </c>
      <c r="T78" s="157">
        <v>4</v>
      </c>
      <c r="U78" s="157">
        <v>10</v>
      </c>
      <c r="V78" s="161">
        <v>2.0617987250323395</v>
      </c>
      <c r="W78" s="161">
        <v>0.4825469852247502</v>
      </c>
      <c r="X78" s="161">
        <v>2.0102371966254191</v>
      </c>
      <c r="Y78" s="161">
        <v>0.47090140797995139</v>
      </c>
      <c r="Z78" s="164">
        <v>437</v>
      </c>
      <c r="AA78" s="156">
        <f t="shared" si="3"/>
        <v>905.61129461095618</v>
      </c>
      <c r="AB78" s="156">
        <f t="shared" si="4"/>
        <v>928.00741852656608</v>
      </c>
      <c r="AC78" s="165">
        <f t="shared" si="5"/>
        <v>97.499196804183114</v>
      </c>
      <c r="AD78" s="165">
        <f t="shared" si="5"/>
        <v>97.586643870674109</v>
      </c>
      <c r="AE78" s="166"/>
    </row>
    <row r="79" spans="1:31" s="167" customFormat="1" x14ac:dyDescent="0.25">
      <c r="A79" s="159" t="s">
        <v>52</v>
      </c>
      <c r="B79" s="160" t="s">
        <v>19</v>
      </c>
      <c r="C79" s="160" t="s">
        <v>56</v>
      </c>
      <c r="D79" s="157" t="s">
        <v>47</v>
      </c>
      <c r="E79" s="157" t="s">
        <v>17</v>
      </c>
      <c r="F79" s="157" t="s">
        <v>12</v>
      </c>
      <c r="G79" s="157" t="s">
        <v>47</v>
      </c>
      <c r="H79" s="157">
        <v>0.99</v>
      </c>
      <c r="I79" s="157">
        <v>890</v>
      </c>
      <c r="J79" s="157">
        <v>8</v>
      </c>
      <c r="K79" s="161">
        <v>6.28</v>
      </c>
      <c r="L79" s="161">
        <f>K79</f>
        <v>6.28</v>
      </c>
      <c r="M79" s="160" t="s">
        <v>58</v>
      </c>
      <c r="N79" s="163">
        <v>2.018556917423434E-3</v>
      </c>
      <c r="O79" s="163">
        <v>2.0185569174234323E-3</v>
      </c>
      <c r="P79" s="157">
        <v>10</v>
      </c>
      <c r="Q79" s="157">
        <v>60</v>
      </c>
      <c r="R79" s="157">
        <v>0.99</v>
      </c>
      <c r="S79" s="157">
        <v>89</v>
      </c>
      <c r="T79" s="157">
        <v>8</v>
      </c>
      <c r="U79" s="157">
        <v>10</v>
      </c>
      <c r="V79" s="161">
        <v>127.14185129441759</v>
      </c>
      <c r="W79" s="161">
        <v>18.847494538744449</v>
      </c>
      <c r="X79" s="161">
        <v>125.87235135324016</v>
      </c>
      <c r="Y79" s="161">
        <v>18.66691206988693</v>
      </c>
      <c r="Z79" s="164">
        <v>437</v>
      </c>
      <c r="AA79" s="156">
        <f t="shared" si="3"/>
        <v>23.186105670526505</v>
      </c>
      <c r="AB79" s="156">
        <f t="shared" si="4"/>
        <v>23.410406518438538</v>
      </c>
      <c r="AC79" s="165">
        <f t="shared" si="5"/>
        <v>99.001509000967985</v>
      </c>
      <c r="AD79" s="165">
        <f t="shared" si="5"/>
        <v>99.041875467923347</v>
      </c>
      <c r="AE79" s="166"/>
    </row>
    <row r="80" spans="1:31" s="167" customFormat="1" ht="30" x14ac:dyDescent="0.25">
      <c r="A80" s="159" t="s">
        <v>52</v>
      </c>
      <c r="B80" s="160" t="s">
        <v>20</v>
      </c>
      <c r="C80" s="160" t="s">
        <v>56</v>
      </c>
      <c r="D80" s="157" t="s">
        <v>10</v>
      </c>
      <c r="E80" s="157" t="s">
        <v>11</v>
      </c>
      <c r="F80" s="157" t="s">
        <v>12</v>
      </c>
      <c r="G80" s="157" t="s">
        <v>10</v>
      </c>
      <c r="H80" s="157">
        <v>0.31</v>
      </c>
      <c r="I80" s="157">
        <v>445</v>
      </c>
      <c r="J80" s="157">
        <v>4</v>
      </c>
      <c r="K80" s="161">
        <v>0.34399999999999997</v>
      </c>
      <c r="L80" s="161">
        <f>K80*8/J80</f>
        <v>0.68799999999999994</v>
      </c>
      <c r="M80" s="160" t="s">
        <v>57</v>
      </c>
      <c r="N80" s="163">
        <v>4.7800000000000002E-4</v>
      </c>
      <c r="O80" s="163">
        <v>4.7800000000000002E-4</v>
      </c>
      <c r="P80" s="157">
        <v>5</v>
      </c>
      <c r="Q80" s="157">
        <v>61</v>
      </c>
      <c r="R80" s="157">
        <v>0.31</v>
      </c>
      <c r="S80" s="157">
        <v>89</v>
      </c>
      <c r="T80" s="157">
        <v>4</v>
      </c>
      <c r="U80" s="157">
        <v>5</v>
      </c>
      <c r="V80" s="161">
        <v>4.071394195951088</v>
      </c>
      <c r="W80" s="161">
        <v>0.95228921474753903</v>
      </c>
      <c r="X80" s="161">
        <v>4.019428222943457</v>
      </c>
      <c r="Y80" s="161">
        <v>0.9405770763193535</v>
      </c>
      <c r="Z80" s="164">
        <v>437</v>
      </c>
      <c r="AA80" s="156">
        <f t="shared" si="3"/>
        <v>458.8942027615559</v>
      </c>
      <c r="AB80" s="156">
        <f t="shared" si="4"/>
        <v>464.60838883088587</v>
      </c>
      <c r="AC80" s="165">
        <f t="shared" si="5"/>
        <v>98.723631991731239</v>
      </c>
      <c r="AD80" s="165">
        <f t="shared" si="5"/>
        <v>98.77010699619332</v>
      </c>
      <c r="AE80" s="166"/>
    </row>
    <row r="81" spans="1:31" s="167" customFormat="1" x14ac:dyDescent="0.25">
      <c r="A81" s="159" t="s">
        <v>52</v>
      </c>
      <c r="B81" s="160" t="s">
        <v>21</v>
      </c>
      <c r="C81" s="160" t="s">
        <v>56</v>
      </c>
      <c r="D81" s="157" t="s">
        <v>47</v>
      </c>
      <c r="E81" s="157" t="s">
        <v>17</v>
      </c>
      <c r="F81" s="157" t="s">
        <v>12</v>
      </c>
      <c r="G81" s="157" t="s">
        <v>47</v>
      </c>
      <c r="H81" s="157">
        <v>0.99</v>
      </c>
      <c r="I81" s="157">
        <v>890</v>
      </c>
      <c r="J81" s="157">
        <v>8</v>
      </c>
      <c r="K81" s="161">
        <v>6.28</v>
      </c>
      <c r="L81" s="161">
        <f>K81</f>
        <v>6.28</v>
      </c>
      <c r="M81" s="160" t="s">
        <v>58</v>
      </c>
      <c r="N81" s="163">
        <v>2.0185569171998624E-3</v>
      </c>
      <c r="O81" s="163">
        <v>2.0185569171998624E-3</v>
      </c>
      <c r="P81" s="157">
        <v>5</v>
      </c>
      <c r="Q81" s="157">
        <v>62</v>
      </c>
      <c r="R81" s="157">
        <v>0.99</v>
      </c>
      <c r="S81" s="157">
        <v>178</v>
      </c>
      <c r="T81" s="157">
        <v>8</v>
      </c>
      <c r="U81" s="157">
        <v>5</v>
      </c>
      <c r="V81" s="161">
        <v>295.15885553707591</v>
      </c>
      <c r="W81" s="161">
        <v>42.382059430108619</v>
      </c>
      <c r="X81" s="161">
        <v>293.49255972870742</v>
      </c>
      <c r="Y81" s="161">
        <v>42.161384020027604</v>
      </c>
      <c r="Z81" s="164">
        <v>437</v>
      </c>
      <c r="AA81" s="156">
        <f t="shared" si="3"/>
        <v>10.310966618331696</v>
      </c>
      <c r="AB81" s="156">
        <f t="shared" si="4"/>
        <v>10.36493488431061</v>
      </c>
      <c r="AC81" s="165">
        <f t="shared" si="5"/>
        <v>99.435457965394107</v>
      </c>
      <c r="AD81" s="165">
        <f t="shared" si="5"/>
        <v>99.479318813081932</v>
      </c>
      <c r="AE81" s="166"/>
    </row>
    <row r="82" spans="1:31" s="167" customFormat="1" ht="30" x14ac:dyDescent="0.25">
      <c r="A82" s="159" t="s">
        <v>52</v>
      </c>
      <c r="B82" s="160" t="s">
        <v>22</v>
      </c>
      <c r="C82" s="160" t="s">
        <v>56</v>
      </c>
      <c r="D82" s="157" t="s">
        <v>10</v>
      </c>
      <c r="E82" s="157" t="s">
        <v>11</v>
      </c>
      <c r="F82" s="157" t="s">
        <v>23</v>
      </c>
      <c r="G82" s="157" t="s">
        <v>10</v>
      </c>
      <c r="H82" s="157">
        <v>0.31</v>
      </c>
      <c r="I82" s="157">
        <v>445</v>
      </c>
      <c r="J82" s="157">
        <v>4</v>
      </c>
      <c r="K82" s="161">
        <v>0.34399999999999997</v>
      </c>
      <c r="L82" s="161">
        <f>K82*8/J82</f>
        <v>0.68799999999999994</v>
      </c>
      <c r="M82" s="160" t="s">
        <v>57</v>
      </c>
      <c r="N82" s="163">
        <v>4.7800000000000002E-4</v>
      </c>
      <c r="O82" s="163">
        <v>4.7800000000000002E-4</v>
      </c>
      <c r="P82" s="157">
        <v>1</v>
      </c>
      <c r="Q82" s="157">
        <v>63</v>
      </c>
      <c r="R82" s="157">
        <v>0.31</v>
      </c>
      <c r="S82" s="157">
        <v>445</v>
      </c>
      <c r="T82" s="157">
        <v>4</v>
      </c>
      <c r="U82" s="157">
        <v>1</v>
      </c>
      <c r="V82" s="161">
        <v>20.679043441477791</v>
      </c>
      <c r="W82" s="161">
        <v>4.8010335245338442</v>
      </c>
      <c r="X82" s="161">
        <v>20.623882492815394</v>
      </c>
      <c r="Y82" s="161">
        <v>4.7888059706146837</v>
      </c>
      <c r="Z82" s="164">
        <v>437</v>
      </c>
      <c r="AA82" s="156">
        <f t="shared" si="3"/>
        <v>91.022068012414152</v>
      </c>
      <c r="AB82" s="156">
        <f t="shared" si="4"/>
        <v>91.25448027786922</v>
      </c>
      <c r="AC82" s="165">
        <f t="shared" si="5"/>
        <v>99.733251932960499</v>
      </c>
      <c r="AD82" s="165">
        <f t="shared" si="5"/>
        <v>99.745314131703594</v>
      </c>
      <c r="AE82" s="166"/>
    </row>
    <row r="83" spans="1:31" s="167" customFormat="1" x14ac:dyDescent="0.25">
      <c r="A83" s="159" t="s">
        <v>52</v>
      </c>
      <c r="B83" s="160" t="s">
        <v>24</v>
      </c>
      <c r="C83" s="160" t="s">
        <v>56</v>
      </c>
      <c r="D83" s="157" t="s">
        <v>47</v>
      </c>
      <c r="E83" s="157" t="s">
        <v>17</v>
      </c>
      <c r="F83" s="157" t="s">
        <v>23</v>
      </c>
      <c r="G83" s="157" t="s">
        <v>47</v>
      </c>
      <c r="H83" s="157">
        <v>0.99</v>
      </c>
      <c r="I83" s="157">
        <v>890</v>
      </c>
      <c r="J83" s="157">
        <v>8</v>
      </c>
      <c r="K83" s="161">
        <v>6.28</v>
      </c>
      <c r="L83" s="161">
        <f>K83</f>
        <v>6.28</v>
      </c>
      <c r="M83" s="160" t="s">
        <v>58</v>
      </c>
      <c r="N83" s="163">
        <v>2.0185569154111925E-3</v>
      </c>
      <c r="O83" s="163">
        <v>2.0185569154111921E-3</v>
      </c>
      <c r="P83" s="157">
        <v>1</v>
      </c>
      <c r="Q83" s="157">
        <v>64</v>
      </c>
      <c r="R83" s="157">
        <v>0.99</v>
      </c>
      <c r="S83" s="157">
        <v>890</v>
      </c>
      <c r="T83" s="157">
        <v>8</v>
      </c>
      <c r="U83" s="157">
        <v>1</v>
      </c>
      <c r="V83" s="161">
        <v>3819.3771095672441</v>
      </c>
      <c r="W83" s="161">
        <v>384.53363217967882</v>
      </c>
      <c r="X83" s="161">
        <v>3813.0388676110879</v>
      </c>
      <c r="Y83" s="161">
        <v>383.98840865984118</v>
      </c>
      <c r="Z83" s="164">
        <v>437</v>
      </c>
      <c r="AA83" s="156">
        <f t="shared" si="3"/>
        <v>1.136441557850018</v>
      </c>
      <c r="AB83" s="156">
        <f t="shared" si="4"/>
        <v>1.1380551864187116</v>
      </c>
      <c r="AC83" s="165">
        <f t="shared" si="5"/>
        <v>99.834050375903445</v>
      </c>
      <c r="AD83" s="165">
        <f t="shared" si="5"/>
        <v>99.858211746851083</v>
      </c>
      <c r="AE83" s="166"/>
    </row>
    <row r="84" spans="1:31" s="167" customFormat="1" x14ac:dyDescent="0.25">
      <c r="A84" s="159" t="s">
        <v>52</v>
      </c>
      <c r="B84" s="160" t="s">
        <v>25</v>
      </c>
      <c r="C84" s="160" t="s">
        <v>53</v>
      </c>
      <c r="D84" s="157" t="s">
        <v>10</v>
      </c>
      <c r="E84" s="157" t="s">
        <v>11</v>
      </c>
      <c r="F84" s="157" t="s">
        <v>12</v>
      </c>
      <c r="G84" s="157" t="s">
        <v>44</v>
      </c>
      <c r="H84" s="157">
        <v>1</v>
      </c>
      <c r="I84" s="157">
        <v>445</v>
      </c>
      <c r="J84" s="157">
        <v>0.36199999999999999</v>
      </c>
      <c r="K84" s="162">
        <f t="shared" ref="K84:K91" si="10">L84*J84/8</f>
        <v>7.4662499999999993E-2</v>
      </c>
      <c r="L84" s="157">
        <v>1.65</v>
      </c>
      <c r="M84" s="157" t="s">
        <v>49</v>
      </c>
      <c r="N84" s="163">
        <v>2.0499969176470587E-3</v>
      </c>
      <c r="O84" s="163">
        <v>2.0499969176470587E-3</v>
      </c>
      <c r="P84" s="157">
        <v>20</v>
      </c>
      <c r="Q84" s="157">
        <v>65</v>
      </c>
      <c r="R84" s="157">
        <v>1</v>
      </c>
      <c r="S84" s="157">
        <v>22.25</v>
      </c>
      <c r="T84" s="157">
        <v>0.36199999999999999</v>
      </c>
      <c r="U84" s="157">
        <v>20</v>
      </c>
      <c r="V84" s="161">
        <v>1.2603815315283877</v>
      </c>
      <c r="W84" s="161">
        <v>0.74826076884329618</v>
      </c>
      <c r="X84" s="161">
        <v>1.249198931992753</v>
      </c>
      <c r="Y84" s="161">
        <v>0.74254275122500357</v>
      </c>
      <c r="Z84" s="164">
        <v>437</v>
      </c>
      <c r="AA84" s="156">
        <f t="shared" si="3"/>
        <v>584.02099668480457</v>
      </c>
      <c r="AB84" s="156">
        <f t="shared" si="4"/>
        <v>588.518303194076</v>
      </c>
      <c r="AC84" s="165">
        <f t="shared" si="5"/>
        <v>99.112760758873208</v>
      </c>
      <c r="AD84" s="165">
        <f t="shared" si="5"/>
        <v>99.235825549543137</v>
      </c>
      <c r="AE84" s="166"/>
    </row>
    <row r="85" spans="1:31" s="167" customFormat="1" x14ac:dyDescent="0.25">
      <c r="A85" s="159" t="s">
        <v>52</v>
      </c>
      <c r="B85" s="160" t="s">
        <v>25</v>
      </c>
      <c r="C85" s="160" t="s">
        <v>53</v>
      </c>
      <c r="D85" s="157" t="s">
        <v>47</v>
      </c>
      <c r="E85" s="157" t="s">
        <v>17</v>
      </c>
      <c r="F85" s="157" t="s">
        <v>55</v>
      </c>
      <c r="G85" s="157" t="s">
        <v>59</v>
      </c>
      <c r="H85" s="157">
        <v>1</v>
      </c>
      <c r="I85" s="157">
        <v>890</v>
      </c>
      <c r="J85" s="157">
        <v>0.36199999999999999</v>
      </c>
      <c r="K85" s="162">
        <f>L85*J85/8</f>
        <v>0.26471249999999996</v>
      </c>
      <c r="L85" s="157">
        <v>5.85</v>
      </c>
      <c r="M85" s="157" t="s">
        <v>49</v>
      </c>
      <c r="N85" s="163">
        <v>2.0499969176470583E-3</v>
      </c>
      <c r="O85" s="163">
        <v>2.0499969176470587E-3</v>
      </c>
      <c r="P85" s="157">
        <v>20</v>
      </c>
      <c r="Q85" s="157">
        <v>66</v>
      </c>
      <c r="R85" s="157">
        <v>1</v>
      </c>
      <c r="S85" s="157">
        <v>44.5</v>
      </c>
      <c r="T85" s="157">
        <v>0.36199999999999999</v>
      </c>
      <c r="U85" s="157">
        <v>20</v>
      </c>
      <c r="V85" s="161">
        <v>2.5528862614827066</v>
      </c>
      <c r="W85" s="161">
        <v>1.5101293091971495</v>
      </c>
      <c r="X85" s="161">
        <v>2.512949178341092</v>
      </c>
      <c r="Y85" s="161">
        <v>1.4898074958022998</v>
      </c>
      <c r="Z85" s="164">
        <v>437</v>
      </c>
      <c r="AA85" s="156">
        <f t="shared" ref="AA85:AA148" si="11">Z85/W85</f>
        <v>289.37919245625943</v>
      </c>
      <c r="AB85" s="156">
        <f t="shared" ref="AB85:AB148" si="12">Z85/Y85</f>
        <v>293.32648763769595</v>
      </c>
      <c r="AC85" s="165">
        <f t="shared" si="5"/>
        <v>98.435610557972154</v>
      </c>
      <c r="AD85" s="165">
        <f t="shared" si="5"/>
        <v>98.65429978273491</v>
      </c>
      <c r="AE85" s="166"/>
    </row>
    <row r="86" spans="1:31" s="167" customFormat="1" x14ac:dyDescent="0.25">
      <c r="A86" s="159" t="s">
        <v>52</v>
      </c>
      <c r="B86" s="160" t="s">
        <v>27</v>
      </c>
      <c r="C86" s="160" t="s">
        <v>53</v>
      </c>
      <c r="D86" s="157" t="s">
        <v>10</v>
      </c>
      <c r="E86" s="157" t="s">
        <v>11</v>
      </c>
      <c r="F86" s="157" t="s">
        <v>12</v>
      </c>
      <c r="G86" s="157" t="s">
        <v>44</v>
      </c>
      <c r="H86" s="157">
        <v>1</v>
      </c>
      <c r="I86" s="157">
        <v>445</v>
      </c>
      <c r="J86" s="157">
        <v>0.36199999999999999</v>
      </c>
      <c r="K86" s="162">
        <f>L86*J86/8</f>
        <v>7.4662499999999993E-2</v>
      </c>
      <c r="L86" s="157">
        <v>1.65</v>
      </c>
      <c r="M86" s="157" t="s">
        <v>49</v>
      </c>
      <c r="N86" s="163">
        <v>2.0499969176470583E-3</v>
      </c>
      <c r="O86" s="163">
        <v>2.0499969176470583E-3</v>
      </c>
      <c r="P86" s="157">
        <v>10</v>
      </c>
      <c r="Q86" s="157">
        <v>67</v>
      </c>
      <c r="R86" s="157">
        <v>1</v>
      </c>
      <c r="S86" s="157">
        <v>44.5</v>
      </c>
      <c r="T86" s="157">
        <v>0.36199999999999999</v>
      </c>
      <c r="U86" s="157">
        <v>10</v>
      </c>
      <c r="V86" s="161">
        <v>2.5149513673154695</v>
      </c>
      <c r="W86" s="161">
        <v>1.4903370876243618</v>
      </c>
      <c r="X86" s="161">
        <v>2.5036885813022254</v>
      </c>
      <c r="Y86" s="161">
        <v>1.4846055385488903</v>
      </c>
      <c r="Z86" s="164">
        <v>437</v>
      </c>
      <c r="AA86" s="156">
        <f t="shared" si="11"/>
        <v>293.22225396443031</v>
      </c>
      <c r="AB86" s="156">
        <f t="shared" si="12"/>
        <v>294.35428378311207</v>
      </c>
      <c r="AC86" s="165">
        <f t="shared" si="5"/>
        <v>99.552166846658892</v>
      </c>
      <c r="AD86" s="165">
        <f t="shared" si="5"/>
        <v>99.615419281780902</v>
      </c>
      <c r="AE86" s="166"/>
    </row>
    <row r="87" spans="1:31" s="167" customFormat="1" x14ac:dyDescent="0.25">
      <c r="A87" s="159" t="s">
        <v>52</v>
      </c>
      <c r="B87" s="160" t="s">
        <v>27</v>
      </c>
      <c r="C87" s="160" t="s">
        <v>53</v>
      </c>
      <c r="D87" s="157" t="s">
        <v>47</v>
      </c>
      <c r="E87" s="157" t="s">
        <v>17</v>
      </c>
      <c r="F87" s="157" t="s">
        <v>12</v>
      </c>
      <c r="G87" s="157" t="s">
        <v>59</v>
      </c>
      <c r="H87" s="157">
        <v>1</v>
      </c>
      <c r="I87" s="157">
        <v>890</v>
      </c>
      <c r="J87" s="157">
        <v>0.36199999999999999</v>
      </c>
      <c r="K87" s="162">
        <f t="shared" si="10"/>
        <v>0.26471249999999996</v>
      </c>
      <c r="L87" s="157">
        <v>5.85</v>
      </c>
      <c r="M87" s="157" t="s">
        <v>49</v>
      </c>
      <c r="N87" s="163">
        <v>2.0499969176470578E-3</v>
      </c>
      <c r="O87" s="163">
        <v>2.0499969176470583E-3</v>
      </c>
      <c r="P87" s="157">
        <v>10</v>
      </c>
      <c r="Q87" s="157">
        <v>68</v>
      </c>
      <c r="R87" s="157">
        <v>1</v>
      </c>
      <c r="S87" s="157">
        <v>89</v>
      </c>
      <c r="T87" s="157">
        <v>0.36199999999999999</v>
      </c>
      <c r="U87" s="157">
        <v>10</v>
      </c>
      <c r="V87" s="161">
        <v>5.0891530128161531</v>
      </c>
      <c r="W87" s="161">
        <v>2.9989099410566</v>
      </c>
      <c r="X87" s="161">
        <v>5.0486482913263098</v>
      </c>
      <c r="Y87" s="161">
        <v>2.9784952562306186</v>
      </c>
      <c r="Z87" s="164">
        <v>437</v>
      </c>
      <c r="AA87" s="156">
        <f t="shared" si="11"/>
        <v>145.71961432294052</v>
      </c>
      <c r="AB87" s="156">
        <f t="shared" si="12"/>
        <v>146.71838039219762</v>
      </c>
      <c r="AC87" s="165">
        <f t="shared" si="5"/>
        <v>99.204097000270195</v>
      </c>
      <c r="AD87" s="165">
        <f t="shared" si="5"/>
        <v>99.319263158039732</v>
      </c>
      <c r="AE87" s="166"/>
    </row>
    <row r="88" spans="1:31" s="167" customFormat="1" x14ac:dyDescent="0.25">
      <c r="A88" s="159" t="s">
        <v>52</v>
      </c>
      <c r="B88" s="160" t="s">
        <v>28</v>
      </c>
      <c r="C88" s="160" t="s">
        <v>53</v>
      </c>
      <c r="D88" s="157" t="s">
        <v>10</v>
      </c>
      <c r="E88" s="157" t="s">
        <v>11</v>
      </c>
      <c r="F88" s="157" t="s">
        <v>12</v>
      </c>
      <c r="G88" s="157" t="s">
        <v>44</v>
      </c>
      <c r="H88" s="157">
        <v>1</v>
      </c>
      <c r="I88" s="157">
        <v>445</v>
      </c>
      <c r="J88" s="157">
        <v>0.36199999999999999</v>
      </c>
      <c r="K88" s="162">
        <f>L88*J88/8</f>
        <v>7.4662499999999993E-2</v>
      </c>
      <c r="L88" s="157">
        <v>1.65</v>
      </c>
      <c r="M88" s="157" t="s">
        <v>49</v>
      </c>
      <c r="N88" s="163">
        <v>2.0499969176470578E-3</v>
      </c>
      <c r="O88" s="163">
        <v>2.0499969176470583E-3</v>
      </c>
      <c r="P88" s="157">
        <v>5</v>
      </c>
      <c r="Q88" s="157">
        <v>69</v>
      </c>
      <c r="R88" s="157">
        <v>1</v>
      </c>
      <c r="S88" s="157">
        <v>89</v>
      </c>
      <c r="T88" s="157">
        <v>0.36199999999999999</v>
      </c>
      <c r="U88" s="157">
        <v>5</v>
      </c>
      <c r="V88" s="161">
        <v>5.0506789463069328</v>
      </c>
      <c r="W88" s="161">
        <v>2.9790299893409005</v>
      </c>
      <c r="X88" s="161">
        <v>5.039256053452756</v>
      </c>
      <c r="Y88" s="161">
        <v>2.9732722348275336</v>
      </c>
      <c r="Z88" s="164">
        <v>437</v>
      </c>
      <c r="AA88" s="156">
        <f t="shared" si="11"/>
        <v>146.69204457947893</v>
      </c>
      <c r="AB88" s="156">
        <f t="shared" si="12"/>
        <v>146.97611435683032</v>
      </c>
      <c r="AC88" s="165">
        <f t="shared" si="5"/>
        <v>99.773834508674724</v>
      </c>
      <c r="AD88" s="165">
        <f t="shared" si="5"/>
        <v>99.80672384856922</v>
      </c>
      <c r="AE88" s="166"/>
    </row>
    <row r="89" spans="1:31" s="167" customFormat="1" x14ac:dyDescent="0.25">
      <c r="A89" s="159" t="s">
        <v>52</v>
      </c>
      <c r="B89" s="160" t="s">
        <v>28</v>
      </c>
      <c r="C89" s="160" t="s">
        <v>53</v>
      </c>
      <c r="D89" s="157" t="s">
        <v>47</v>
      </c>
      <c r="E89" s="157" t="s">
        <v>17</v>
      </c>
      <c r="F89" s="157" t="s">
        <v>12</v>
      </c>
      <c r="G89" s="157" t="s">
        <v>59</v>
      </c>
      <c r="H89" s="157">
        <v>1</v>
      </c>
      <c r="I89" s="157">
        <v>890</v>
      </c>
      <c r="J89" s="157">
        <v>0.36199999999999999</v>
      </c>
      <c r="K89" s="162">
        <f t="shared" si="10"/>
        <v>0.26471249999999996</v>
      </c>
      <c r="L89" s="157">
        <v>5.85</v>
      </c>
      <c r="M89" s="157" t="s">
        <v>49</v>
      </c>
      <c r="N89" s="163">
        <v>2.049996917647057E-3</v>
      </c>
      <c r="O89" s="163">
        <v>2.049996917647057E-3</v>
      </c>
      <c r="P89" s="157">
        <v>5</v>
      </c>
      <c r="Q89" s="157">
        <v>70</v>
      </c>
      <c r="R89" s="157">
        <v>1</v>
      </c>
      <c r="S89" s="157">
        <v>178</v>
      </c>
      <c r="T89" s="157">
        <v>0.36199999999999999</v>
      </c>
      <c r="U89" s="157">
        <v>5</v>
      </c>
      <c r="V89" s="161">
        <v>10.267729036050119</v>
      </c>
      <c r="W89" s="161">
        <v>5.9937970224488026</v>
      </c>
      <c r="X89" s="161">
        <v>10.226092926207116</v>
      </c>
      <c r="Y89" s="161">
        <v>5.9732080565882786</v>
      </c>
      <c r="Z89" s="164">
        <v>437</v>
      </c>
      <c r="AA89" s="156">
        <f t="shared" si="11"/>
        <v>72.908708513699551</v>
      </c>
      <c r="AB89" s="156">
        <f t="shared" si="12"/>
        <v>73.160016503694592</v>
      </c>
      <c r="AC89" s="165">
        <f t="shared" si="5"/>
        <v>99.594495436168813</v>
      </c>
      <c r="AD89" s="165">
        <f t="shared" si="5"/>
        <v>99.656495443816155</v>
      </c>
      <c r="AE89" s="166"/>
    </row>
    <row r="90" spans="1:31" s="167" customFormat="1" x14ac:dyDescent="0.25">
      <c r="A90" s="159" t="s">
        <v>52</v>
      </c>
      <c r="B90" s="160" t="s">
        <v>29</v>
      </c>
      <c r="C90" s="160" t="s">
        <v>53</v>
      </c>
      <c r="D90" s="157" t="s">
        <v>10</v>
      </c>
      <c r="E90" s="157" t="s">
        <v>11</v>
      </c>
      <c r="F90" s="157" t="s">
        <v>23</v>
      </c>
      <c r="G90" s="157" t="s">
        <v>44</v>
      </c>
      <c r="H90" s="157">
        <v>1</v>
      </c>
      <c r="I90" s="157">
        <v>445</v>
      </c>
      <c r="J90" s="157">
        <v>0.36199999999999999</v>
      </c>
      <c r="K90" s="162">
        <f>L90*J90/8</f>
        <v>7.4662499999999993E-2</v>
      </c>
      <c r="L90" s="157">
        <v>1.65</v>
      </c>
      <c r="M90" s="157" t="s">
        <v>49</v>
      </c>
      <c r="N90" s="163">
        <v>2.0499969176470539E-3</v>
      </c>
      <c r="O90" s="163">
        <v>2.0499969176470539E-3</v>
      </c>
      <c r="P90" s="157">
        <v>1</v>
      </c>
      <c r="Q90" s="157">
        <v>71</v>
      </c>
      <c r="R90" s="157">
        <v>1</v>
      </c>
      <c r="S90" s="157">
        <v>445</v>
      </c>
      <c r="T90" s="157">
        <v>0.36199999999999999</v>
      </c>
      <c r="U90" s="157">
        <v>1</v>
      </c>
      <c r="V90" s="161">
        <v>26.558709973984282</v>
      </c>
      <c r="W90" s="161">
        <v>15.111738159065121</v>
      </c>
      <c r="X90" s="161">
        <v>26.546041467570738</v>
      </c>
      <c r="Y90" s="161">
        <v>15.105791908397572</v>
      </c>
      <c r="Z90" s="164">
        <v>437</v>
      </c>
      <c r="AA90" s="156">
        <f t="shared" si="11"/>
        <v>28.917917674338181</v>
      </c>
      <c r="AB90" s="156">
        <f t="shared" si="12"/>
        <v>28.929300936355684</v>
      </c>
      <c r="AC90" s="165">
        <f t="shared" si="5"/>
        <v>99.952299993388408</v>
      </c>
      <c r="AD90" s="165">
        <f t="shared" si="5"/>
        <v>99.96065144455946</v>
      </c>
      <c r="AE90" s="166"/>
    </row>
    <row r="91" spans="1:31" s="167" customFormat="1" x14ac:dyDescent="0.25">
      <c r="A91" s="159" t="s">
        <v>52</v>
      </c>
      <c r="B91" s="160" t="s">
        <v>29</v>
      </c>
      <c r="C91" s="160" t="s">
        <v>53</v>
      </c>
      <c r="D91" s="157" t="s">
        <v>47</v>
      </c>
      <c r="E91" s="157" t="s">
        <v>17</v>
      </c>
      <c r="F91" s="157" t="s">
        <v>23</v>
      </c>
      <c r="G91" s="157" t="s">
        <v>59</v>
      </c>
      <c r="H91" s="157">
        <v>1</v>
      </c>
      <c r="I91" s="157">
        <v>890</v>
      </c>
      <c r="J91" s="157">
        <v>0.36199999999999999</v>
      </c>
      <c r="K91" s="162">
        <f t="shared" si="10"/>
        <v>0.26471249999999996</v>
      </c>
      <c r="L91" s="157">
        <v>5.85</v>
      </c>
      <c r="M91" s="157" t="s">
        <v>49</v>
      </c>
      <c r="N91" s="163">
        <v>2.0499969176470492E-3</v>
      </c>
      <c r="O91" s="163">
        <v>2.0499969176470492E-3</v>
      </c>
      <c r="P91" s="157">
        <v>1</v>
      </c>
      <c r="Q91" s="157">
        <v>72</v>
      </c>
      <c r="R91" s="157">
        <v>1</v>
      </c>
      <c r="S91" s="157">
        <v>890</v>
      </c>
      <c r="T91" s="157">
        <v>0.36199999999999999</v>
      </c>
      <c r="U91" s="157">
        <v>1</v>
      </c>
      <c r="V91" s="161">
        <v>56.700737220649749</v>
      </c>
      <c r="W91" s="161">
        <v>30.615648323458434</v>
      </c>
      <c r="X91" s="161">
        <v>56.650249939612941</v>
      </c>
      <c r="Y91" s="161">
        <v>30.594068507556276</v>
      </c>
      <c r="Z91" s="164">
        <v>437</v>
      </c>
      <c r="AA91" s="156">
        <f t="shared" si="11"/>
        <v>14.273746398672873</v>
      </c>
      <c r="AB91" s="156">
        <f t="shared" si="12"/>
        <v>14.283814520846338</v>
      </c>
      <c r="AC91" s="165">
        <f t="shared" si="5"/>
        <v>99.910958334033054</v>
      </c>
      <c r="AD91" s="165">
        <f t="shared" si="5"/>
        <v>99.92951377127747</v>
      </c>
      <c r="AE91" s="166"/>
    </row>
    <row r="92" spans="1:31" s="167" customFormat="1" ht="30" x14ac:dyDescent="0.25">
      <c r="A92" s="159" t="s">
        <v>60</v>
      </c>
      <c r="B92" s="160" t="s">
        <v>8</v>
      </c>
      <c r="C92" s="160" t="s">
        <v>61</v>
      </c>
      <c r="D92" s="157" t="s">
        <v>62</v>
      </c>
      <c r="E92" s="157" t="s">
        <v>11</v>
      </c>
      <c r="F92" s="157" t="s">
        <v>12</v>
      </c>
      <c r="G92" s="157" t="s">
        <v>63</v>
      </c>
      <c r="H92" s="157">
        <v>0.02</v>
      </c>
      <c r="I92" s="157">
        <v>445</v>
      </c>
      <c r="J92" s="157">
        <v>4</v>
      </c>
      <c r="K92" s="157">
        <v>0.53</v>
      </c>
      <c r="L92" s="157">
        <v>0.53</v>
      </c>
      <c r="M92" s="160" t="s">
        <v>64</v>
      </c>
      <c r="N92" s="163">
        <v>4.7800000000000002E-4</v>
      </c>
      <c r="O92" s="163">
        <v>4.7800000000000002E-4</v>
      </c>
      <c r="P92" s="157">
        <v>20</v>
      </c>
      <c r="Q92" s="157">
        <v>73</v>
      </c>
      <c r="R92" s="157">
        <v>0.02</v>
      </c>
      <c r="S92" s="157">
        <v>22.25</v>
      </c>
      <c r="T92" s="157">
        <v>4</v>
      </c>
      <c r="U92" s="157">
        <v>20</v>
      </c>
      <c r="V92" s="161">
        <v>0.11621322344227052</v>
      </c>
      <c r="W92" s="161">
        <v>2.6894430167207724E-2</v>
      </c>
      <c r="X92" s="161">
        <v>7.6795466351179537E-2</v>
      </c>
      <c r="Y92" s="161">
        <v>1.7973696966738843E-2</v>
      </c>
      <c r="Z92" s="164">
        <v>437</v>
      </c>
      <c r="AA92" s="156">
        <f t="shared" si="11"/>
        <v>16248.717570258559</v>
      </c>
      <c r="AB92" s="156">
        <f t="shared" si="12"/>
        <v>24313.306316930164</v>
      </c>
      <c r="AC92" s="165">
        <f t="shared" si="5"/>
        <v>66.081521600102647</v>
      </c>
      <c r="AD92" s="165">
        <f t="shared" si="5"/>
        <v>66.830555081453639</v>
      </c>
      <c r="AE92" s="166"/>
    </row>
    <row r="93" spans="1:31" s="167" customFormat="1" x14ac:dyDescent="0.25">
      <c r="A93" s="159" t="s">
        <v>60</v>
      </c>
      <c r="B93" s="160" t="s">
        <v>15</v>
      </c>
      <c r="C93" s="160" t="s">
        <v>61</v>
      </c>
      <c r="D93" s="157" t="s">
        <v>65</v>
      </c>
      <c r="E93" s="157" t="s">
        <v>17</v>
      </c>
      <c r="F93" s="157" t="s">
        <v>12</v>
      </c>
      <c r="G93" s="157" t="s">
        <v>66</v>
      </c>
      <c r="H93" s="157">
        <v>0.53400000000000003</v>
      </c>
      <c r="I93" s="157">
        <v>890</v>
      </c>
      <c r="J93" s="157">
        <v>8</v>
      </c>
      <c r="K93" s="157">
        <f>L93*J93/8</f>
        <v>4.51</v>
      </c>
      <c r="L93" s="157">
        <v>4.51</v>
      </c>
      <c r="M93" s="160" t="s">
        <v>58</v>
      </c>
      <c r="N93" s="163">
        <v>5.8489291683346857E-4</v>
      </c>
      <c r="O93" s="163">
        <v>5.8489291683345469E-4</v>
      </c>
      <c r="P93" s="157">
        <v>20</v>
      </c>
      <c r="Q93" s="157">
        <v>74</v>
      </c>
      <c r="R93" s="157">
        <v>0.53400000000000003</v>
      </c>
      <c r="S93" s="157">
        <v>44.5</v>
      </c>
      <c r="T93" s="157">
        <v>8</v>
      </c>
      <c r="U93" s="157">
        <v>20</v>
      </c>
      <c r="V93" s="161">
        <v>9.3850022421750108</v>
      </c>
      <c r="W93" s="161">
        <v>1.4063212864351076</v>
      </c>
      <c r="X93" s="161">
        <v>8.6966510408884226</v>
      </c>
      <c r="Y93" s="161">
        <v>1.3058167015461624</v>
      </c>
      <c r="Z93" s="164">
        <v>437</v>
      </c>
      <c r="AA93" s="156">
        <f t="shared" si="11"/>
        <v>310.739803354434</v>
      </c>
      <c r="AB93" s="156">
        <f t="shared" si="12"/>
        <v>334.65646402176259</v>
      </c>
      <c r="AC93" s="165">
        <f t="shared" si="5"/>
        <v>92.665412500454977</v>
      </c>
      <c r="AD93" s="165">
        <f t="shared" si="5"/>
        <v>92.853369577892479</v>
      </c>
      <c r="AE93" s="166"/>
    </row>
    <row r="94" spans="1:31" s="167" customFormat="1" ht="30" x14ac:dyDescent="0.25">
      <c r="A94" s="159" t="s">
        <v>60</v>
      </c>
      <c r="B94" s="160" t="s">
        <v>18</v>
      </c>
      <c r="C94" s="160" t="s">
        <v>61</v>
      </c>
      <c r="D94" s="157" t="s">
        <v>62</v>
      </c>
      <c r="E94" s="157" t="s">
        <v>11</v>
      </c>
      <c r="F94" s="157" t="s">
        <v>12</v>
      </c>
      <c r="G94" s="157" t="s">
        <v>63</v>
      </c>
      <c r="H94" s="157">
        <v>0.02</v>
      </c>
      <c r="I94" s="157">
        <v>445</v>
      </c>
      <c r="J94" s="157">
        <v>4</v>
      </c>
      <c r="K94" s="157">
        <v>0.53</v>
      </c>
      <c r="L94" s="157">
        <v>0.53</v>
      </c>
      <c r="M94" s="160" t="s">
        <v>64</v>
      </c>
      <c r="N94" s="163">
        <v>4.7800000000000002E-4</v>
      </c>
      <c r="O94" s="163">
        <v>4.7800000000000002E-4</v>
      </c>
      <c r="P94" s="157">
        <v>10</v>
      </c>
      <c r="Q94" s="157">
        <v>75</v>
      </c>
      <c r="R94" s="157">
        <v>0.02</v>
      </c>
      <c r="S94" s="157">
        <v>44.5</v>
      </c>
      <c r="T94" s="157">
        <v>4</v>
      </c>
      <c r="U94" s="157">
        <v>10</v>
      </c>
      <c r="V94" s="161">
        <v>0.1802985315042441</v>
      </c>
      <c r="W94" s="161">
        <v>4.1924228923084998E-2</v>
      </c>
      <c r="X94" s="161">
        <v>0.14087250817413588</v>
      </c>
      <c r="Y94" s="161">
        <v>3.3001695976824001E-2</v>
      </c>
      <c r="Z94" s="164">
        <v>437</v>
      </c>
      <c r="AA94" s="156">
        <f t="shared" si="11"/>
        <v>10423.56678286746</v>
      </c>
      <c r="AB94" s="156">
        <f t="shared" si="12"/>
        <v>13241.743706350444</v>
      </c>
      <c r="AC94" s="165">
        <f t="shared" si="5"/>
        <v>78.132920439687467</v>
      </c>
      <c r="AD94" s="165">
        <f t="shared" si="5"/>
        <v>78.717478709911518</v>
      </c>
      <c r="AE94" s="166"/>
    </row>
    <row r="95" spans="1:31" s="167" customFormat="1" x14ac:dyDescent="0.25">
      <c r="A95" s="159" t="s">
        <v>60</v>
      </c>
      <c r="B95" s="160" t="s">
        <v>19</v>
      </c>
      <c r="C95" s="160" t="s">
        <v>61</v>
      </c>
      <c r="D95" s="157" t="s">
        <v>65</v>
      </c>
      <c r="E95" s="157" t="s">
        <v>17</v>
      </c>
      <c r="F95" s="157" t="s">
        <v>12</v>
      </c>
      <c r="G95" s="157" t="s">
        <v>66</v>
      </c>
      <c r="H95" s="157">
        <v>0.53400000000000003</v>
      </c>
      <c r="I95" s="157">
        <v>890</v>
      </c>
      <c r="J95" s="157">
        <v>8</v>
      </c>
      <c r="K95" s="157">
        <f>L95*J95/8</f>
        <v>4.51</v>
      </c>
      <c r="L95" s="157">
        <v>4.51</v>
      </c>
      <c r="M95" s="160" t="s">
        <v>58</v>
      </c>
      <c r="N95" s="163">
        <v>5.848929160198516E-4</v>
      </c>
      <c r="O95" s="163">
        <v>5.8489291601985897E-4</v>
      </c>
      <c r="P95" s="157">
        <v>10</v>
      </c>
      <c r="Q95" s="157">
        <v>76</v>
      </c>
      <c r="R95" s="157">
        <v>0.53400000000000003</v>
      </c>
      <c r="S95" s="157">
        <v>89</v>
      </c>
      <c r="T95" s="157">
        <v>8</v>
      </c>
      <c r="U95" s="157">
        <v>10</v>
      </c>
      <c r="V95" s="161">
        <v>18.091436417943502</v>
      </c>
      <c r="W95" s="161">
        <v>2.7129269608072679</v>
      </c>
      <c r="X95" s="161">
        <v>17.386064410763158</v>
      </c>
      <c r="Y95" s="161">
        <v>2.609963470510178</v>
      </c>
      <c r="Z95" s="164">
        <v>437</v>
      </c>
      <c r="AA95" s="156">
        <f t="shared" si="11"/>
        <v>161.08063590107298</v>
      </c>
      <c r="AB95" s="156">
        <f t="shared" si="12"/>
        <v>167.43529361143825</v>
      </c>
      <c r="AC95" s="165">
        <f t="shared" si="5"/>
        <v>96.101072403069452</v>
      </c>
      <c r="AD95" s="165">
        <f t="shared" si="5"/>
        <v>96.204708354313681</v>
      </c>
      <c r="AE95" s="166"/>
    </row>
    <row r="96" spans="1:31" s="167" customFormat="1" ht="30" x14ac:dyDescent="0.25">
      <c r="A96" s="159" t="s">
        <v>60</v>
      </c>
      <c r="B96" s="160" t="s">
        <v>20</v>
      </c>
      <c r="C96" s="160" t="s">
        <v>61</v>
      </c>
      <c r="D96" s="157" t="s">
        <v>62</v>
      </c>
      <c r="E96" s="157" t="s">
        <v>11</v>
      </c>
      <c r="F96" s="157" t="s">
        <v>12</v>
      </c>
      <c r="G96" s="157" t="s">
        <v>63</v>
      </c>
      <c r="H96" s="157">
        <v>0.02</v>
      </c>
      <c r="I96" s="157">
        <v>445</v>
      </c>
      <c r="J96" s="157">
        <v>4</v>
      </c>
      <c r="K96" s="157">
        <v>0.53</v>
      </c>
      <c r="L96" s="157">
        <v>0.53</v>
      </c>
      <c r="M96" s="160" t="s">
        <v>64</v>
      </c>
      <c r="N96" s="163">
        <v>4.7800000000000002E-4</v>
      </c>
      <c r="O96" s="163">
        <v>4.7800000000000002E-4</v>
      </c>
      <c r="P96" s="157">
        <v>5</v>
      </c>
      <c r="Q96" s="157">
        <v>77</v>
      </c>
      <c r="R96" s="157">
        <v>0.02</v>
      </c>
      <c r="S96" s="157">
        <v>89</v>
      </c>
      <c r="T96" s="157">
        <v>4</v>
      </c>
      <c r="U96" s="157">
        <v>5</v>
      </c>
      <c r="V96" s="161">
        <v>0.30849236447770662</v>
      </c>
      <c r="W96" s="161">
        <v>7.1998496981351023E-2</v>
      </c>
      <c r="X96" s="161">
        <v>0.26905084950321478</v>
      </c>
      <c r="Y96" s="161">
        <v>6.3071709787835606E-2</v>
      </c>
      <c r="Z96" s="164">
        <v>437</v>
      </c>
      <c r="AA96" s="156">
        <f t="shared" si="11"/>
        <v>6069.5711483142668</v>
      </c>
      <c r="AB96" s="156">
        <f t="shared" si="12"/>
        <v>6928.6214290052822</v>
      </c>
      <c r="AC96" s="165">
        <f t="shared" si="5"/>
        <v>87.214751638579983</v>
      </c>
      <c r="AD96" s="165">
        <f t="shared" si="5"/>
        <v>87.601425629999426</v>
      </c>
      <c r="AE96" s="166"/>
    </row>
    <row r="97" spans="1:31" s="167" customFormat="1" x14ac:dyDescent="0.25">
      <c r="A97" s="159" t="s">
        <v>60</v>
      </c>
      <c r="B97" s="160" t="s">
        <v>21</v>
      </c>
      <c r="C97" s="160" t="s">
        <v>61</v>
      </c>
      <c r="D97" s="157" t="s">
        <v>65</v>
      </c>
      <c r="E97" s="157" t="s">
        <v>17</v>
      </c>
      <c r="F97" s="157" t="s">
        <v>12</v>
      </c>
      <c r="G97" s="157" t="s">
        <v>66</v>
      </c>
      <c r="H97" s="157">
        <v>0.53400000000000003</v>
      </c>
      <c r="I97" s="157">
        <v>890</v>
      </c>
      <c r="J97" s="157">
        <v>8</v>
      </c>
      <c r="K97" s="157">
        <f>L97*J97/8</f>
        <v>4.51</v>
      </c>
      <c r="L97" s="157">
        <v>4.51</v>
      </c>
      <c r="M97" s="160" t="s">
        <v>58</v>
      </c>
      <c r="N97" s="163">
        <v>5.8489291438925273E-4</v>
      </c>
      <c r="O97" s="163">
        <v>5.848929143892317E-4</v>
      </c>
      <c r="P97" s="157">
        <v>5</v>
      </c>
      <c r="Q97" s="157">
        <v>78</v>
      </c>
      <c r="R97" s="157">
        <v>0.53400000000000003</v>
      </c>
      <c r="S97" s="157">
        <v>178</v>
      </c>
      <c r="T97" s="157">
        <v>8</v>
      </c>
      <c r="U97" s="157">
        <v>5</v>
      </c>
      <c r="V97" s="161">
        <v>36.15140767476472</v>
      </c>
      <c r="W97" s="161">
        <v>5.4186206751238899</v>
      </c>
      <c r="X97" s="161">
        <v>35.410933802231362</v>
      </c>
      <c r="Y97" s="161">
        <v>5.3107014583355614</v>
      </c>
      <c r="Z97" s="164">
        <v>437</v>
      </c>
      <c r="AA97" s="156">
        <f t="shared" si="11"/>
        <v>80.64783017682052</v>
      </c>
      <c r="AB97" s="156">
        <f t="shared" si="12"/>
        <v>82.286681604761327</v>
      </c>
      <c r="AC97" s="165">
        <f t="shared" si="5"/>
        <v>97.951742628682638</v>
      </c>
      <c r="AD97" s="165">
        <f t="shared" si="5"/>
        <v>98.008363691450668</v>
      </c>
      <c r="AE97" s="166"/>
    </row>
    <row r="98" spans="1:31" s="167" customFormat="1" ht="30" x14ac:dyDescent="0.25">
      <c r="A98" s="159" t="s">
        <v>60</v>
      </c>
      <c r="B98" s="160" t="s">
        <v>22</v>
      </c>
      <c r="C98" s="160" t="s">
        <v>61</v>
      </c>
      <c r="D98" s="157" t="s">
        <v>62</v>
      </c>
      <c r="E98" s="157" t="s">
        <v>11</v>
      </c>
      <c r="F98" s="157" t="s">
        <v>23</v>
      </c>
      <c r="G98" s="157" t="s">
        <v>63</v>
      </c>
      <c r="H98" s="157">
        <v>0.02</v>
      </c>
      <c r="I98" s="157">
        <v>445</v>
      </c>
      <c r="J98" s="157">
        <v>4</v>
      </c>
      <c r="K98" s="157">
        <v>0.53</v>
      </c>
      <c r="L98" s="157">
        <v>0.53</v>
      </c>
      <c r="M98" s="160" t="s">
        <v>64</v>
      </c>
      <c r="N98" s="163">
        <v>4.7800000000000002E-4</v>
      </c>
      <c r="O98" s="163">
        <v>4.7800000000000002E-4</v>
      </c>
      <c r="P98" s="157">
        <v>1</v>
      </c>
      <c r="Q98" s="157">
        <v>79</v>
      </c>
      <c r="R98" s="157">
        <v>0.02</v>
      </c>
      <c r="S98" s="157">
        <v>445</v>
      </c>
      <c r="T98" s="157">
        <v>4</v>
      </c>
      <c r="U98" s="157">
        <v>1</v>
      </c>
      <c r="V98" s="161">
        <v>1.3345063135405131</v>
      </c>
      <c r="W98" s="161">
        <v>0.31319995957846491</v>
      </c>
      <c r="X98" s="161">
        <v>1.2949972448309761</v>
      </c>
      <c r="Y98" s="161">
        <v>0.30424683201158009</v>
      </c>
      <c r="Z98" s="164">
        <v>437</v>
      </c>
      <c r="AA98" s="156">
        <f t="shared" si="11"/>
        <v>1395.2747650036649</v>
      </c>
      <c r="AB98" s="156">
        <f t="shared" si="12"/>
        <v>1436.3337725185158</v>
      </c>
      <c r="AC98" s="165">
        <f t="shared" si="5"/>
        <v>97.039424369247286</v>
      </c>
      <c r="AD98" s="165">
        <f t="shared" si="5"/>
        <v>97.14140206820754</v>
      </c>
      <c r="AE98" s="166"/>
    </row>
    <row r="99" spans="1:31" s="167" customFormat="1" x14ac:dyDescent="0.25">
      <c r="A99" s="159" t="s">
        <v>60</v>
      </c>
      <c r="B99" s="160" t="s">
        <v>24</v>
      </c>
      <c r="C99" s="160" t="s">
        <v>61</v>
      </c>
      <c r="D99" s="157" t="s">
        <v>65</v>
      </c>
      <c r="E99" s="157" t="s">
        <v>17</v>
      </c>
      <c r="F99" s="157" t="s">
        <v>23</v>
      </c>
      <c r="G99" s="157" t="s">
        <v>66</v>
      </c>
      <c r="H99" s="157">
        <v>0.53400000000000003</v>
      </c>
      <c r="I99" s="157">
        <v>890</v>
      </c>
      <c r="J99" s="157">
        <v>8</v>
      </c>
      <c r="K99" s="157">
        <f>L99*J99/8</f>
        <v>4.51</v>
      </c>
      <c r="L99" s="157">
        <v>4.51</v>
      </c>
      <c r="M99" s="160" t="s">
        <v>58</v>
      </c>
      <c r="N99" s="163">
        <v>5.8489290135806137E-4</v>
      </c>
      <c r="O99" s="163">
        <v>5.8489290135804923E-4</v>
      </c>
      <c r="P99" s="157">
        <v>1</v>
      </c>
      <c r="Q99" s="157">
        <v>80</v>
      </c>
      <c r="R99" s="157">
        <v>0.53400000000000003</v>
      </c>
      <c r="S99" s="157">
        <v>890</v>
      </c>
      <c r="T99" s="157">
        <v>8</v>
      </c>
      <c r="U99" s="157">
        <v>1</v>
      </c>
      <c r="V99" s="161">
        <v>215.29377821572334</v>
      </c>
      <c r="W99" s="161">
        <v>31.482132279840197</v>
      </c>
      <c r="X99" s="161">
        <v>214.22875127602484</v>
      </c>
      <c r="Y99" s="161">
        <v>31.335626678149062</v>
      </c>
      <c r="Z99" s="164">
        <v>437</v>
      </c>
      <c r="AA99" s="156">
        <f t="shared" si="11"/>
        <v>13.880889519031593</v>
      </c>
      <c r="AB99" s="156">
        <f t="shared" si="12"/>
        <v>13.945787792548874</v>
      </c>
      <c r="AC99" s="165">
        <f t="shared" si="5"/>
        <v>99.505314575959858</v>
      </c>
      <c r="AD99" s="165">
        <f t="shared" si="5"/>
        <v>99.534638885356088</v>
      </c>
      <c r="AE99" s="166"/>
    </row>
    <row r="100" spans="1:31" s="167" customFormat="1" ht="45" x14ac:dyDescent="0.25">
      <c r="A100" s="159" t="s">
        <v>60</v>
      </c>
      <c r="B100" s="160" t="s">
        <v>8</v>
      </c>
      <c r="C100" s="160" t="s">
        <v>67</v>
      </c>
      <c r="D100" s="157" t="s">
        <v>10</v>
      </c>
      <c r="E100" s="157" t="s">
        <v>11</v>
      </c>
      <c r="F100" s="157" t="s">
        <v>12</v>
      </c>
      <c r="G100" s="157" t="s">
        <v>63</v>
      </c>
      <c r="H100" s="157">
        <v>0.02</v>
      </c>
      <c r="I100" s="157">
        <v>445</v>
      </c>
      <c r="J100" s="157">
        <v>4</v>
      </c>
      <c r="K100" s="157">
        <v>0.03</v>
      </c>
      <c r="L100" s="157">
        <f>K100*8/J100</f>
        <v>0.06</v>
      </c>
      <c r="M100" s="160" t="s">
        <v>68</v>
      </c>
      <c r="N100" s="163">
        <v>4.7800000000000002E-4</v>
      </c>
      <c r="O100" s="163">
        <v>4.7800000000000002E-4</v>
      </c>
      <c r="P100" s="157">
        <v>20</v>
      </c>
      <c r="Q100" s="157">
        <v>81</v>
      </c>
      <c r="R100" s="157">
        <v>0.02</v>
      </c>
      <c r="S100" s="157">
        <v>22.25</v>
      </c>
      <c r="T100" s="157">
        <v>4</v>
      </c>
      <c r="U100" s="157">
        <v>20</v>
      </c>
      <c r="V100" s="161">
        <v>6.996709870879482E-2</v>
      </c>
      <c r="W100" s="161">
        <v>1.6367798427695153E-2</v>
      </c>
      <c r="X100" s="161">
        <v>6.5505340398291589E-2</v>
      </c>
      <c r="Y100" s="161">
        <v>1.5357984909234382E-2</v>
      </c>
      <c r="Z100" s="164">
        <v>437</v>
      </c>
      <c r="AA100" s="156">
        <f t="shared" si="11"/>
        <v>26698.764768545392</v>
      </c>
      <c r="AB100" s="156">
        <f t="shared" si="12"/>
        <v>28454.253769792584</v>
      </c>
      <c r="AC100" s="165">
        <f t="shared" ref="AC100:AD136" si="13">X100*100/V100</f>
        <v>93.62306227806701</v>
      </c>
      <c r="AD100" s="165">
        <f t="shared" si="13"/>
        <v>93.830486592796035</v>
      </c>
      <c r="AE100" s="166"/>
    </row>
    <row r="101" spans="1:31" s="167" customFormat="1" x14ac:dyDescent="0.25">
      <c r="A101" s="159" t="s">
        <v>60</v>
      </c>
      <c r="B101" s="160" t="s">
        <v>15</v>
      </c>
      <c r="C101" s="160" t="s">
        <v>67</v>
      </c>
      <c r="D101" s="157" t="s">
        <v>47</v>
      </c>
      <c r="E101" s="157" t="s">
        <v>17</v>
      </c>
      <c r="F101" s="157" t="s">
        <v>12</v>
      </c>
      <c r="G101" s="157" t="s">
        <v>66</v>
      </c>
      <c r="H101" s="157">
        <v>0.53400000000000003</v>
      </c>
      <c r="I101" s="157">
        <v>890</v>
      </c>
      <c r="J101" s="157">
        <v>8</v>
      </c>
      <c r="K101" s="157">
        <f>L101*J101/8</f>
        <v>0.19</v>
      </c>
      <c r="L101" s="157">
        <v>0.19</v>
      </c>
      <c r="M101" s="160" t="s">
        <v>58</v>
      </c>
      <c r="N101" s="163">
        <v>5.8489291683346619E-4</v>
      </c>
      <c r="O101" s="163">
        <v>5.848929168334651E-4</v>
      </c>
      <c r="P101" s="157">
        <v>20</v>
      </c>
      <c r="Q101" s="157">
        <v>82</v>
      </c>
      <c r="R101" s="157">
        <v>0.53400000000000003</v>
      </c>
      <c r="S101" s="157">
        <v>44.5</v>
      </c>
      <c r="T101" s="157">
        <v>8</v>
      </c>
      <c r="U101" s="157">
        <v>20</v>
      </c>
      <c r="V101" s="161">
        <v>8.5128951500854022</v>
      </c>
      <c r="W101" s="161">
        <v>1.2784125437609861</v>
      </c>
      <c r="X101" s="161">
        <v>8.4839407829955675</v>
      </c>
      <c r="Y101" s="161">
        <v>1.2741849465483164</v>
      </c>
      <c r="Z101" s="164">
        <v>437</v>
      </c>
      <c r="AA101" s="156">
        <f t="shared" si="11"/>
        <v>341.8301878628173</v>
      </c>
      <c r="AB101" s="156">
        <f t="shared" si="12"/>
        <v>342.96434060361833</v>
      </c>
      <c r="AC101" s="165">
        <f t="shared" si="13"/>
        <v>99.659876380721741</v>
      </c>
      <c r="AD101" s="165">
        <f t="shared" si="13"/>
        <v>99.669308844527407</v>
      </c>
      <c r="AE101" s="166"/>
    </row>
    <row r="102" spans="1:31" s="167" customFormat="1" ht="45" x14ac:dyDescent="0.25">
      <c r="A102" s="159" t="s">
        <v>60</v>
      </c>
      <c r="B102" s="160" t="s">
        <v>18</v>
      </c>
      <c r="C102" s="160" t="s">
        <v>67</v>
      </c>
      <c r="D102" s="157" t="s">
        <v>10</v>
      </c>
      <c r="E102" s="157" t="s">
        <v>11</v>
      </c>
      <c r="F102" s="157" t="s">
        <v>12</v>
      </c>
      <c r="G102" s="157" t="s">
        <v>63</v>
      </c>
      <c r="H102" s="157">
        <v>0.02</v>
      </c>
      <c r="I102" s="157">
        <v>445</v>
      </c>
      <c r="J102" s="157">
        <v>4</v>
      </c>
      <c r="K102" s="157">
        <v>0.03</v>
      </c>
      <c r="L102" s="157">
        <f>K102*8/J102</f>
        <v>0.06</v>
      </c>
      <c r="M102" s="160" t="s">
        <v>68</v>
      </c>
      <c r="N102" s="163">
        <v>4.7800000000000002E-4</v>
      </c>
      <c r="O102" s="163">
        <v>4.7800000000000002E-4</v>
      </c>
      <c r="P102" s="157">
        <v>10</v>
      </c>
      <c r="Q102" s="157">
        <v>83</v>
      </c>
      <c r="R102" s="157">
        <v>0.02</v>
      </c>
      <c r="S102" s="157">
        <v>44.5</v>
      </c>
      <c r="T102" s="157">
        <v>4</v>
      </c>
      <c r="U102" s="157">
        <v>10</v>
      </c>
      <c r="V102" s="161">
        <v>0.13404279000997074</v>
      </c>
      <c r="W102" s="161">
        <v>3.1395483813202112E-2</v>
      </c>
      <c r="X102" s="161">
        <v>0.12957997578585462</v>
      </c>
      <c r="Y102" s="161">
        <v>3.0385474139907661E-2</v>
      </c>
      <c r="Z102" s="164">
        <v>437</v>
      </c>
      <c r="AA102" s="156">
        <f t="shared" si="11"/>
        <v>13919.199417345408</v>
      </c>
      <c r="AB102" s="156">
        <f t="shared" si="12"/>
        <v>14381.872008574424</v>
      </c>
      <c r="AC102" s="165">
        <f t="shared" si="13"/>
        <v>96.670604794346517</v>
      </c>
      <c r="AD102" s="165">
        <f t="shared" si="13"/>
        <v>96.782945982601063</v>
      </c>
      <c r="AE102" s="166"/>
    </row>
    <row r="103" spans="1:31" s="167" customFormat="1" x14ac:dyDescent="0.25">
      <c r="A103" s="159" t="s">
        <v>60</v>
      </c>
      <c r="B103" s="160" t="s">
        <v>19</v>
      </c>
      <c r="C103" s="160" t="s">
        <v>67</v>
      </c>
      <c r="D103" s="157" t="s">
        <v>47</v>
      </c>
      <c r="E103" s="157" t="s">
        <v>17</v>
      </c>
      <c r="F103" s="157" t="s">
        <v>12</v>
      </c>
      <c r="G103" s="157" t="s">
        <v>66</v>
      </c>
      <c r="H103" s="157">
        <v>0.53400000000000003</v>
      </c>
      <c r="I103" s="157">
        <v>890</v>
      </c>
      <c r="J103" s="157">
        <v>8</v>
      </c>
      <c r="K103" s="157">
        <f>L103*J103/8</f>
        <v>0.19</v>
      </c>
      <c r="L103" s="157">
        <v>0.19</v>
      </c>
      <c r="M103" s="160" t="s">
        <v>58</v>
      </c>
      <c r="N103" s="163">
        <v>5.8489291601986288E-4</v>
      </c>
      <c r="O103" s="163">
        <v>5.8489291601988738E-4</v>
      </c>
      <c r="P103" s="157">
        <v>10</v>
      </c>
      <c r="Q103" s="157">
        <v>84</v>
      </c>
      <c r="R103" s="157">
        <v>0.53400000000000003</v>
      </c>
      <c r="S103" s="157">
        <v>89</v>
      </c>
      <c r="T103" s="157">
        <v>8</v>
      </c>
      <c r="U103" s="157">
        <v>10</v>
      </c>
      <c r="V103" s="161">
        <v>17.197764076114463</v>
      </c>
      <c r="W103" s="161">
        <v>2.5819029209862379</v>
      </c>
      <c r="X103" s="161">
        <v>17.168093605775777</v>
      </c>
      <c r="Y103" s="161">
        <v>2.5775717750309424</v>
      </c>
      <c r="Z103" s="164">
        <v>437</v>
      </c>
      <c r="AA103" s="156">
        <f t="shared" si="11"/>
        <v>169.25500817554919</v>
      </c>
      <c r="AB103" s="156">
        <f t="shared" si="12"/>
        <v>169.5394107870203</v>
      </c>
      <c r="AC103" s="165">
        <f t="shared" si="13"/>
        <v>99.827474837965156</v>
      </c>
      <c r="AD103" s="165">
        <f t="shared" si="13"/>
        <v>99.832249852614865</v>
      </c>
      <c r="AE103" s="166"/>
    </row>
    <row r="104" spans="1:31" s="167" customFormat="1" ht="45" x14ac:dyDescent="0.25">
      <c r="A104" s="159" t="s">
        <v>60</v>
      </c>
      <c r="B104" s="160" t="s">
        <v>20</v>
      </c>
      <c r="C104" s="160" t="s">
        <v>67</v>
      </c>
      <c r="D104" s="157" t="s">
        <v>10</v>
      </c>
      <c r="E104" s="157" t="s">
        <v>11</v>
      </c>
      <c r="F104" s="157" t="s">
        <v>12</v>
      </c>
      <c r="G104" s="157" t="s">
        <v>63</v>
      </c>
      <c r="H104" s="157">
        <v>0.02</v>
      </c>
      <c r="I104" s="157">
        <v>445</v>
      </c>
      <c r="J104" s="157">
        <v>4</v>
      </c>
      <c r="K104" s="157">
        <v>0.03</v>
      </c>
      <c r="L104" s="157">
        <f>K104*8/J104</f>
        <v>0.06</v>
      </c>
      <c r="M104" s="160" t="s">
        <v>68</v>
      </c>
      <c r="N104" s="163">
        <v>4.7800000000000002E-4</v>
      </c>
      <c r="O104" s="163">
        <v>4.7800000000000002E-4</v>
      </c>
      <c r="P104" s="157">
        <v>5</v>
      </c>
      <c r="Q104" s="157">
        <v>85</v>
      </c>
      <c r="R104" s="157">
        <v>0.02</v>
      </c>
      <c r="S104" s="157">
        <v>89</v>
      </c>
      <c r="T104" s="157">
        <v>4</v>
      </c>
      <c r="U104" s="157">
        <v>5</v>
      </c>
      <c r="V104" s="161">
        <v>0.26221845044685305</v>
      </c>
      <c r="W104" s="161">
        <v>6.1464755758391151E-2</v>
      </c>
      <c r="X104" s="161">
        <v>0.25775388675629185</v>
      </c>
      <c r="Y104" s="161">
        <v>6.0454260303925623E-2</v>
      </c>
      <c r="Z104" s="164">
        <v>437</v>
      </c>
      <c r="AA104" s="156">
        <f t="shared" si="11"/>
        <v>7109.7655007006333</v>
      </c>
      <c r="AB104" s="156">
        <f t="shared" si="12"/>
        <v>7228.6055242929378</v>
      </c>
      <c r="AC104" s="165">
        <f t="shared" si="13"/>
        <v>98.297387661717536</v>
      </c>
      <c r="AD104" s="165">
        <f t="shared" si="13"/>
        <v>98.355975807603244</v>
      </c>
      <c r="AE104" s="166"/>
    </row>
    <row r="105" spans="1:31" s="167" customFormat="1" x14ac:dyDescent="0.25">
      <c r="A105" s="159" t="s">
        <v>60</v>
      </c>
      <c r="B105" s="160" t="s">
        <v>21</v>
      </c>
      <c r="C105" s="160" t="s">
        <v>67</v>
      </c>
      <c r="D105" s="157" t="s">
        <v>47</v>
      </c>
      <c r="E105" s="157" t="s">
        <v>17</v>
      </c>
      <c r="F105" s="157" t="s">
        <v>12</v>
      </c>
      <c r="G105" s="157" t="s">
        <v>66</v>
      </c>
      <c r="H105" s="157">
        <v>0.53400000000000003</v>
      </c>
      <c r="I105" s="157">
        <v>890</v>
      </c>
      <c r="J105" s="157">
        <v>8</v>
      </c>
      <c r="K105" s="157">
        <f>L105*J105/8</f>
        <v>0.19</v>
      </c>
      <c r="L105" s="157">
        <v>0.19</v>
      </c>
      <c r="M105" s="160" t="s">
        <v>58</v>
      </c>
      <c r="N105" s="163">
        <v>5.8489291438924926E-4</v>
      </c>
      <c r="O105" s="163">
        <v>5.8489291438926076E-4</v>
      </c>
      <c r="P105" s="157">
        <v>5</v>
      </c>
      <c r="Q105" s="157">
        <v>86</v>
      </c>
      <c r="R105" s="157">
        <v>0.53400000000000003</v>
      </c>
      <c r="S105" s="157">
        <v>178</v>
      </c>
      <c r="T105" s="157">
        <v>8</v>
      </c>
      <c r="U105" s="157">
        <v>5</v>
      </c>
      <c r="V105" s="161">
        <v>35.213260975526794</v>
      </c>
      <c r="W105" s="161">
        <v>5.2813178791157513</v>
      </c>
      <c r="X105" s="161">
        <v>35.182113587465231</v>
      </c>
      <c r="Y105" s="161">
        <v>5.2767780095202976</v>
      </c>
      <c r="Z105" s="164">
        <v>437</v>
      </c>
      <c r="AA105" s="156">
        <f t="shared" si="11"/>
        <v>82.744498627521864</v>
      </c>
      <c r="AB105" s="156">
        <f t="shared" si="12"/>
        <v>82.815687757106701</v>
      </c>
      <c r="AC105" s="165">
        <f t="shared" si="13"/>
        <v>99.911546425412837</v>
      </c>
      <c r="AD105" s="165">
        <f t="shared" si="13"/>
        <v>99.91403907699997</v>
      </c>
      <c r="AE105" s="166"/>
    </row>
    <row r="106" spans="1:31" s="167" customFormat="1" ht="45" x14ac:dyDescent="0.25">
      <c r="A106" s="159" t="s">
        <v>60</v>
      </c>
      <c r="B106" s="160" t="s">
        <v>22</v>
      </c>
      <c r="C106" s="160" t="s">
        <v>67</v>
      </c>
      <c r="D106" s="157" t="s">
        <v>10</v>
      </c>
      <c r="E106" s="157" t="s">
        <v>11</v>
      </c>
      <c r="F106" s="157" t="s">
        <v>23</v>
      </c>
      <c r="G106" s="157" t="s">
        <v>63</v>
      </c>
      <c r="H106" s="157">
        <v>0.02</v>
      </c>
      <c r="I106" s="157">
        <v>445</v>
      </c>
      <c r="J106" s="157">
        <v>4</v>
      </c>
      <c r="K106" s="157">
        <v>0.03</v>
      </c>
      <c r="L106" s="157">
        <f>K106*8/J106</f>
        <v>0.06</v>
      </c>
      <c r="M106" s="160" t="s">
        <v>68</v>
      </c>
      <c r="N106" s="163">
        <v>4.7800000000000002E-4</v>
      </c>
      <c r="O106" s="163">
        <v>4.7800000000000002E-4</v>
      </c>
      <c r="P106" s="157">
        <v>1</v>
      </c>
      <c r="Q106" s="157">
        <v>87</v>
      </c>
      <c r="R106" s="157">
        <v>0.02</v>
      </c>
      <c r="S106" s="157">
        <v>445</v>
      </c>
      <c r="T106" s="157">
        <v>4</v>
      </c>
      <c r="U106" s="157">
        <v>1</v>
      </c>
      <c r="V106" s="161">
        <v>1.2871691504578333</v>
      </c>
      <c r="W106" s="161">
        <v>0.30240430526691586</v>
      </c>
      <c r="X106" s="161">
        <v>1.2826969557974448</v>
      </c>
      <c r="Y106" s="161">
        <v>0.30139083063894706</v>
      </c>
      <c r="Z106" s="164">
        <v>437</v>
      </c>
      <c r="AA106" s="156">
        <f t="shared" si="11"/>
        <v>1445.0852464361703</v>
      </c>
      <c r="AB106" s="156">
        <f t="shared" si="12"/>
        <v>1449.9445755319171</v>
      </c>
      <c r="AC106" s="165">
        <f t="shared" si="13"/>
        <v>99.652555792003113</v>
      </c>
      <c r="AD106" s="165">
        <f t="shared" si="13"/>
        <v>99.664861045191046</v>
      </c>
      <c r="AE106" s="166"/>
    </row>
    <row r="107" spans="1:31" s="167" customFormat="1" x14ac:dyDescent="0.25">
      <c r="A107" s="159" t="s">
        <v>60</v>
      </c>
      <c r="B107" s="160" t="s">
        <v>24</v>
      </c>
      <c r="C107" s="160" t="s">
        <v>67</v>
      </c>
      <c r="D107" s="157" t="s">
        <v>47</v>
      </c>
      <c r="E107" s="157" t="s">
        <v>17</v>
      </c>
      <c r="F107" s="157" t="s">
        <v>23</v>
      </c>
      <c r="G107" s="157" t="s">
        <v>66</v>
      </c>
      <c r="H107" s="157">
        <v>0.53400000000000003</v>
      </c>
      <c r="I107" s="157">
        <v>890</v>
      </c>
      <c r="J107" s="157">
        <v>8</v>
      </c>
      <c r="K107" s="157">
        <f>L107*J107/8</f>
        <v>0.19</v>
      </c>
      <c r="L107" s="157">
        <v>0.19</v>
      </c>
      <c r="M107" s="160" t="s">
        <v>58</v>
      </c>
      <c r="N107" s="163">
        <v>5.8489290135803449E-4</v>
      </c>
      <c r="O107" s="163">
        <v>5.8489290135803687E-4</v>
      </c>
      <c r="P107" s="157">
        <v>1</v>
      </c>
      <c r="Q107" s="157">
        <v>88</v>
      </c>
      <c r="R107" s="157">
        <v>0.53400000000000003</v>
      </c>
      <c r="S107" s="157">
        <v>890</v>
      </c>
      <c r="T107" s="157">
        <v>8</v>
      </c>
      <c r="U107" s="157">
        <v>1</v>
      </c>
      <c r="V107" s="161">
        <v>213.9443925576536</v>
      </c>
      <c r="W107" s="161">
        <v>31.295937230840853</v>
      </c>
      <c r="X107" s="161">
        <v>213.89958406676502</v>
      </c>
      <c r="Y107" s="161">
        <v>31.28977110652685</v>
      </c>
      <c r="Z107" s="164">
        <v>437</v>
      </c>
      <c r="AA107" s="156">
        <f t="shared" si="11"/>
        <v>13.963473813762464</v>
      </c>
      <c r="AB107" s="156">
        <f t="shared" si="12"/>
        <v>13.966225528215659</v>
      </c>
      <c r="AC107" s="165">
        <f t="shared" si="13"/>
        <v>99.97905601060495</v>
      </c>
      <c r="AD107" s="165">
        <f t="shared" si="13"/>
        <v>99.980297364899087</v>
      </c>
      <c r="AE107" s="166"/>
    </row>
    <row r="108" spans="1:31" s="167" customFormat="1" ht="45" x14ac:dyDescent="0.25">
      <c r="A108" s="159" t="s">
        <v>60</v>
      </c>
      <c r="B108" s="160" t="s">
        <v>8</v>
      </c>
      <c r="C108" s="160" t="s">
        <v>69</v>
      </c>
      <c r="D108" s="157" t="s">
        <v>10</v>
      </c>
      <c r="E108" s="157" t="s">
        <v>11</v>
      </c>
      <c r="F108" s="157" t="s">
        <v>12</v>
      </c>
      <c r="G108" s="157" t="s">
        <v>63</v>
      </c>
      <c r="H108" s="157">
        <v>0.02</v>
      </c>
      <c r="I108" s="157">
        <v>445</v>
      </c>
      <c r="J108" s="157">
        <v>4</v>
      </c>
      <c r="K108" s="157">
        <v>0.99</v>
      </c>
      <c r="L108" s="157">
        <f>K108*8/J108</f>
        <v>1.98</v>
      </c>
      <c r="M108" s="160" t="s">
        <v>70</v>
      </c>
      <c r="N108" s="163">
        <v>4.7800000000000002E-4</v>
      </c>
      <c r="O108" s="163">
        <v>4.7800000000000002E-4</v>
      </c>
      <c r="P108" s="157">
        <v>20</v>
      </c>
      <c r="Q108" s="157">
        <v>89</v>
      </c>
      <c r="R108" s="157">
        <v>0.02</v>
      </c>
      <c r="S108" s="157">
        <v>22.25</v>
      </c>
      <c r="T108" s="157">
        <v>4</v>
      </c>
      <c r="U108" s="157">
        <v>20</v>
      </c>
      <c r="V108" s="161">
        <v>0.25890906711654937</v>
      </c>
      <c r="W108" s="161">
        <v>5.9379072584227942E-2</v>
      </c>
      <c r="X108" s="161">
        <v>0.11163001357309002</v>
      </c>
      <c r="Y108" s="161">
        <v>2.6043900976932096E-2</v>
      </c>
      <c r="Z108" s="164">
        <v>437</v>
      </c>
      <c r="AA108" s="156">
        <f t="shared" si="11"/>
        <v>7359.4952056572602</v>
      </c>
      <c r="AB108" s="156">
        <f t="shared" si="12"/>
        <v>16779.36037259029</v>
      </c>
      <c r="AC108" s="165">
        <f t="shared" si="13"/>
        <v>43.115528867453349</v>
      </c>
      <c r="AD108" s="165">
        <f t="shared" si="13"/>
        <v>43.86040374744718</v>
      </c>
      <c r="AE108" s="166"/>
    </row>
    <row r="109" spans="1:31" s="167" customFormat="1" x14ac:dyDescent="0.25">
      <c r="A109" s="159" t="s">
        <v>60</v>
      </c>
      <c r="B109" s="160" t="s">
        <v>15</v>
      </c>
      <c r="C109" s="160" t="s">
        <v>69</v>
      </c>
      <c r="D109" s="157" t="s">
        <v>47</v>
      </c>
      <c r="E109" s="157" t="s">
        <v>17</v>
      </c>
      <c r="F109" s="157" t="s">
        <v>12</v>
      </c>
      <c r="G109" s="157" t="s">
        <v>66</v>
      </c>
      <c r="H109" s="157">
        <v>0.53400000000000003</v>
      </c>
      <c r="I109" s="157">
        <v>890</v>
      </c>
      <c r="J109" s="157">
        <v>8</v>
      </c>
      <c r="K109" s="157">
        <f>L109*J109/8</f>
        <v>2.75</v>
      </c>
      <c r="L109" s="157">
        <v>2.75</v>
      </c>
      <c r="M109" s="160" t="s">
        <v>58</v>
      </c>
      <c r="N109" s="163">
        <v>5.8489291683347139E-4</v>
      </c>
      <c r="O109" s="163">
        <v>5.8489291683346619E-4</v>
      </c>
      <c r="P109" s="157">
        <v>20</v>
      </c>
      <c r="Q109" s="157">
        <v>90</v>
      </c>
      <c r="R109" s="157">
        <v>0.53400000000000003</v>
      </c>
      <c r="S109" s="157">
        <v>44.5</v>
      </c>
      <c r="T109" s="157">
        <v>8</v>
      </c>
      <c r="U109" s="157">
        <v>20</v>
      </c>
      <c r="V109" s="161">
        <v>9.0294371047797704</v>
      </c>
      <c r="W109" s="161">
        <v>1.3541722528045903</v>
      </c>
      <c r="X109" s="161">
        <v>8.6099756884627787</v>
      </c>
      <c r="Y109" s="161">
        <v>1.2929274246937517</v>
      </c>
      <c r="Z109" s="164">
        <v>437</v>
      </c>
      <c r="AA109" s="156">
        <f t="shared" si="11"/>
        <v>322.70636109619056</v>
      </c>
      <c r="AB109" s="156">
        <f t="shared" si="12"/>
        <v>337.99267588705504</v>
      </c>
      <c r="AC109" s="165">
        <f t="shared" si="13"/>
        <v>95.354512009447987</v>
      </c>
      <c r="AD109" s="165">
        <f t="shared" si="13"/>
        <v>95.477323657755051</v>
      </c>
      <c r="AE109" s="166"/>
    </row>
    <row r="110" spans="1:31" s="167" customFormat="1" ht="45" x14ac:dyDescent="0.25">
      <c r="A110" s="159" t="s">
        <v>60</v>
      </c>
      <c r="B110" s="160" t="s">
        <v>18</v>
      </c>
      <c r="C110" s="160" t="s">
        <v>69</v>
      </c>
      <c r="D110" s="157" t="s">
        <v>10</v>
      </c>
      <c r="E110" s="157" t="s">
        <v>11</v>
      </c>
      <c r="F110" s="157" t="s">
        <v>12</v>
      </c>
      <c r="G110" s="157" t="s">
        <v>63</v>
      </c>
      <c r="H110" s="157">
        <v>0.02</v>
      </c>
      <c r="I110" s="157">
        <v>445</v>
      </c>
      <c r="J110" s="157">
        <v>4</v>
      </c>
      <c r="K110" s="157">
        <v>0.99</v>
      </c>
      <c r="L110" s="157">
        <f>K110*8/J110</f>
        <v>1.98</v>
      </c>
      <c r="M110" s="160" t="s">
        <v>70</v>
      </c>
      <c r="N110" s="163">
        <v>4.7800000000000002E-4</v>
      </c>
      <c r="O110" s="163">
        <v>4.7800000000000002E-4</v>
      </c>
      <c r="P110" s="157">
        <v>10</v>
      </c>
      <c r="Q110" s="157">
        <v>91</v>
      </c>
      <c r="R110" s="157">
        <v>0.02</v>
      </c>
      <c r="S110" s="157">
        <v>44.5</v>
      </c>
      <c r="T110" s="157">
        <v>4</v>
      </c>
      <c r="U110" s="157">
        <v>10</v>
      </c>
      <c r="V110" s="161">
        <v>0.32308061886248279</v>
      </c>
      <c r="W110" s="161">
        <v>7.4420417488766044E-2</v>
      </c>
      <c r="X110" s="161">
        <v>0.17571437209888666</v>
      </c>
      <c r="Y110" s="161">
        <v>4.1073544661089735E-2</v>
      </c>
      <c r="Z110" s="164">
        <v>437</v>
      </c>
      <c r="AA110" s="156">
        <f t="shared" si="11"/>
        <v>5872.044456965943</v>
      </c>
      <c r="AB110" s="156">
        <f t="shared" si="12"/>
        <v>10639.451832215102</v>
      </c>
      <c r="AC110" s="165">
        <f t="shared" si="13"/>
        <v>54.387159687123898</v>
      </c>
      <c r="AD110" s="165">
        <f t="shared" si="13"/>
        <v>55.191231179655631</v>
      </c>
      <c r="AE110" s="166"/>
    </row>
    <row r="111" spans="1:31" s="167" customFormat="1" x14ac:dyDescent="0.25">
      <c r="A111" s="159" t="s">
        <v>60</v>
      </c>
      <c r="B111" s="160" t="s">
        <v>19</v>
      </c>
      <c r="C111" s="160" t="s">
        <v>69</v>
      </c>
      <c r="D111" s="157" t="s">
        <v>47</v>
      </c>
      <c r="E111" s="157" t="s">
        <v>17</v>
      </c>
      <c r="F111" s="157" t="s">
        <v>12</v>
      </c>
      <c r="G111" s="157" t="s">
        <v>66</v>
      </c>
      <c r="H111" s="157">
        <v>0.53400000000000003</v>
      </c>
      <c r="I111" s="157">
        <v>890</v>
      </c>
      <c r="J111" s="157">
        <v>8</v>
      </c>
      <c r="K111" s="157">
        <f>L111*J111/8</f>
        <v>2.75</v>
      </c>
      <c r="L111" s="157">
        <v>2.75</v>
      </c>
      <c r="M111" s="160" t="s">
        <v>58</v>
      </c>
      <c r="N111" s="163">
        <v>5.8489291601986179E-4</v>
      </c>
      <c r="O111" s="163">
        <v>5.8489291601986288E-4</v>
      </c>
      <c r="P111" s="157">
        <v>10</v>
      </c>
      <c r="Q111" s="157">
        <v>92</v>
      </c>
      <c r="R111" s="157">
        <v>0.53400000000000003</v>
      </c>
      <c r="S111" s="157">
        <v>89</v>
      </c>
      <c r="T111" s="157">
        <v>8</v>
      </c>
      <c r="U111" s="157">
        <v>10</v>
      </c>
      <c r="V111" s="161">
        <v>17.727079841111461</v>
      </c>
      <c r="W111" s="161">
        <v>2.6595084910604938</v>
      </c>
      <c r="X111" s="161">
        <v>17.297245538374337</v>
      </c>
      <c r="Y111" s="161">
        <v>2.5967645738035969</v>
      </c>
      <c r="Z111" s="164">
        <v>437</v>
      </c>
      <c r="AA111" s="156">
        <f t="shared" si="11"/>
        <v>164.31607624826339</v>
      </c>
      <c r="AB111" s="156">
        <f t="shared" si="12"/>
        <v>168.28633770211468</v>
      </c>
      <c r="AC111" s="165">
        <f t="shared" si="13"/>
        <v>97.575267293938154</v>
      </c>
      <c r="AD111" s="165">
        <f t="shared" si="13"/>
        <v>97.64077018487437</v>
      </c>
      <c r="AE111" s="166"/>
    </row>
    <row r="112" spans="1:31" s="167" customFormat="1" ht="45" x14ac:dyDescent="0.25">
      <c r="A112" s="159" t="s">
        <v>60</v>
      </c>
      <c r="B112" s="160" t="s">
        <v>20</v>
      </c>
      <c r="C112" s="160" t="s">
        <v>69</v>
      </c>
      <c r="D112" s="157" t="s">
        <v>10</v>
      </c>
      <c r="E112" s="157" t="s">
        <v>11</v>
      </c>
      <c r="F112" s="157" t="s">
        <v>12</v>
      </c>
      <c r="G112" s="157" t="s">
        <v>63</v>
      </c>
      <c r="H112" s="157">
        <v>0.02</v>
      </c>
      <c r="I112" s="157">
        <v>445</v>
      </c>
      <c r="J112" s="157">
        <v>4</v>
      </c>
      <c r="K112" s="157">
        <v>0.99</v>
      </c>
      <c r="L112" s="157">
        <f>K112*8/J112</f>
        <v>1.98</v>
      </c>
      <c r="M112" s="160" t="s">
        <v>70</v>
      </c>
      <c r="N112" s="163">
        <v>4.7800000000000002E-4</v>
      </c>
      <c r="O112" s="163">
        <v>4.7800000000000002E-4</v>
      </c>
      <c r="P112" s="157">
        <v>5</v>
      </c>
      <c r="Q112" s="157">
        <v>93</v>
      </c>
      <c r="R112" s="157">
        <v>0.02</v>
      </c>
      <c r="S112" s="157">
        <v>89</v>
      </c>
      <c r="T112" s="157">
        <v>4</v>
      </c>
      <c r="U112" s="157">
        <v>5</v>
      </c>
      <c r="V112" s="161">
        <v>0.45130627704369708</v>
      </c>
      <c r="W112" s="161">
        <v>0.10450533145628042</v>
      </c>
      <c r="X112" s="161">
        <v>0.30390639700117728</v>
      </c>
      <c r="Y112" s="161">
        <v>7.114734509305827E-2</v>
      </c>
      <c r="Z112" s="164">
        <v>437</v>
      </c>
      <c r="AA112" s="156">
        <f t="shared" si="11"/>
        <v>4181.6048416899957</v>
      </c>
      <c r="AB112" s="156">
        <f t="shared" si="12"/>
        <v>6142.1828098914875</v>
      </c>
      <c r="AC112" s="165">
        <f t="shared" si="13"/>
        <v>67.339279877056086</v>
      </c>
      <c r="AD112" s="165">
        <f t="shared" si="13"/>
        <v>68.080110460988877</v>
      </c>
      <c r="AE112" s="166"/>
    </row>
    <row r="113" spans="1:31" s="167" customFormat="1" x14ac:dyDescent="0.25">
      <c r="A113" s="159" t="s">
        <v>60</v>
      </c>
      <c r="B113" s="160" t="s">
        <v>21</v>
      </c>
      <c r="C113" s="160" t="s">
        <v>69</v>
      </c>
      <c r="D113" s="157" t="s">
        <v>47</v>
      </c>
      <c r="E113" s="157" t="s">
        <v>17</v>
      </c>
      <c r="F113" s="157" t="s">
        <v>12</v>
      </c>
      <c r="G113" s="157" t="s">
        <v>66</v>
      </c>
      <c r="H113" s="157">
        <v>0.53400000000000003</v>
      </c>
      <c r="I113" s="157">
        <v>890</v>
      </c>
      <c r="J113" s="157">
        <v>8</v>
      </c>
      <c r="K113" s="157">
        <f>L113*J113/8</f>
        <v>2.75</v>
      </c>
      <c r="L113" s="157">
        <v>2.75</v>
      </c>
      <c r="M113" s="160" t="s">
        <v>58</v>
      </c>
      <c r="N113" s="163">
        <v>5.8489291438923278E-4</v>
      </c>
      <c r="O113" s="163">
        <v>5.8489291438925208E-4</v>
      </c>
      <c r="P113" s="157">
        <v>5</v>
      </c>
      <c r="Q113" s="157">
        <v>94</v>
      </c>
      <c r="R113" s="157">
        <v>0.53400000000000003</v>
      </c>
      <c r="S113" s="157">
        <v>178</v>
      </c>
      <c r="T113" s="157">
        <v>8</v>
      </c>
      <c r="U113" s="157">
        <v>5</v>
      </c>
      <c r="V113" s="161">
        <v>35.768920972784635</v>
      </c>
      <c r="W113" s="161">
        <v>5.3626438794486351</v>
      </c>
      <c r="X113" s="161">
        <v>35.317694147410229</v>
      </c>
      <c r="Y113" s="161">
        <v>5.2968784950659069</v>
      </c>
      <c r="Z113" s="164">
        <v>437</v>
      </c>
      <c r="AA113" s="156">
        <f t="shared" si="11"/>
        <v>81.489655070090265</v>
      </c>
      <c r="AB113" s="156">
        <f t="shared" si="12"/>
        <v>82.501420488891654</v>
      </c>
      <c r="AC113" s="165">
        <f t="shared" si="13"/>
        <v>98.7384947236241</v>
      </c>
      <c r="AD113" s="165">
        <f t="shared" si="13"/>
        <v>98.773638789725311</v>
      </c>
      <c r="AE113" s="166"/>
    </row>
    <row r="114" spans="1:31" s="167" customFormat="1" ht="45" x14ac:dyDescent="0.25">
      <c r="A114" s="159" t="s">
        <v>60</v>
      </c>
      <c r="B114" s="160" t="s">
        <v>22</v>
      </c>
      <c r="C114" s="160" t="s">
        <v>69</v>
      </c>
      <c r="D114" s="157" t="s">
        <v>10</v>
      </c>
      <c r="E114" s="157" t="s">
        <v>11</v>
      </c>
      <c r="F114" s="157" t="s">
        <v>23</v>
      </c>
      <c r="G114" s="157" t="s">
        <v>63</v>
      </c>
      <c r="H114" s="157">
        <v>0.02</v>
      </c>
      <c r="I114" s="157">
        <v>445</v>
      </c>
      <c r="J114" s="157">
        <v>4</v>
      </c>
      <c r="K114" s="157">
        <v>0.99</v>
      </c>
      <c r="L114" s="157">
        <f>K114*8/J114</f>
        <v>1.98</v>
      </c>
      <c r="M114" s="160" t="s">
        <v>70</v>
      </c>
      <c r="N114" s="163">
        <v>4.7800000000000002E-4</v>
      </c>
      <c r="O114" s="163">
        <v>4.7800000000000002E-4</v>
      </c>
      <c r="P114" s="157">
        <v>1</v>
      </c>
      <c r="Q114" s="157">
        <v>95</v>
      </c>
      <c r="R114" s="157">
        <v>0.02</v>
      </c>
      <c r="S114" s="157">
        <v>445</v>
      </c>
      <c r="T114" s="157">
        <v>4</v>
      </c>
      <c r="U114" s="157">
        <v>1</v>
      </c>
      <c r="V114" s="161">
        <v>1.480602628710908</v>
      </c>
      <c r="W114" s="161">
        <v>0.34651490687420461</v>
      </c>
      <c r="X114" s="161">
        <v>1.3329487350226343</v>
      </c>
      <c r="Y114" s="161">
        <v>0.31305851966053311</v>
      </c>
      <c r="Z114" s="164">
        <v>437</v>
      </c>
      <c r="AA114" s="156">
        <f t="shared" si="11"/>
        <v>1261.1290057966949</v>
      </c>
      <c r="AB114" s="156">
        <f t="shared" si="12"/>
        <v>1395.9051504934719</v>
      </c>
      <c r="AC114" s="165">
        <f t="shared" si="13"/>
        <v>90.027446201630141</v>
      </c>
      <c r="AD114" s="165">
        <f t="shared" si="13"/>
        <v>90.344892369719261</v>
      </c>
      <c r="AE114" s="166"/>
    </row>
    <row r="115" spans="1:31" s="167" customFormat="1" x14ac:dyDescent="0.25">
      <c r="A115" s="159" t="s">
        <v>60</v>
      </c>
      <c r="B115" s="160" t="s">
        <v>24</v>
      </c>
      <c r="C115" s="160" t="s">
        <v>69</v>
      </c>
      <c r="D115" s="157" t="s">
        <v>47</v>
      </c>
      <c r="E115" s="157" t="s">
        <v>17</v>
      </c>
      <c r="F115" s="157" t="s">
        <v>23</v>
      </c>
      <c r="G115" s="157" t="s">
        <v>66</v>
      </c>
      <c r="H115" s="157">
        <v>0.53400000000000003</v>
      </c>
      <c r="I115" s="157">
        <v>890</v>
      </c>
      <c r="J115" s="157">
        <v>8</v>
      </c>
      <c r="K115" s="157">
        <f>L115*J115/8</f>
        <v>2.75</v>
      </c>
      <c r="L115" s="157">
        <v>2.75</v>
      </c>
      <c r="M115" s="160" t="s">
        <v>58</v>
      </c>
      <c r="N115" s="163">
        <v>5.8489290135805227E-4</v>
      </c>
      <c r="O115" s="163">
        <v>5.8489290135803037E-4</v>
      </c>
      <c r="P115" s="157">
        <v>1</v>
      </c>
      <c r="Q115" s="157">
        <v>96</v>
      </c>
      <c r="R115" s="157">
        <v>0.53400000000000003</v>
      </c>
      <c r="S115" s="157">
        <v>890</v>
      </c>
      <c r="T115" s="157">
        <v>8</v>
      </c>
      <c r="U115" s="157">
        <v>1</v>
      </c>
      <c r="V115" s="161">
        <v>214.74368049006111</v>
      </c>
      <c r="W115" s="161">
        <v>31.40624030475475</v>
      </c>
      <c r="X115" s="161">
        <v>214.09462538117307</v>
      </c>
      <c r="Y115" s="161">
        <v>31.316942710178804</v>
      </c>
      <c r="Z115" s="164">
        <v>437</v>
      </c>
      <c r="AA115" s="156">
        <f t="shared" si="11"/>
        <v>13.914432156141922</v>
      </c>
      <c r="AB115" s="156">
        <f t="shared" si="12"/>
        <v>13.954107974210519</v>
      </c>
      <c r="AC115" s="165">
        <f t="shared" si="13"/>
        <v>99.697753569554706</v>
      </c>
      <c r="AD115" s="165">
        <f t="shared" si="13"/>
        <v>99.715669262829834</v>
      </c>
      <c r="AE115" s="166"/>
    </row>
    <row r="116" spans="1:31" s="167" customFormat="1" ht="45" x14ac:dyDescent="0.25">
      <c r="A116" s="159" t="s">
        <v>60</v>
      </c>
      <c r="B116" s="160" t="s">
        <v>8</v>
      </c>
      <c r="C116" s="160" t="s">
        <v>71</v>
      </c>
      <c r="D116" s="157" t="s">
        <v>72</v>
      </c>
      <c r="E116" s="157" t="s">
        <v>11</v>
      </c>
      <c r="F116" s="157" t="s">
        <v>12</v>
      </c>
      <c r="G116" s="157" t="s">
        <v>63</v>
      </c>
      <c r="H116" s="157">
        <v>0.02</v>
      </c>
      <c r="I116" s="157">
        <v>445</v>
      </c>
      <c r="J116" s="157">
        <v>4</v>
      </c>
      <c r="K116" s="157">
        <v>4.13</v>
      </c>
      <c r="L116" s="157">
        <f>K116*8/J116</f>
        <v>8.26</v>
      </c>
      <c r="M116" s="160" t="s">
        <v>70</v>
      </c>
      <c r="N116" s="163">
        <v>4.7800000000000002E-4</v>
      </c>
      <c r="O116" s="163">
        <v>4.7800000000000002E-4</v>
      </c>
      <c r="P116" s="157">
        <v>20</v>
      </c>
      <c r="Q116" s="157">
        <v>97</v>
      </c>
      <c r="R116" s="157">
        <v>0.02</v>
      </c>
      <c r="S116" s="157">
        <v>22.25</v>
      </c>
      <c r="T116" s="157">
        <v>4</v>
      </c>
      <c r="U116" s="157">
        <v>20</v>
      </c>
      <c r="V116" s="161">
        <v>0.87802040015891925</v>
      </c>
      <c r="W116" s="161">
        <v>0.20023831352972932</v>
      </c>
      <c r="X116" s="161">
        <v>0.26255592367769259</v>
      </c>
      <c r="Y116" s="161">
        <v>6.1005501131187412E-2</v>
      </c>
      <c r="Z116" s="164">
        <v>437</v>
      </c>
      <c r="AA116" s="156">
        <f t="shared" si="11"/>
        <v>2182.3995233315763</v>
      </c>
      <c r="AB116" s="156">
        <f t="shared" si="12"/>
        <v>7163.2884231254284</v>
      </c>
      <c r="AC116" s="165">
        <f t="shared" si="13"/>
        <v>29.903168950308071</v>
      </c>
      <c r="AD116" s="165">
        <f t="shared" si="13"/>
        <v>30.466447732106946</v>
      </c>
      <c r="AE116" s="166"/>
    </row>
    <row r="117" spans="1:31" s="167" customFormat="1" x14ac:dyDescent="0.25">
      <c r="A117" s="159" t="s">
        <v>60</v>
      </c>
      <c r="B117" s="160" t="s">
        <v>15</v>
      </c>
      <c r="C117" s="160" t="s">
        <v>71</v>
      </c>
      <c r="D117" s="157" t="s">
        <v>72</v>
      </c>
      <c r="E117" s="157" t="s">
        <v>17</v>
      </c>
      <c r="F117" s="157" t="s">
        <v>12</v>
      </c>
      <c r="G117" s="157" t="s">
        <v>66</v>
      </c>
      <c r="H117" s="157">
        <v>0.53400000000000003</v>
      </c>
      <c r="I117" s="157">
        <v>890</v>
      </c>
      <c r="J117" s="157">
        <v>8</v>
      </c>
      <c r="K117" s="157">
        <f>L117*J117/8</f>
        <v>4.13</v>
      </c>
      <c r="L117" s="157">
        <v>4.13</v>
      </c>
      <c r="M117" s="160" t="s">
        <v>58</v>
      </c>
      <c r="N117" s="163">
        <v>5.8489291683348115E-4</v>
      </c>
      <c r="O117" s="163">
        <v>5.8489291683346185E-4</v>
      </c>
      <c r="P117" s="157">
        <v>20</v>
      </c>
      <c r="Q117" s="157">
        <v>98</v>
      </c>
      <c r="R117" s="157">
        <v>0.53400000000000003</v>
      </c>
      <c r="S117" s="157">
        <v>44.5</v>
      </c>
      <c r="T117" s="157">
        <v>8</v>
      </c>
      <c r="U117" s="157">
        <v>20</v>
      </c>
      <c r="V117" s="161">
        <v>9.3082019538208858</v>
      </c>
      <c r="W117" s="161">
        <v>1.3950574047904849</v>
      </c>
      <c r="X117" s="161">
        <v>8.6779352263237222</v>
      </c>
      <c r="Y117" s="161">
        <v>1.3030335257998336</v>
      </c>
      <c r="Z117" s="164">
        <v>437</v>
      </c>
      <c r="AA117" s="156">
        <f t="shared" si="11"/>
        <v>313.2487584377435</v>
      </c>
      <c r="AB117" s="156">
        <f t="shared" si="12"/>
        <v>335.3712635534522</v>
      </c>
      <c r="AC117" s="165">
        <f t="shared" si="13"/>
        <v>93.228910044883065</v>
      </c>
      <c r="AD117" s="165">
        <f t="shared" si="13"/>
        <v>93.403577610881769</v>
      </c>
      <c r="AE117" s="166"/>
    </row>
    <row r="118" spans="1:31" s="167" customFormat="1" ht="45" x14ac:dyDescent="0.25">
      <c r="A118" s="159" t="s">
        <v>60</v>
      </c>
      <c r="B118" s="160" t="s">
        <v>18</v>
      </c>
      <c r="C118" s="160" t="s">
        <v>71</v>
      </c>
      <c r="D118" s="157" t="s">
        <v>72</v>
      </c>
      <c r="E118" s="157" t="s">
        <v>11</v>
      </c>
      <c r="F118" s="157" t="s">
        <v>12</v>
      </c>
      <c r="G118" s="157" t="s">
        <v>63</v>
      </c>
      <c r="H118" s="157">
        <v>0.02</v>
      </c>
      <c r="I118" s="157">
        <v>445</v>
      </c>
      <c r="J118" s="157">
        <v>4</v>
      </c>
      <c r="K118" s="157">
        <v>4.13</v>
      </c>
      <c r="L118" s="157">
        <f>K118*8/J118</f>
        <v>8.26</v>
      </c>
      <c r="M118" s="160" t="s">
        <v>70</v>
      </c>
      <c r="N118" s="163">
        <v>4.7800000000000002E-4</v>
      </c>
      <c r="O118" s="163">
        <v>4.7800000000000002E-4</v>
      </c>
      <c r="P118" s="157">
        <v>10</v>
      </c>
      <c r="Q118" s="157">
        <v>99</v>
      </c>
      <c r="R118" s="157">
        <v>0.02</v>
      </c>
      <c r="S118" s="157">
        <v>44.5</v>
      </c>
      <c r="T118" s="157">
        <v>4</v>
      </c>
      <c r="U118" s="157">
        <v>10</v>
      </c>
      <c r="V118" s="161">
        <v>0.94226312909431276</v>
      </c>
      <c r="W118" s="161">
        <v>0.21530480870694821</v>
      </c>
      <c r="X118" s="161">
        <v>0.32667175429988415</v>
      </c>
      <c r="Y118" s="161">
        <v>7.6042179392710532E-2</v>
      </c>
      <c r="Z118" s="164">
        <v>437</v>
      </c>
      <c r="AA118" s="156">
        <f t="shared" si="11"/>
        <v>2029.6806310294794</v>
      </c>
      <c r="AB118" s="156">
        <f t="shared" si="12"/>
        <v>5746.8105660565952</v>
      </c>
      <c r="AC118" s="165">
        <f t="shared" si="13"/>
        <v>34.668846123043728</v>
      </c>
      <c r="AD118" s="165">
        <f t="shared" si="13"/>
        <v>35.318384131499677</v>
      </c>
      <c r="AE118" s="166"/>
    </row>
    <row r="119" spans="1:31" s="167" customFormat="1" x14ac:dyDescent="0.25">
      <c r="A119" s="159" t="s">
        <v>60</v>
      </c>
      <c r="B119" s="160" t="s">
        <v>19</v>
      </c>
      <c r="C119" s="160" t="s">
        <v>71</v>
      </c>
      <c r="D119" s="157" t="s">
        <v>72</v>
      </c>
      <c r="E119" s="157" t="s">
        <v>17</v>
      </c>
      <c r="F119" s="157" t="s">
        <v>12</v>
      </c>
      <c r="G119" s="157" t="s">
        <v>66</v>
      </c>
      <c r="H119" s="157">
        <v>0.53400000000000003</v>
      </c>
      <c r="I119" s="157">
        <v>890</v>
      </c>
      <c r="J119" s="157">
        <v>8</v>
      </c>
      <c r="K119" s="157">
        <f>L119*J119/8</f>
        <v>4.13</v>
      </c>
      <c r="L119" s="157">
        <v>4.13</v>
      </c>
      <c r="M119" s="160" t="s">
        <v>58</v>
      </c>
      <c r="N119" s="163">
        <v>5.848929160198542E-4</v>
      </c>
      <c r="O119" s="163">
        <v>5.8489291601985897E-4</v>
      </c>
      <c r="P119" s="157">
        <v>10</v>
      </c>
      <c r="Q119" s="157">
        <v>100</v>
      </c>
      <c r="R119" s="157">
        <v>0.53400000000000003</v>
      </c>
      <c r="S119" s="157">
        <v>89</v>
      </c>
      <c r="T119" s="157">
        <v>8</v>
      </c>
      <c r="U119" s="157">
        <v>10</v>
      </c>
      <c r="V119" s="161">
        <v>18.012737324571546</v>
      </c>
      <c r="W119" s="161">
        <v>2.7013889683969601</v>
      </c>
      <c r="X119" s="161">
        <v>17.366885751866739</v>
      </c>
      <c r="Y119" s="161">
        <v>2.6071134433410128</v>
      </c>
      <c r="Z119" s="164">
        <v>437</v>
      </c>
      <c r="AA119" s="156">
        <f t="shared" si="11"/>
        <v>161.76863277091175</v>
      </c>
      <c r="AB119" s="156">
        <f t="shared" si="12"/>
        <v>167.61832942719403</v>
      </c>
      <c r="AC119" s="165">
        <f t="shared" si="13"/>
        <v>96.414472930642319</v>
      </c>
      <c r="AD119" s="165">
        <f t="shared" si="13"/>
        <v>96.51010920090151</v>
      </c>
      <c r="AE119" s="166"/>
    </row>
    <row r="120" spans="1:31" s="167" customFormat="1" ht="45" x14ac:dyDescent="0.25">
      <c r="A120" s="159" t="s">
        <v>60</v>
      </c>
      <c r="B120" s="160" t="s">
        <v>20</v>
      </c>
      <c r="C120" s="160" t="s">
        <v>71</v>
      </c>
      <c r="D120" s="157" t="s">
        <v>72</v>
      </c>
      <c r="E120" s="157" t="s">
        <v>11</v>
      </c>
      <c r="F120" s="157" t="s">
        <v>12</v>
      </c>
      <c r="G120" s="157" t="s">
        <v>63</v>
      </c>
      <c r="H120" s="157">
        <v>0.02</v>
      </c>
      <c r="I120" s="157">
        <v>445</v>
      </c>
      <c r="J120" s="157">
        <v>4</v>
      </c>
      <c r="K120" s="157">
        <v>4.13</v>
      </c>
      <c r="L120" s="157">
        <f>K120*8/J120</f>
        <v>8.26</v>
      </c>
      <c r="M120" s="160" t="s">
        <v>70</v>
      </c>
      <c r="N120" s="163">
        <v>4.7800000000000002E-4</v>
      </c>
      <c r="O120" s="163">
        <v>4.7800000000000002E-4</v>
      </c>
      <c r="P120" s="157">
        <v>5</v>
      </c>
      <c r="Q120" s="157">
        <v>101</v>
      </c>
      <c r="R120" s="157">
        <v>0.02</v>
      </c>
      <c r="S120" s="157">
        <v>89</v>
      </c>
      <c r="T120" s="157">
        <v>4</v>
      </c>
      <c r="U120" s="157">
        <v>5</v>
      </c>
      <c r="V120" s="161">
        <v>1.0707795997334539</v>
      </c>
      <c r="W120" s="161">
        <v>0.24544778523501531</v>
      </c>
      <c r="X120" s="161">
        <v>0.45492305262820371</v>
      </c>
      <c r="Y120" s="161">
        <v>0.10613235622374181</v>
      </c>
      <c r="Z120" s="164">
        <v>437</v>
      </c>
      <c r="AA120" s="156">
        <f t="shared" si="11"/>
        <v>1780.4194060320169</v>
      </c>
      <c r="AB120" s="156">
        <f t="shared" si="12"/>
        <v>4117.5002190542446</v>
      </c>
      <c r="AC120" s="165">
        <f t="shared" si="13"/>
        <v>42.485218502616824</v>
      </c>
      <c r="AD120" s="165">
        <f t="shared" si="13"/>
        <v>43.240298999691724</v>
      </c>
      <c r="AE120" s="166"/>
    </row>
    <row r="121" spans="1:31" s="167" customFormat="1" x14ac:dyDescent="0.25">
      <c r="A121" s="159" t="s">
        <v>60</v>
      </c>
      <c r="B121" s="160" t="s">
        <v>21</v>
      </c>
      <c r="C121" s="160" t="s">
        <v>71</v>
      </c>
      <c r="D121" s="157" t="s">
        <v>72</v>
      </c>
      <c r="E121" s="157" t="s">
        <v>17</v>
      </c>
      <c r="F121" s="157" t="s">
        <v>12</v>
      </c>
      <c r="G121" s="157" t="s">
        <v>66</v>
      </c>
      <c r="H121" s="157">
        <v>0.53400000000000003</v>
      </c>
      <c r="I121" s="157">
        <v>890</v>
      </c>
      <c r="J121" s="157">
        <v>8</v>
      </c>
      <c r="K121" s="157">
        <f>L121*J121/8</f>
        <v>4.13</v>
      </c>
      <c r="L121" s="157">
        <v>4.13</v>
      </c>
      <c r="M121" s="160" t="s">
        <v>58</v>
      </c>
      <c r="N121" s="163">
        <v>5.8489291438924818E-4</v>
      </c>
      <c r="O121" s="163">
        <v>5.8489291438924992E-4</v>
      </c>
      <c r="P121" s="157">
        <v>5</v>
      </c>
      <c r="Q121" s="157">
        <v>102</v>
      </c>
      <c r="R121" s="157">
        <v>0.53400000000000003</v>
      </c>
      <c r="S121" s="157">
        <v>178</v>
      </c>
      <c r="T121" s="157">
        <v>8</v>
      </c>
      <c r="U121" s="157">
        <v>5</v>
      </c>
      <c r="V121" s="161">
        <v>36.068792851549702</v>
      </c>
      <c r="W121" s="161">
        <v>5.4065302808368534</v>
      </c>
      <c r="X121" s="161">
        <v>35.390800580285166</v>
      </c>
      <c r="Y121" s="161">
        <v>5.3077166873273649</v>
      </c>
      <c r="Z121" s="164">
        <v>437</v>
      </c>
      <c r="AA121" s="156">
        <f t="shared" si="11"/>
        <v>80.828179497842129</v>
      </c>
      <c r="AB121" s="156">
        <f t="shared" si="12"/>
        <v>82.332955156286971</v>
      </c>
      <c r="AC121" s="165">
        <f t="shared" si="13"/>
        <v>98.120280115680657</v>
      </c>
      <c r="AD121" s="165">
        <f t="shared" si="13"/>
        <v>98.172328862011057</v>
      </c>
      <c r="AE121" s="166"/>
    </row>
    <row r="122" spans="1:31" s="167" customFormat="1" ht="45" x14ac:dyDescent="0.25">
      <c r="A122" s="159" t="s">
        <v>60</v>
      </c>
      <c r="B122" s="160" t="s">
        <v>22</v>
      </c>
      <c r="C122" s="160" t="s">
        <v>71</v>
      </c>
      <c r="D122" s="157" t="s">
        <v>72</v>
      </c>
      <c r="E122" s="157" t="s">
        <v>11</v>
      </c>
      <c r="F122" s="157" t="s">
        <v>23</v>
      </c>
      <c r="G122" s="157" t="s">
        <v>63</v>
      </c>
      <c r="H122" s="157">
        <v>0.02</v>
      </c>
      <c r="I122" s="157">
        <v>445</v>
      </c>
      <c r="J122" s="157">
        <v>4</v>
      </c>
      <c r="K122" s="157">
        <v>4.13</v>
      </c>
      <c r="L122" s="157">
        <f>K122*8/J122</f>
        <v>8.26</v>
      </c>
      <c r="M122" s="160" t="s">
        <v>70</v>
      </c>
      <c r="N122" s="163">
        <v>4.7800000000000002E-4</v>
      </c>
      <c r="O122" s="163">
        <v>4.7800000000000002E-4</v>
      </c>
      <c r="P122" s="157">
        <v>1</v>
      </c>
      <c r="Q122" s="157">
        <v>103</v>
      </c>
      <c r="R122" s="157">
        <v>0.02</v>
      </c>
      <c r="S122" s="157">
        <v>445</v>
      </c>
      <c r="T122" s="157">
        <v>4</v>
      </c>
      <c r="U122" s="157">
        <v>1</v>
      </c>
      <c r="V122" s="161">
        <v>2.1143301730979003</v>
      </c>
      <c r="W122" s="161">
        <v>0.4909645306009684</v>
      </c>
      <c r="X122" s="161">
        <v>1.4973840436072703</v>
      </c>
      <c r="Y122" s="161">
        <v>0.35123304429554603</v>
      </c>
      <c r="Z122" s="164">
        <v>437</v>
      </c>
      <c r="AA122" s="156">
        <f t="shared" si="11"/>
        <v>890.08466551562742</v>
      </c>
      <c r="AB122" s="156">
        <f t="shared" si="12"/>
        <v>1244.188173913059</v>
      </c>
      <c r="AC122" s="165">
        <f t="shared" si="13"/>
        <v>70.820729073421617</v>
      </c>
      <c r="AD122" s="165">
        <f t="shared" si="13"/>
        <v>71.539392848932863</v>
      </c>
      <c r="AE122" s="166"/>
    </row>
    <row r="123" spans="1:31" s="167" customFormat="1" x14ac:dyDescent="0.25">
      <c r="A123" s="159" t="s">
        <v>60</v>
      </c>
      <c r="B123" s="160" t="s">
        <v>24</v>
      </c>
      <c r="C123" s="160" t="s">
        <v>71</v>
      </c>
      <c r="D123" s="157" t="s">
        <v>72</v>
      </c>
      <c r="E123" s="157" t="s">
        <v>17</v>
      </c>
      <c r="F123" s="157" t="s">
        <v>23</v>
      </c>
      <c r="G123" s="157" t="s">
        <v>66</v>
      </c>
      <c r="H123" s="157">
        <v>0.53400000000000003</v>
      </c>
      <c r="I123" s="157">
        <v>890</v>
      </c>
      <c r="J123" s="157">
        <v>8</v>
      </c>
      <c r="K123" s="157">
        <f>L123*J123/8</f>
        <v>4.13</v>
      </c>
      <c r="L123" s="157">
        <v>4.13</v>
      </c>
      <c r="M123" s="160" t="s">
        <v>58</v>
      </c>
      <c r="N123" s="163">
        <v>5.8489290135806246E-4</v>
      </c>
      <c r="O123" s="163">
        <v>5.8489290135804923E-4</v>
      </c>
      <c r="P123" s="157">
        <v>1</v>
      </c>
      <c r="Q123" s="157">
        <v>104</v>
      </c>
      <c r="R123" s="157">
        <v>0.53400000000000003</v>
      </c>
      <c r="S123" s="157">
        <v>890</v>
      </c>
      <c r="T123" s="157">
        <v>8</v>
      </c>
      <c r="U123" s="157">
        <v>1</v>
      </c>
      <c r="V123" s="161">
        <v>215.17496659904927</v>
      </c>
      <c r="W123" s="161">
        <v>31.465742471630666</v>
      </c>
      <c r="X123" s="161">
        <v>214.19978986235708</v>
      </c>
      <c r="Y123" s="161">
        <v>31.331592398879163</v>
      </c>
      <c r="Z123" s="164">
        <v>437</v>
      </c>
      <c r="AA123" s="156">
        <f t="shared" si="11"/>
        <v>13.888119766886058</v>
      </c>
      <c r="AB123" s="156">
        <f t="shared" si="12"/>
        <v>13.947583462614972</v>
      </c>
      <c r="AC123" s="165">
        <f t="shared" si="13"/>
        <v>99.546798239541815</v>
      </c>
      <c r="AD123" s="165">
        <f t="shared" si="13"/>
        <v>99.573663094482981</v>
      </c>
      <c r="AE123" s="166"/>
    </row>
    <row r="124" spans="1:31" s="167" customFormat="1" ht="30" x14ac:dyDescent="0.25">
      <c r="A124" s="159" t="s">
        <v>73</v>
      </c>
      <c r="B124" s="160" t="s">
        <v>8</v>
      </c>
      <c r="C124" s="160" t="s">
        <v>74</v>
      </c>
      <c r="D124" s="157" t="s">
        <v>10</v>
      </c>
      <c r="E124" s="157" t="s">
        <v>11</v>
      </c>
      <c r="F124" s="157" t="s">
        <v>12</v>
      </c>
      <c r="G124" s="157" t="s">
        <v>63</v>
      </c>
      <c r="H124" s="157">
        <v>0.05</v>
      </c>
      <c r="I124" s="157">
        <v>445</v>
      </c>
      <c r="J124" s="157">
        <v>4</v>
      </c>
      <c r="K124" s="162">
        <v>3.6999999999999998E-2</v>
      </c>
      <c r="L124" s="161">
        <f>L132*J132/J124</f>
        <v>0.22291666666666668</v>
      </c>
      <c r="M124" s="160" t="s">
        <v>57</v>
      </c>
      <c r="N124" s="163">
        <v>4.7800000000000002E-4</v>
      </c>
      <c r="O124" s="163">
        <v>4.7800000000000002E-4</v>
      </c>
      <c r="P124" s="157">
        <v>20</v>
      </c>
      <c r="Q124" s="157">
        <v>105</v>
      </c>
      <c r="R124" s="157">
        <v>0.05</v>
      </c>
      <c r="S124" s="157">
        <v>22.25</v>
      </c>
      <c r="T124" s="157">
        <v>4</v>
      </c>
      <c r="U124" s="157">
        <v>20</v>
      </c>
      <c r="V124" s="161">
        <v>0.18214628774013061</v>
      </c>
      <c r="W124" s="161">
        <v>4.2562789920099438E-2</v>
      </c>
      <c r="X124" s="161">
        <v>0.16554827967276051</v>
      </c>
      <c r="Y124" s="161">
        <v>3.8809720897002631E-2</v>
      </c>
      <c r="Z124" s="164">
        <v>437</v>
      </c>
      <c r="AA124" s="156">
        <f t="shared" si="11"/>
        <v>10267.18410189637</v>
      </c>
      <c r="AB124" s="156">
        <f t="shared" si="12"/>
        <v>11260.065517084164</v>
      </c>
      <c r="AC124" s="165">
        <f t="shared" si="13"/>
        <v>90.887539749890152</v>
      </c>
      <c r="AD124" s="165">
        <f t="shared" si="13"/>
        <v>91.182276748910922</v>
      </c>
      <c r="AE124" s="166"/>
    </row>
    <row r="125" spans="1:31" s="167" customFormat="1" x14ac:dyDescent="0.25">
      <c r="A125" s="159" t="s">
        <v>73</v>
      </c>
      <c r="B125" s="160" t="s">
        <v>15</v>
      </c>
      <c r="C125" s="160" t="s">
        <v>74</v>
      </c>
      <c r="D125" s="157" t="s">
        <v>47</v>
      </c>
      <c r="E125" s="157" t="s">
        <v>17</v>
      </c>
      <c r="F125" s="157" t="s">
        <v>12</v>
      </c>
      <c r="G125" s="157" t="s">
        <v>66</v>
      </c>
      <c r="H125" s="157">
        <v>7.0000000000000007E-2</v>
      </c>
      <c r="I125" s="157">
        <v>890</v>
      </c>
      <c r="J125" s="157">
        <v>8</v>
      </c>
      <c r="K125" s="162">
        <v>0.109</v>
      </c>
      <c r="L125" s="161">
        <f t="shared" ref="L125:L131" si="14">L133*J133/J125</f>
        <v>0.11145833333333334</v>
      </c>
      <c r="M125" s="160" t="s">
        <v>75</v>
      </c>
      <c r="N125" s="163">
        <v>4.7800000000000002E-4</v>
      </c>
      <c r="O125" s="163">
        <v>4.7800000000000002E-4</v>
      </c>
      <c r="P125" s="157">
        <v>20</v>
      </c>
      <c r="Q125" s="157">
        <v>106</v>
      </c>
      <c r="R125" s="157">
        <v>7.0000000000000007E-2</v>
      </c>
      <c r="S125" s="157">
        <v>44.5</v>
      </c>
      <c r="T125" s="157">
        <v>8</v>
      </c>
      <c r="U125" s="157">
        <v>20</v>
      </c>
      <c r="V125" s="161">
        <v>0.91993848054136118</v>
      </c>
      <c r="W125" s="161">
        <v>0.13812674022471833</v>
      </c>
      <c r="X125" s="161">
        <v>0.9033222090921168</v>
      </c>
      <c r="Y125" s="161">
        <v>0.13570064126321985</v>
      </c>
      <c r="Z125" s="164">
        <v>437</v>
      </c>
      <c r="AA125" s="156">
        <f t="shared" si="11"/>
        <v>3163.7610450304187</v>
      </c>
      <c r="AB125" s="156">
        <f t="shared" si="12"/>
        <v>3220.3237651054787</v>
      </c>
      <c r="AC125" s="165">
        <f t="shared" si="13"/>
        <v>98.193762756889342</v>
      </c>
      <c r="AD125" s="165">
        <f t="shared" si="13"/>
        <v>98.243570392270556</v>
      </c>
      <c r="AE125" s="166"/>
    </row>
    <row r="126" spans="1:31" s="167" customFormat="1" ht="30" x14ac:dyDescent="0.25">
      <c r="A126" s="159" t="s">
        <v>73</v>
      </c>
      <c r="B126" s="160" t="s">
        <v>18</v>
      </c>
      <c r="C126" s="160" t="s">
        <v>74</v>
      </c>
      <c r="D126" s="157" t="s">
        <v>10</v>
      </c>
      <c r="E126" s="157" t="s">
        <v>11</v>
      </c>
      <c r="F126" s="157" t="s">
        <v>12</v>
      </c>
      <c r="G126" s="157" t="s">
        <v>63</v>
      </c>
      <c r="H126" s="157">
        <v>0.05</v>
      </c>
      <c r="I126" s="157">
        <v>445</v>
      </c>
      <c r="J126" s="157">
        <v>4</v>
      </c>
      <c r="K126" s="162">
        <v>3.6999999999999998E-2</v>
      </c>
      <c r="L126" s="161">
        <f t="shared" si="14"/>
        <v>0.22291666666666668</v>
      </c>
      <c r="M126" s="160" t="s">
        <v>57</v>
      </c>
      <c r="N126" s="163">
        <v>4.7800000000000002E-4</v>
      </c>
      <c r="O126" s="163">
        <v>4.7800000000000002E-4</v>
      </c>
      <c r="P126" s="157">
        <v>10</v>
      </c>
      <c r="Q126" s="157">
        <v>107</v>
      </c>
      <c r="R126" s="157">
        <v>0.05</v>
      </c>
      <c r="S126" s="157">
        <v>44.5</v>
      </c>
      <c r="T126" s="157">
        <v>4</v>
      </c>
      <c r="U126" s="157">
        <v>10</v>
      </c>
      <c r="V126" s="161">
        <v>0.34242414165774077</v>
      </c>
      <c r="W126" s="161">
        <v>8.0152302909586956E-2</v>
      </c>
      <c r="X126" s="161">
        <v>0.32583055886366452</v>
      </c>
      <c r="Y126" s="161">
        <v>7.6397396244056393E-2</v>
      </c>
      <c r="Z126" s="164">
        <v>437</v>
      </c>
      <c r="AA126" s="156">
        <f t="shared" si="11"/>
        <v>5452.12032763354</v>
      </c>
      <c r="AB126" s="156">
        <f t="shared" si="12"/>
        <v>5720.09023192329</v>
      </c>
      <c r="AC126" s="165">
        <f t="shared" si="13"/>
        <v>95.154085014641922</v>
      </c>
      <c r="AD126" s="165">
        <f t="shared" si="13"/>
        <v>95.315285363957457</v>
      </c>
      <c r="AE126" s="166"/>
    </row>
    <row r="127" spans="1:31" s="167" customFormat="1" x14ac:dyDescent="0.25">
      <c r="A127" s="159" t="s">
        <v>73</v>
      </c>
      <c r="B127" s="160" t="s">
        <v>19</v>
      </c>
      <c r="C127" s="160" t="s">
        <v>74</v>
      </c>
      <c r="D127" s="157" t="s">
        <v>47</v>
      </c>
      <c r="E127" s="157" t="s">
        <v>17</v>
      </c>
      <c r="F127" s="157" t="s">
        <v>12</v>
      </c>
      <c r="G127" s="157" t="s">
        <v>66</v>
      </c>
      <c r="H127" s="157">
        <v>7.0000000000000007E-2</v>
      </c>
      <c r="I127" s="157">
        <v>890</v>
      </c>
      <c r="J127" s="157">
        <v>8</v>
      </c>
      <c r="K127" s="162">
        <v>0.109</v>
      </c>
      <c r="L127" s="161">
        <f t="shared" si="14"/>
        <v>0.11145833333333334</v>
      </c>
      <c r="M127" s="160" t="s">
        <v>75</v>
      </c>
      <c r="N127" s="163">
        <v>4.7800000000000002E-4</v>
      </c>
      <c r="O127" s="163">
        <v>4.7800000000000002E-4</v>
      </c>
      <c r="P127" s="157">
        <v>10</v>
      </c>
      <c r="Q127" s="157">
        <v>108</v>
      </c>
      <c r="R127" s="157">
        <v>7.0000000000000007E-2</v>
      </c>
      <c r="S127" s="157">
        <v>89</v>
      </c>
      <c r="T127" s="157">
        <v>8</v>
      </c>
      <c r="U127" s="157">
        <v>10</v>
      </c>
      <c r="V127" s="161">
        <v>1.8201966590895988</v>
      </c>
      <c r="W127" s="161">
        <v>0.273389355996846</v>
      </c>
      <c r="X127" s="161">
        <v>1.8035376847222213</v>
      </c>
      <c r="Y127" s="161">
        <v>0.27095678010914503</v>
      </c>
      <c r="Z127" s="164">
        <v>437</v>
      </c>
      <c r="AA127" s="156">
        <f t="shared" si="11"/>
        <v>1598.4528673641614</v>
      </c>
      <c r="AB127" s="156">
        <f t="shared" si="12"/>
        <v>1612.8033401635882</v>
      </c>
      <c r="AC127" s="165">
        <f t="shared" si="13"/>
        <v>99.084770632657367</v>
      </c>
      <c r="AD127" s="165">
        <f t="shared" si="13"/>
        <v>99.110215582888671</v>
      </c>
      <c r="AE127" s="166"/>
    </row>
    <row r="128" spans="1:31" s="167" customFormat="1" ht="30" x14ac:dyDescent="0.25">
      <c r="A128" s="159" t="s">
        <v>73</v>
      </c>
      <c r="B128" s="160" t="s">
        <v>20</v>
      </c>
      <c r="C128" s="160" t="s">
        <v>74</v>
      </c>
      <c r="D128" s="157" t="s">
        <v>10</v>
      </c>
      <c r="E128" s="157" t="s">
        <v>11</v>
      </c>
      <c r="F128" s="157" t="s">
        <v>12</v>
      </c>
      <c r="G128" s="157" t="s">
        <v>63</v>
      </c>
      <c r="H128" s="157">
        <v>0.05</v>
      </c>
      <c r="I128" s="157">
        <v>445</v>
      </c>
      <c r="J128" s="157">
        <v>4</v>
      </c>
      <c r="K128" s="162">
        <v>3.6999999999999998E-2</v>
      </c>
      <c r="L128" s="161">
        <f t="shared" si="14"/>
        <v>0.22291666666666668</v>
      </c>
      <c r="M128" s="160" t="s">
        <v>57</v>
      </c>
      <c r="N128" s="163">
        <v>4.7800000000000002E-4</v>
      </c>
      <c r="O128" s="163">
        <v>4.7800000000000002E-4</v>
      </c>
      <c r="P128" s="157">
        <v>5</v>
      </c>
      <c r="Q128" s="157">
        <v>109</v>
      </c>
      <c r="R128" s="157">
        <v>0.05</v>
      </c>
      <c r="S128" s="157">
        <v>89</v>
      </c>
      <c r="T128" s="157">
        <v>4</v>
      </c>
      <c r="U128" s="157">
        <v>5</v>
      </c>
      <c r="V128" s="161">
        <v>0.66327086455352557</v>
      </c>
      <c r="W128" s="161">
        <v>0.15538638360079318</v>
      </c>
      <c r="X128" s="161">
        <v>0.64665758291592634</v>
      </c>
      <c r="Y128" s="161">
        <v>0.15162783416979481</v>
      </c>
      <c r="Z128" s="164">
        <v>437</v>
      </c>
      <c r="AA128" s="156">
        <f t="shared" si="11"/>
        <v>2812.3442342458202</v>
      </c>
      <c r="AB128" s="156">
        <f t="shared" si="12"/>
        <v>2882.0565985968101</v>
      </c>
      <c r="AC128" s="165">
        <f t="shared" si="13"/>
        <v>97.495249297768822</v>
      </c>
      <c r="AD128" s="165">
        <f t="shared" si="13"/>
        <v>97.58115907977205</v>
      </c>
      <c r="AE128" s="166"/>
    </row>
    <row r="129" spans="1:31" s="167" customFormat="1" x14ac:dyDescent="0.25">
      <c r="A129" s="159" t="s">
        <v>73</v>
      </c>
      <c r="B129" s="160" t="s">
        <v>21</v>
      </c>
      <c r="C129" s="160" t="s">
        <v>74</v>
      </c>
      <c r="D129" s="157" t="s">
        <v>47</v>
      </c>
      <c r="E129" s="157" t="s">
        <v>17</v>
      </c>
      <c r="F129" s="157" t="s">
        <v>12</v>
      </c>
      <c r="G129" s="157" t="s">
        <v>66</v>
      </c>
      <c r="H129" s="157">
        <v>7.0000000000000007E-2</v>
      </c>
      <c r="I129" s="157">
        <v>890</v>
      </c>
      <c r="J129" s="157">
        <v>8</v>
      </c>
      <c r="K129" s="162">
        <v>0.109</v>
      </c>
      <c r="L129" s="161">
        <f t="shared" si="14"/>
        <v>0.11145833333333334</v>
      </c>
      <c r="M129" s="160" t="s">
        <v>75</v>
      </c>
      <c r="N129" s="163">
        <v>4.7800000000000002E-4</v>
      </c>
      <c r="O129" s="163">
        <v>4.7800000000000002E-4</v>
      </c>
      <c r="P129" s="157">
        <v>5</v>
      </c>
      <c r="Q129" s="157">
        <v>110</v>
      </c>
      <c r="R129" s="157">
        <v>7.0000000000000007E-2</v>
      </c>
      <c r="S129" s="157">
        <v>178</v>
      </c>
      <c r="T129" s="157">
        <v>8</v>
      </c>
      <c r="U129" s="157">
        <v>5</v>
      </c>
      <c r="V129" s="161">
        <v>3.6274724100030524</v>
      </c>
      <c r="W129" s="161">
        <v>0.54497182710393455</v>
      </c>
      <c r="X129" s="161">
        <v>3.6107277518519743</v>
      </c>
      <c r="Y129" s="161">
        <v>0.54252627750647942</v>
      </c>
      <c r="Z129" s="164">
        <v>437</v>
      </c>
      <c r="AA129" s="156">
        <f t="shared" si="11"/>
        <v>801.87631408817276</v>
      </c>
      <c r="AB129" s="156">
        <f t="shared" si="12"/>
        <v>805.49093770813874</v>
      </c>
      <c r="AC129" s="165">
        <f t="shared" si="13"/>
        <v>99.538393232022841</v>
      </c>
      <c r="AD129" s="165">
        <f t="shared" si="13"/>
        <v>99.551252105920554</v>
      </c>
      <c r="AE129" s="166"/>
    </row>
    <row r="130" spans="1:31" s="167" customFormat="1" ht="30" x14ac:dyDescent="0.25">
      <c r="A130" s="159" t="s">
        <v>73</v>
      </c>
      <c r="B130" s="160" t="s">
        <v>22</v>
      </c>
      <c r="C130" s="160" t="s">
        <v>74</v>
      </c>
      <c r="D130" s="157" t="s">
        <v>10</v>
      </c>
      <c r="E130" s="157" t="s">
        <v>11</v>
      </c>
      <c r="F130" s="157" t="s">
        <v>23</v>
      </c>
      <c r="G130" s="157" t="s">
        <v>63</v>
      </c>
      <c r="H130" s="157">
        <v>0.05</v>
      </c>
      <c r="I130" s="157">
        <v>445</v>
      </c>
      <c r="J130" s="157">
        <v>4</v>
      </c>
      <c r="K130" s="162">
        <v>3.6999999999999998E-2</v>
      </c>
      <c r="L130" s="161">
        <f t="shared" si="14"/>
        <v>0.22291666666666668</v>
      </c>
      <c r="M130" s="160" t="s">
        <v>57</v>
      </c>
      <c r="N130" s="163">
        <v>4.7800000000000002E-4</v>
      </c>
      <c r="O130" s="163">
        <v>4.7800000000000002E-4</v>
      </c>
      <c r="P130" s="157">
        <v>1</v>
      </c>
      <c r="Q130" s="157">
        <v>111</v>
      </c>
      <c r="R130" s="157">
        <v>0.05</v>
      </c>
      <c r="S130" s="157">
        <v>445</v>
      </c>
      <c r="T130" s="157">
        <v>4</v>
      </c>
      <c r="U130" s="157">
        <v>1</v>
      </c>
      <c r="V130" s="161">
        <v>3.2378367441750751</v>
      </c>
      <c r="W130" s="161">
        <v>0.75974088758226166</v>
      </c>
      <c r="X130" s="161">
        <v>3.2210930809468397</v>
      </c>
      <c r="Y130" s="161">
        <v>0.75595465771107662</v>
      </c>
      <c r="Z130" s="164">
        <v>437</v>
      </c>
      <c r="AA130" s="156">
        <f t="shared" si="11"/>
        <v>575.19610586008298</v>
      </c>
      <c r="AB130" s="156">
        <f t="shared" si="12"/>
        <v>578.07699911946304</v>
      </c>
      <c r="AC130" s="165">
        <f t="shared" si="13"/>
        <v>99.482875001083443</v>
      </c>
      <c r="AD130" s="165">
        <f t="shared" si="13"/>
        <v>99.501641950160916</v>
      </c>
      <c r="AE130" s="166"/>
    </row>
    <row r="131" spans="1:31" s="167" customFormat="1" x14ac:dyDescent="0.25">
      <c r="A131" s="159" t="s">
        <v>73</v>
      </c>
      <c r="B131" s="160" t="s">
        <v>24</v>
      </c>
      <c r="C131" s="160" t="s">
        <v>74</v>
      </c>
      <c r="D131" s="157" t="s">
        <v>47</v>
      </c>
      <c r="E131" s="157" t="s">
        <v>17</v>
      </c>
      <c r="F131" s="157" t="s">
        <v>23</v>
      </c>
      <c r="G131" s="157" t="s">
        <v>66</v>
      </c>
      <c r="H131" s="157">
        <v>7.0000000000000007E-2</v>
      </c>
      <c r="I131" s="157">
        <v>890</v>
      </c>
      <c r="J131" s="157">
        <v>8</v>
      </c>
      <c r="K131" s="162">
        <v>0.109</v>
      </c>
      <c r="L131" s="161">
        <f t="shared" si="14"/>
        <v>0.11145833333333334</v>
      </c>
      <c r="M131" s="160" t="s">
        <v>75</v>
      </c>
      <c r="N131" s="163">
        <v>4.7800000000000002E-4</v>
      </c>
      <c r="O131" s="163">
        <v>4.7800000000000002E-4</v>
      </c>
      <c r="P131" s="157">
        <v>1</v>
      </c>
      <c r="Q131" s="157">
        <v>112</v>
      </c>
      <c r="R131" s="157">
        <v>7.0000000000000007E-2</v>
      </c>
      <c r="S131" s="157">
        <v>890</v>
      </c>
      <c r="T131" s="157">
        <v>8</v>
      </c>
      <c r="U131" s="157">
        <v>1</v>
      </c>
      <c r="V131" s="161">
        <v>18.414382253698051</v>
      </c>
      <c r="W131" s="161">
        <v>2.7687056465273918</v>
      </c>
      <c r="X131" s="161">
        <v>18.396938996946563</v>
      </c>
      <c r="Y131" s="161">
        <v>2.7661554482882971</v>
      </c>
      <c r="Z131" s="164">
        <v>437</v>
      </c>
      <c r="AA131" s="156">
        <f t="shared" si="11"/>
        <v>157.83548552663979</v>
      </c>
      <c r="AB131" s="156">
        <f t="shared" si="12"/>
        <v>157.98099859876513</v>
      </c>
      <c r="AC131" s="165">
        <f t="shared" si="13"/>
        <v>99.905273733806709</v>
      </c>
      <c r="AD131" s="165">
        <f t="shared" si="13"/>
        <v>99.907892041817675</v>
      </c>
      <c r="AE131" s="166"/>
    </row>
    <row r="132" spans="1:31" s="167" customFormat="1" x14ac:dyDescent="0.25">
      <c r="A132" s="159" t="s">
        <v>73</v>
      </c>
      <c r="B132" s="160" t="s">
        <v>25</v>
      </c>
      <c r="C132" s="160" t="s">
        <v>74</v>
      </c>
      <c r="D132" s="157" t="s">
        <v>10</v>
      </c>
      <c r="E132" s="157" t="s">
        <v>11</v>
      </c>
      <c r="F132" s="157" t="s">
        <v>12</v>
      </c>
      <c r="G132" s="157" t="s">
        <v>63</v>
      </c>
      <c r="H132" s="157">
        <v>0.05</v>
      </c>
      <c r="I132" s="157">
        <v>445</v>
      </c>
      <c r="J132" s="161">
        <f t="shared" ref="J132:J139" si="15">50/60</f>
        <v>0.83333333333333337</v>
      </c>
      <c r="K132" s="161">
        <v>3.6999999999999998E-2</v>
      </c>
      <c r="L132" s="157">
        <v>1.07</v>
      </c>
      <c r="M132" s="160" t="s">
        <v>76</v>
      </c>
      <c r="N132" s="163">
        <v>4.7800000000000002E-4</v>
      </c>
      <c r="O132" s="163">
        <v>4.7800000000000002E-4</v>
      </c>
      <c r="P132" s="157">
        <v>20</v>
      </c>
      <c r="Q132" s="157">
        <v>113</v>
      </c>
      <c r="R132" s="157">
        <v>0.05</v>
      </c>
      <c r="S132" s="157">
        <v>22.25</v>
      </c>
      <c r="T132" s="157">
        <v>0.83333333333333337</v>
      </c>
      <c r="U132" s="157">
        <v>20</v>
      </c>
      <c r="V132" s="161">
        <v>5.5285045188524486E-2</v>
      </c>
      <c r="W132" s="161">
        <v>2.2711048532377286E-2</v>
      </c>
      <c r="X132" s="161">
        <v>3.8687623054282409E-2</v>
      </c>
      <c r="Y132" s="161">
        <v>1.6303812026670427E-2</v>
      </c>
      <c r="Z132" s="164">
        <v>437</v>
      </c>
      <c r="AA132" s="156">
        <f t="shared" si="11"/>
        <v>19241.735993695089</v>
      </c>
      <c r="AB132" s="156">
        <f t="shared" si="12"/>
        <v>26803.547494606657</v>
      </c>
      <c r="AC132" s="165">
        <f t="shared" si="13"/>
        <v>69.978459676311871</v>
      </c>
      <c r="AD132" s="165">
        <f t="shared" si="13"/>
        <v>71.788019841652911</v>
      </c>
      <c r="AE132" s="166"/>
    </row>
    <row r="133" spans="1:31" s="167" customFormat="1" x14ac:dyDescent="0.25">
      <c r="A133" s="159" t="s">
        <v>73</v>
      </c>
      <c r="B133" s="160" t="s">
        <v>25</v>
      </c>
      <c r="C133" s="160" t="s">
        <v>74</v>
      </c>
      <c r="D133" s="157" t="s">
        <v>47</v>
      </c>
      <c r="E133" s="157" t="s">
        <v>17</v>
      </c>
      <c r="F133" s="157" t="s">
        <v>12</v>
      </c>
      <c r="G133" s="157" t="s">
        <v>66</v>
      </c>
      <c r="H133" s="157">
        <v>7.0000000000000007E-2</v>
      </c>
      <c r="I133" s="157">
        <v>890</v>
      </c>
      <c r="J133" s="161">
        <f t="shared" si="15"/>
        <v>0.83333333333333337</v>
      </c>
      <c r="K133" s="161">
        <v>0.82699999999999996</v>
      </c>
      <c r="L133" s="157">
        <v>1.07</v>
      </c>
      <c r="M133" s="160" t="s">
        <v>76</v>
      </c>
      <c r="N133" s="163">
        <v>4.7800000000000002E-4</v>
      </c>
      <c r="O133" s="163">
        <v>4.7800000000000002E-4</v>
      </c>
      <c r="P133" s="157">
        <v>20</v>
      </c>
      <c r="Q133" s="157">
        <v>114</v>
      </c>
      <c r="R133" s="157">
        <v>7.0000000000000007E-2</v>
      </c>
      <c r="S133" s="157">
        <v>44.5</v>
      </c>
      <c r="T133" s="157">
        <v>0.83333333333333337</v>
      </c>
      <c r="U133" s="157">
        <v>20</v>
      </c>
      <c r="V133" s="161">
        <v>0.11531935085138161</v>
      </c>
      <c r="W133" s="161">
        <v>4.8109514936101661E-2</v>
      </c>
      <c r="X133" s="161">
        <v>9.8739163669299385E-2</v>
      </c>
      <c r="Y133" s="161">
        <v>4.1701152953232692E-2</v>
      </c>
      <c r="Z133" s="164">
        <v>437</v>
      </c>
      <c r="AA133" s="156">
        <f t="shared" si="11"/>
        <v>9083.4422375785089</v>
      </c>
      <c r="AB133" s="156">
        <f t="shared" si="12"/>
        <v>10479.326566584139</v>
      </c>
      <c r="AC133" s="165">
        <f t="shared" si="13"/>
        <v>85.622372082678453</v>
      </c>
      <c r="AD133" s="165">
        <f t="shared" si="13"/>
        <v>86.679637091788464</v>
      </c>
      <c r="AE133" s="166"/>
    </row>
    <row r="134" spans="1:31" s="167" customFormat="1" x14ac:dyDescent="0.25">
      <c r="A134" s="159" t="s">
        <v>73</v>
      </c>
      <c r="B134" s="160" t="s">
        <v>27</v>
      </c>
      <c r="C134" s="160" t="s">
        <v>74</v>
      </c>
      <c r="D134" s="157" t="s">
        <v>10</v>
      </c>
      <c r="E134" s="157" t="s">
        <v>11</v>
      </c>
      <c r="F134" s="157" t="s">
        <v>12</v>
      </c>
      <c r="G134" s="157" t="s">
        <v>63</v>
      </c>
      <c r="H134" s="157">
        <v>0.05</v>
      </c>
      <c r="I134" s="157">
        <v>445</v>
      </c>
      <c r="J134" s="161">
        <f t="shared" si="15"/>
        <v>0.83333333333333337</v>
      </c>
      <c r="K134" s="161">
        <v>3.6999999999999998E-2</v>
      </c>
      <c r="L134" s="157">
        <v>1.07</v>
      </c>
      <c r="M134" s="160" t="s">
        <v>76</v>
      </c>
      <c r="N134" s="163">
        <v>4.7800000000000002E-4</v>
      </c>
      <c r="O134" s="163">
        <v>4.7800000000000002E-4</v>
      </c>
      <c r="P134" s="157">
        <v>10</v>
      </c>
      <c r="Q134" s="157">
        <v>115</v>
      </c>
      <c r="R134" s="157">
        <v>0.05</v>
      </c>
      <c r="S134" s="157">
        <v>44.5</v>
      </c>
      <c r="T134" s="157">
        <v>0.83333333333333337</v>
      </c>
      <c r="U134" s="157">
        <v>10</v>
      </c>
      <c r="V134" s="161">
        <v>8.863002366590822E-2</v>
      </c>
      <c r="W134" s="161">
        <v>3.6821514027030766E-2</v>
      </c>
      <c r="X134" s="161">
        <v>7.2052200861617191E-2</v>
      </c>
      <c r="Y134" s="161">
        <v>3.0413492712411481E-2</v>
      </c>
      <c r="Z134" s="164">
        <v>437</v>
      </c>
      <c r="AA134" s="156">
        <f t="shared" si="11"/>
        <v>11868.061690217224</v>
      </c>
      <c r="AB134" s="156">
        <f t="shared" si="12"/>
        <v>14368.62264167588</v>
      </c>
      <c r="AC134" s="165">
        <f t="shared" si="13"/>
        <v>81.295477403028457</v>
      </c>
      <c r="AD134" s="165">
        <f t="shared" si="13"/>
        <v>82.597072706149078</v>
      </c>
      <c r="AE134" s="166"/>
    </row>
    <row r="135" spans="1:31" s="167" customFormat="1" x14ac:dyDescent="0.25">
      <c r="A135" s="159" t="s">
        <v>73</v>
      </c>
      <c r="B135" s="160" t="s">
        <v>27</v>
      </c>
      <c r="C135" s="160" t="s">
        <v>74</v>
      </c>
      <c r="D135" s="157" t="s">
        <v>47</v>
      </c>
      <c r="E135" s="157" t="s">
        <v>17</v>
      </c>
      <c r="F135" s="157" t="s">
        <v>12</v>
      </c>
      <c r="G135" s="157" t="s">
        <v>66</v>
      </c>
      <c r="H135" s="157">
        <v>7.0000000000000007E-2</v>
      </c>
      <c r="I135" s="157">
        <v>890</v>
      </c>
      <c r="J135" s="161">
        <f t="shared" si="15"/>
        <v>0.83333333333333337</v>
      </c>
      <c r="K135" s="161">
        <v>0.82699999999999996</v>
      </c>
      <c r="L135" s="157">
        <v>1.07</v>
      </c>
      <c r="M135" s="160" t="s">
        <v>76</v>
      </c>
      <c r="N135" s="163">
        <v>4.7800000000000002E-4</v>
      </c>
      <c r="O135" s="163">
        <v>4.7800000000000002E-4</v>
      </c>
      <c r="P135" s="157">
        <v>10</v>
      </c>
      <c r="Q135" s="157">
        <v>116</v>
      </c>
      <c r="R135" s="157">
        <v>7.0000000000000007E-2</v>
      </c>
      <c r="S135" s="157">
        <v>89</v>
      </c>
      <c r="T135" s="157">
        <v>0.83333333333333337</v>
      </c>
      <c r="U135" s="157">
        <v>10</v>
      </c>
      <c r="V135" s="161">
        <v>0.20873183633632961</v>
      </c>
      <c r="W135" s="161">
        <v>8.763263889969572E-2</v>
      </c>
      <c r="X135" s="161">
        <v>0.19214565090672797</v>
      </c>
      <c r="Y135" s="161">
        <v>8.1222176901379256E-2</v>
      </c>
      <c r="Z135" s="164">
        <v>437</v>
      </c>
      <c r="AA135" s="156">
        <f t="shared" si="11"/>
        <v>4986.7264695770491</v>
      </c>
      <c r="AB135" s="156">
        <f t="shared" si="12"/>
        <v>5380.3039597253046</v>
      </c>
      <c r="AC135" s="165">
        <f t="shared" si="13"/>
        <v>92.053830541270983</v>
      </c>
      <c r="AD135" s="165">
        <f t="shared" si="13"/>
        <v>92.684846560818656</v>
      </c>
      <c r="AE135" s="166"/>
    </row>
    <row r="136" spans="1:31" s="167" customFormat="1" x14ac:dyDescent="0.25">
      <c r="A136" s="159" t="s">
        <v>73</v>
      </c>
      <c r="B136" s="160" t="s">
        <v>28</v>
      </c>
      <c r="C136" s="160" t="s">
        <v>74</v>
      </c>
      <c r="D136" s="157" t="s">
        <v>10</v>
      </c>
      <c r="E136" s="157" t="s">
        <v>11</v>
      </c>
      <c r="F136" s="157" t="s">
        <v>12</v>
      </c>
      <c r="G136" s="157" t="s">
        <v>63</v>
      </c>
      <c r="H136" s="157">
        <v>0.05</v>
      </c>
      <c r="I136" s="157">
        <v>445</v>
      </c>
      <c r="J136" s="161">
        <f t="shared" si="15"/>
        <v>0.83333333333333337</v>
      </c>
      <c r="K136" s="161">
        <v>3.6999999999999998E-2</v>
      </c>
      <c r="L136" s="157">
        <v>1.07</v>
      </c>
      <c r="M136" s="160" t="s">
        <v>76</v>
      </c>
      <c r="N136" s="163">
        <v>4.7800000000000002E-4</v>
      </c>
      <c r="O136" s="163">
        <v>4.7800000000000002E-4</v>
      </c>
      <c r="P136" s="157">
        <v>5</v>
      </c>
      <c r="Q136" s="157">
        <v>117</v>
      </c>
      <c r="R136" s="157">
        <v>0.05</v>
      </c>
      <c r="S136" s="157">
        <v>89</v>
      </c>
      <c r="T136" s="157">
        <v>0.83333333333333337</v>
      </c>
      <c r="U136" s="157">
        <v>5</v>
      </c>
      <c r="V136" s="161">
        <v>0.15533772015173453</v>
      </c>
      <c r="W136" s="161">
        <v>6.5050480440374828E-2</v>
      </c>
      <c r="X136" s="161">
        <v>0.13875626414193076</v>
      </c>
      <c r="Y136" s="161">
        <v>5.8640699485860641E-2</v>
      </c>
      <c r="Z136" s="164">
        <v>437</v>
      </c>
      <c r="AA136" s="156">
        <f t="shared" si="11"/>
        <v>6717.8596843808637</v>
      </c>
      <c r="AB136" s="156">
        <f t="shared" si="12"/>
        <v>7452.1621302516833</v>
      </c>
      <c r="AC136" s="165">
        <f t="shared" si="13"/>
        <v>89.325544372862609</v>
      </c>
      <c r="AD136" s="165">
        <f t="shared" si="13"/>
        <v>90.146451016008427</v>
      </c>
      <c r="AE136" s="166"/>
    </row>
    <row r="137" spans="1:31" s="167" customFormat="1" x14ac:dyDescent="0.25">
      <c r="A137" s="159" t="s">
        <v>73</v>
      </c>
      <c r="B137" s="160" t="s">
        <v>28</v>
      </c>
      <c r="C137" s="160" t="s">
        <v>74</v>
      </c>
      <c r="D137" s="157" t="s">
        <v>47</v>
      </c>
      <c r="E137" s="157" t="s">
        <v>17</v>
      </c>
      <c r="F137" s="157" t="s">
        <v>12</v>
      </c>
      <c r="G137" s="157" t="s">
        <v>66</v>
      </c>
      <c r="H137" s="157">
        <v>7.0000000000000007E-2</v>
      </c>
      <c r="I137" s="157">
        <v>890</v>
      </c>
      <c r="J137" s="161">
        <f t="shared" si="15"/>
        <v>0.83333333333333337</v>
      </c>
      <c r="K137" s="161">
        <v>0.82699999999999996</v>
      </c>
      <c r="L137" s="157">
        <v>1.07</v>
      </c>
      <c r="M137" s="160" t="s">
        <v>76</v>
      </c>
      <c r="N137" s="163">
        <v>4.7800000000000002E-4</v>
      </c>
      <c r="O137" s="163">
        <v>4.7800000000000002E-4</v>
      </c>
      <c r="P137" s="157">
        <v>5</v>
      </c>
      <c r="Q137" s="157">
        <v>118</v>
      </c>
      <c r="R137" s="157">
        <v>7.0000000000000007E-2</v>
      </c>
      <c r="S137" s="157">
        <v>178</v>
      </c>
      <c r="T137" s="157">
        <v>0.83333333333333337</v>
      </c>
      <c r="U137" s="157">
        <v>5</v>
      </c>
      <c r="V137" s="161">
        <v>0.39561921982943926</v>
      </c>
      <c r="W137" s="161">
        <v>0.16672944399346945</v>
      </c>
      <c r="X137" s="161">
        <v>0.37902104516537477</v>
      </c>
      <c r="Y137" s="161">
        <v>0.16031478034189636</v>
      </c>
      <c r="Z137" s="164">
        <v>437</v>
      </c>
      <c r="AA137" s="156">
        <f t="shared" si="11"/>
        <v>2621.0127589528615</v>
      </c>
      <c r="AB137" s="156">
        <f t="shared" si="12"/>
        <v>2725.8871519396348</v>
      </c>
      <c r="AC137" s="165">
        <f t="shared" ref="AC137:AD154" si="16">X137*100/V137</f>
        <v>95.804507508199336</v>
      </c>
      <c r="AD137" s="165">
        <f t="shared" si="16"/>
        <v>96.152650966781636</v>
      </c>
      <c r="AE137" s="166"/>
    </row>
    <row r="138" spans="1:31" s="167" customFormat="1" x14ac:dyDescent="0.25">
      <c r="A138" s="159" t="s">
        <v>73</v>
      </c>
      <c r="B138" s="160" t="s">
        <v>29</v>
      </c>
      <c r="C138" s="160" t="s">
        <v>74</v>
      </c>
      <c r="D138" s="157" t="s">
        <v>10</v>
      </c>
      <c r="E138" s="157" t="s">
        <v>11</v>
      </c>
      <c r="F138" s="157" t="s">
        <v>23</v>
      </c>
      <c r="G138" s="157" t="s">
        <v>63</v>
      </c>
      <c r="H138" s="157">
        <v>0.05</v>
      </c>
      <c r="I138" s="157">
        <v>445</v>
      </c>
      <c r="J138" s="161">
        <f t="shared" si="15"/>
        <v>0.83333333333333337</v>
      </c>
      <c r="K138" s="161">
        <v>3.6999999999999998E-2</v>
      </c>
      <c r="L138" s="157">
        <v>1.07</v>
      </c>
      <c r="M138" s="160" t="s">
        <v>76</v>
      </c>
      <c r="N138" s="163">
        <v>4.7800000000000002E-4</v>
      </c>
      <c r="O138" s="163">
        <v>4.7800000000000002E-4</v>
      </c>
      <c r="P138" s="157">
        <v>1</v>
      </c>
      <c r="Q138" s="157">
        <v>119</v>
      </c>
      <c r="R138" s="157">
        <v>0.05</v>
      </c>
      <c r="S138" s="157">
        <v>445</v>
      </c>
      <c r="T138" s="157">
        <v>0.83333333333333337</v>
      </c>
      <c r="U138" s="157">
        <v>1</v>
      </c>
      <c r="V138" s="161">
        <v>0.68853985733530632</v>
      </c>
      <c r="W138" s="161">
        <v>0.29176332122090631</v>
      </c>
      <c r="X138" s="161">
        <v>0.67195630163750319</v>
      </c>
      <c r="Y138" s="161">
        <v>0.28533228997350002</v>
      </c>
      <c r="Z138" s="164">
        <v>437</v>
      </c>
      <c r="AA138" s="156">
        <f t="shared" si="11"/>
        <v>1497.7893662964198</v>
      </c>
      <c r="AB138" s="156">
        <f t="shared" si="12"/>
        <v>1531.5476563854234</v>
      </c>
      <c r="AC138" s="165">
        <f t="shared" si="16"/>
        <v>97.591489363886282</v>
      </c>
      <c r="AD138" s="165">
        <f t="shared" si="16"/>
        <v>97.795805442406149</v>
      </c>
      <c r="AE138" s="166"/>
    </row>
    <row r="139" spans="1:31" s="167" customFormat="1" x14ac:dyDescent="0.25">
      <c r="A139" s="159" t="s">
        <v>73</v>
      </c>
      <c r="B139" s="160" t="s">
        <v>29</v>
      </c>
      <c r="C139" s="160" t="s">
        <v>74</v>
      </c>
      <c r="D139" s="157" t="s">
        <v>47</v>
      </c>
      <c r="E139" s="157" t="s">
        <v>17</v>
      </c>
      <c r="F139" s="157" t="s">
        <v>23</v>
      </c>
      <c r="G139" s="157" t="s">
        <v>66</v>
      </c>
      <c r="H139" s="157">
        <v>7.0000000000000007E-2</v>
      </c>
      <c r="I139" s="157">
        <v>890</v>
      </c>
      <c r="J139" s="161">
        <f t="shared" si="15"/>
        <v>0.83333333333333337</v>
      </c>
      <c r="K139" s="161">
        <v>0.82699999999999996</v>
      </c>
      <c r="L139" s="157">
        <v>1.07</v>
      </c>
      <c r="M139" s="160" t="s">
        <v>76</v>
      </c>
      <c r="N139" s="163">
        <v>4.7800000000000002E-4</v>
      </c>
      <c r="O139" s="163">
        <v>4.7800000000000002E-4</v>
      </c>
      <c r="P139" s="157">
        <v>1</v>
      </c>
      <c r="Q139" s="157">
        <v>120</v>
      </c>
      <c r="R139" s="157">
        <v>7.0000000000000007E-2</v>
      </c>
      <c r="S139" s="157">
        <v>890</v>
      </c>
      <c r="T139" s="157">
        <v>0.83333333333333337</v>
      </c>
      <c r="U139" s="157">
        <v>1</v>
      </c>
      <c r="V139" s="161">
        <v>1.893706086984615</v>
      </c>
      <c r="W139" s="161">
        <v>0.80194375770019477</v>
      </c>
      <c r="X139" s="161">
        <v>1.8770122528769699</v>
      </c>
      <c r="Y139" s="161">
        <v>0.7954954020826851</v>
      </c>
      <c r="Z139" s="164">
        <v>437</v>
      </c>
      <c r="AA139" s="156">
        <f t="shared" si="11"/>
        <v>544.92599487677751</v>
      </c>
      <c r="AB139" s="156">
        <f t="shared" si="12"/>
        <v>549.34321286570741</v>
      </c>
      <c r="AC139" s="165">
        <f t="shared" si="16"/>
        <v>99.118456965292481</v>
      </c>
      <c r="AD139" s="165">
        <f t="shared" si="16"/>
        <v>99.195909244807623</v>
      </c>
      <c r="AE139" s="166"/>
    </row>
    <row r="140" spans="1:31" s="167" customFormat="1" x14ac:dyDescent="0.25">
      <c r="A140" s="159" t="s">
        <v>73</v>
      </c>
      <c r="B140" s="160" t="s">
        <v>20</v>
      </c>
      <c r="C140" s="160" t="s">
        <v>77</v>
      </c>
      <c r="D140" s="157" t="s">
        <v>78</v>
      </c>
      <c r="E140" s="157" t="s">
        <v>79</v>
      </c>
      <c r="F140" s="157" t="s">
        <v>12</v>
      </c>
      <c r="G140" s="157" t="s">
        <v>63</v>
      </c>
      <c r="H140" s="157">
        <v>0.1</v>
      </c>
      <c r="I140" s="157">
        <v>1</v>
      </c>
      <c r="J140" s="157">
        <v>0.5</v>
      </c>
      <c r="K140" s="157">
        <f>L140*J140/8</f>
        <v>0</v>
      </c>
      <c r="L140" s="157">
        <v>0</v>
      </c>
      <c r="M140" s="157" t="s">
        <v>80</v>
      </c>
      <c r="N140" s="163">
        <v>4.7800000000000002E-4</v>
      </c>
      <c r="O140" s="163">
        <v>4.7800000000000002E-4</v>
      </c>
      <c r="P140" s="157">
        <v>5</v>
      </c>
      <c r="Q140" s="157">
        <v>121</v>
      </c>
      <c r="R140" s="157">
        <v>0.1</v>
      </c>
      <c r="S140" s="157">
        <v>0.2</v>
      </c>
      <c r="T140" s="157">
        <v>0.5</v>
      </c>
      <c r="U140" s="157">
        <v>5</v>
      </c>
      <c r="V140" s="161">
        <v>3.59890998277116E-4</v>
      </c>
      <c r="W140" s="161">
        <v>1.8539527037644683E-4</v>
      </c>
      <c r="X140" s="161">
        <v>3.59890998277116E-4</v>
      </c>
      <c r="Y140" s="161">
        <v>1.8539527037644683E-4</v>
      </c>
      <c r="Z140" s="164">
        <v>437</v>
      </c>
      <c r="AA140" s="156">
        <f t="shared" si="11"/>
        <v>2357125.9348346232</v>
      </c>
      <c r="AB140" s="156">
        <f t="shared" si="12"/>
        <v>2357125.9348346232</v>
      </c>
      <c r="AC140" s="165">
        <f t="shared" si="16"/>
        <v>99.999999999999986</v>
      </c>
      <c r="AD140" s="165">
        <f t="shared" si="16"/>
        <v>100</v>
      </c>
      <c r="AE140" s="166"/>
    </row>
    <row r="141" spans="1:31" s="167" customFormat="1" x14ac:dyDescent="0.25">
      <c r="A141" s="159" t="s">
        <v>73</v>
      </c>
      <c r="B141" s="160" t="s">
        <v>21</v>
      </c>
      <c r="C141" s="160" t="s">
        <v>77</v>
      </c>
      <c r="D141" s="157" t="s">
        <v>78</v>
      </c>
      <c r="E141" s="157" t="s">
        <v>79</v>
      </c>
      <c r="F141" s="157" t="s">
        <v>12</v>
      </c>
      <c r="G141" s="157" t="s">
        <v>66</v>
      </c>
      <c r="H141" s="157">
        <v>0.1</v>
      </c>
      <c r="I141" s="157">
        <v>1</v>
      </c>
      <c r="J141" s="157">
        <v>0.5</v>
      </c>
      <c r="K141" s="157">
        <f>L141*J141/8</f>
        <v>0</v>
      </c>
      <c r="L141" s="157">
        <v>0</v>
      </c>
      <c r="M141" s="157" t="s">
        <v>80</v>
      </c>
      <c r="N141" s="163">
        <v>4.7800000000000002E-4</v>
      </c>
      <c r="O141" s="163">
        <v>4.7800000000000002E-4</v>
      </c>
      <c r="P141" s="157">
        <v>5</v>
      </c>
      <c r="Q141" s="157">
        <v>122</v>
      </c>
      <c r="R141" s="157">
        <v>0.1</v>
      </c>
      <c r="S141" s="157">
        <v>0.2</v>
      </c>
      <c r="T141" s="157">
        <v>0.5</v>
      </c>
      <c r="U141" s="157">
        <v>5</v>
      </c>
      <c r="V141" s="161">
        <v>3.59890998277116E-4</v>
      </c>
      <c r="W141" s="161">
        <v>1.8539527037644683E-4</v>
      </c>
      <c r="X141" s="161">
        <v>3.59890998277116E-4</v>
      </c>
      <c r="Y141" s="161">
        <v>1.8539527037644683E-4</v>
      </c>
      <c r="Z141" s="164">
        <v>437</v>
      </c>
      <c r="AA141" s="156">
        <f t="shared" si="11"/>
        <v>2357125.9348346232</v>
      </c>
      <c r="AB141" s="156">
        <f t="shared" si="12"/>
        <v>2357125.9348346232</v>
      </c>
      <c r="AC141" s="165">
        <f t="shared" si="16"/>
        <v>99.999999999999986</v>
      </c>
      <c r="AD141" s="165">
        <f t="shared" si="16"/>
        <v>100</v>
      </c>
      <c r="AE141" s="166"/>
    </row>
    <row r="142" spans="1:31" s="167" customFormat="1" x14ac:dyDescent="0.25">
      <c r="A142" s="159" t="s">
        <v>73</v>
      </c>
      <c r="B142" s="160" t="s">
        <v>22</v>
      </c>
      <c r="C142" s="160" t="s">
        <v>77</v>
      </c>
      <c r="D142" s="157" t="s">
        <v>78</v>
      </c>
      <c r="E142" s="157" t="s">
        <v>79</v>
      </c>
      <c r="F142" s="157" t="s">
        <v>23</v>
      </c>
      <c r="G142" s="157" t="s">
        <v>63</v>
      </c>
      <c r="H142" s="157">
        <v>0.1</v>
      </c>
      <c r="I142" s="157">
        <v>1</v>
      </c>
      <c r="J142" s="157">
        <v>0.5</v>
      </c>
      <c r="K142" s="157">
        <f>L142*J142/8</f>
        <v>0</v>
      </c>
      <c r="L142" s="157">
        <v>0</v>
      </c>
      <c r="M142" s="157" t="s">
        <v>80</v>
      </c>
      <c r="N142" s="163">
        <v>4.7800000000000002E-4</v>
      </c>
      <c r="O142" s="163">
        <v>4.7800000000000002E-4</v>
      </c>
      <c r="P142" s="157">
        <v>1</v>
      </c>
      <c r="Q142" s="157">
        <v>123</v>
      </c>
      <c r="R142" s="157">
        <v>0.1</v>
      </c>
      <c r="S142" s="157">
        <v>1</v>
      </c>
      <c r="T142" s="157">
        <v>0.5</v>
      </c>
      <c r="U142" s="157">
        <v>1</v>
      </c>
      <c r="V142" s="161">
        <v>1.792299893519454E-3</v>
      </c>
      <c r="W142" s="161">
        <v>9.2937283525529595E-4</v>
      </c>
      <c r="X142" s="161">
        <v>1.792299893519454E-3</v>
      </c>
      <c r="Y142" s="161">
        <v>9.2937283525529595E-4</v>
      </c>
      <c r="Z142" s="164">
        <v>437</v>
      </c>
      <c r="AA142" s="156">
        <f t="shared" si="11"/>
        <v>470209.56867106771</v>
      </c>
      <c r="AB142" s="156">
        <f t="shared" si="12"/>
        <v>470209.56867106771</v>
      </c>
      <c r="AC142" s="165">
        <f t="shared" si="16"/>
        <v>100</v>
      </c>
      <c r="AD142" s="165">
        <f t="shared" si="16"/>
        <v>100</v>
      </c>
      <c r="AE142" s="166"/>
    </row>
    <row r="143" spans="1:31" s="167" customFormat="1" x14ac:dyDescent="0.25">
      <c r="A143" s="159" t="s">
        <v>73</v>
      </c>
      <c r="B143" s="160" t="s">
        <v>24</v>
      </c>
      <c r="C143" s="160" t="s">
        <v>77</v>
      </c>
      <c r="D143" s="157" t="s">
        <v>78</v>
      </c>
      <c r="E143" s="157" t="s">
        <v>79</v>
      </c>
      <c r="F143" s="157" t="s">
        <v>23</v>
      </c>
      <c r="G143" s="157" t="s">
        <v>66</v>
      </c>
      <c r="H143" s="157">
        <v>0.1</v>
      </c>
      <c r="I143" s="157">
        <v>1</v>
      </c>
      <c r="J143" s="157">
        <v>0.5</v>
      </c>
      <c r="K143" s="157">
        <f>L143*J143/8</f>
        <v>0</v>
      </c>
      <c r="L143" s="157">
        <v>0</v>
      </c>
      <c r="M143" s="157" t="s">
        <v>80</v>
      </c>
      <c r="N143" s="163">
        <v>4.7800000000000002E-4</v>
      </c>
      <c r="O143" s="163">
        <v>4.7800000000000002E-4</v>
      </c>
      <c r="P143" s="157">
        <v>1</v>
      </c>
      <c r="Q143" s="157">
        <v>124</v>
      </c>
      <c r="R143" s="157">
        <v>0.1</v>
      </c>
      <c r="S143" s="157">
        <v>1</v>
      </c>
      <c r="T143" s="157">
        <v>0.5</v>
      </c>
      <c r="U143" s="157">
        <v>1</v>
      </c>
      <c r="V143" s="161">
        <v>1.792299893519454E-3</v>
      </c>
      <c r="W143" s="161">
        <v>9.2937283525529595E-4</v>
      </c>
      <c r="X143" s="161">
        <v>1.792299893519454E-3</v>
      </c>
      <c r="Y143" s="161">
        <v>9.2937283525529595E-4</v>
      </c>
      <c r="Z143" s="164">
        <v>437</v>
      </c>
      <c r="AA143" s="156">
        <f t="shared" si="11"/>
        <v>470209.56867106771</v>
      </c>
      <c r="AB143" s="156">
        <f t="shared" si="12"/>
        <v>470209.56867106771</v>
      </c>
      <c r="AC143" s="165">
        <f t="shared" si="16"/>
        <v>100</v>
      </c>
      <c r="AD143" s="165">
        <f t="shared" si="16"/>
        <v>100</v>
      </c>
      <c r="AE143" s="166"/>
    </row>
    <row r="144" spans="1:31" s="167" customFormat="1" ht="30" x14ac:dyDescent="0.25">
      <c r="A144" s="159" t="s">
        <v>81</v>
      </c>
      <c r="B144" s="160" t="s">
        <v>8</v>
      </c>
      <c r="C144" s="160" t="s">
        <v>61</v>
      </c>
      <c r="D144" s="157" t="s">
        <v>62</v>
      </c>
      <c r="E144" s="157" t="s">
        <v>11</v>
      </c>
      <c r="F144" s="157" t="s">
        <v>12</v>
      </c>
      <c r="G144" s="157" t="s">
        <v>63</v>
      </c>
      <c r="H144" s="157">
        <v>0.6</v>
      </c>
      <c r="I144" s="157">
        <v>445</v>
      </c>
      <c r="J144" s="157">
        <v>4</v>
      </c>
      <c r="K144" s="157">
        <v>0.53</v>
      </c>
      <c r="L144" s="157">
        <v>0.53</v>
      </c>
      <c r="M144" s="160" t="s">
        <v>64</v>
      </c>
      <c r="N144" s="163">
        <v>7.9239691738214909E-4</v>
      </c>
      <c r="O144" s="163">
        <v>7.9239691738217165E-4</v>
      </c>
      <c r="P144" s="157">
        <v>20</v>
      </c>
      <c r="Q144" s="157">
        <v>125</v>
      </c>
      <c r="R144" s="157">
        <v>0.6</v>
      </c>
      <c r="S144" s="157">
        <v>22.25</v>
      </c>
      <c r="T144" s="157">
        <v>4</v>
      </c>
      <c r="U144" s="157">
        <v>20</v>
      </c>
      <c r="V144" s="161">
        <v>3.2586581075403465</v>
      </c>
      <c r="W144" s="161">
        <v>0.7624266045885465</v>
      </c>
      <c r="X144" s="161">
        <v>3.2187469823992521</v>
      </c>
      <c r="Y144" s="161">
        <v>0.75342514439229924</v>
      </c>
      <c r="Z144" s="164">
        <v>437</v>
      </c>
      <c r="AA144" s="156">
        <f t="shared" si="11"/>
        <v>573.16992530163975</v>
      </c>
      <c r="AB144" s="156">
        <f t="shared" si="12"/>
        <v>580.01780701449411</v>
      </c>
      <c r="AC144" s="165">
        <f t="shared" si="16"/>
        <v>98.775228212841881</v>
      </c>
      <c r="AD144" s="165">
        <f t="shared" si="16"/>
        <v>98.81936698666162</v>
      </c>
      <c r="AE144" s="166"/>
    </row>
    <row r="145" spans="1:31" s="167" customFormat="1" x14ac:dyDescent="0.25">
      <c r="A145" s="159" t="s">
        <v>81</v>
      </c>
      <c r="B145" s="160" t="s">
        <v>15</v>
      </c>
      <c r="C145" s="160" t="s">
        <v>61</v>
      </c>
      <c r="D145" s="157" t="s">
        <v>65</v>
      </c>
      <c r="E145" s="157" t="s">
        <v>17</v>
      </c>
      <c r="F145" s="157" t="s">
        <v>12</v>
      </c>
      <c r="G145" s="157" t="s">
        <v>66</v>
      </c>
      <c r="H145" s="157">
        <v>0.9</v>
      </c>
      <c r="I145" s="157">
        <v>890</v>
      </c>
      <c r="J145" s="157">
        <v>8</v>
      </c>
      <c r="K145" s="157">
        <f>L145*J145/8</f>
        <v>4.51</v>
      </c>
      <c r="L145" s="157">
        <v>4.51</v>
      </c>
      <c r="M145" s="160" t="s">
        <v>58</v>
      </c>
      <c r="N145" s="163">
        <v>1.7355969167726255E-3</v>
      </c>
      <c r="O145" s="163">
        <v>1.735596916772626E-3</v>
      </c>
      <c r="P145" s="157">
        <v>20</v>
      </c>
      <c r="Q145" s="157">
        <v>126</v>
      </c>
      <c r="R145" s="157">
        <v>0.9</v>
      </c>
      <c r="S145" s="157">
        <v>44.5</v>
      </c>
      <c r="T145" s="157">
        <v>8</v>
      </c>
      <c r="U145" s="157">
        <v>20</v>
      </c>
      <c r="V145" s="161">
        <v>45.526950001128689</v>
      </c>
      <c r="W145" s="161">
        <v>6.8174737657551736</v>
      </c>
      <c r="X145" s="161">
        <v>44.768172354127394</v>
      </c>
      <c r="Y145" s="161">
        <v>6.7070747608924099</v>
      </c>
      <c r="Z145" s="164">
        <v>437</v>
      </c>
      <c r="AA145" s="156">
        <f t="shared" si="11"/>
        <v>64.099989969172015</v>
      </c>
      <c r="AB145" s="156">
        <f t="shared" si="12"/>
        <v>65.155081101534492</v>
      </c>
      <c r="AC145" s="165">
        <f t="shared" si="16"/>
        <v>98.333343992992098</v>
      </c>
      <c r="AD145" s="165">
        <f t="shared" si="16"/>
        <v>98.380646429219752</v>
      </c>
      <c r="AE145" s="166"/>
    </row>
    <row r="146" spans="1:31" s="167" customFormat="1" ht="30" x14ac:dyDescent="0.25">
      <c r="A146" s="159" t="s">
        <v>81</v>
      </c>
      <c r="B146" s="160" t="s">
        <v>18</v>
      </c>
      <c r="C146" s="160" t="s">
        <v>61</v>
      </c>
      <c r="D146" s="157" t="s">
        <v>62</v>
      </c>
      <c r="E146" s="157" t="s">
        <v>11</v>
      </c>
      <c r="F146" s="157" t="s">
        <v>12</v>
      </c>
      <c r="G146" s="157" t="s">
        <v>63</v>
      </c>
      <c r="H146" s="157">
        <v>0.6</v>
      </c>
      <c r="I146" s="157">
        <v>445</v>
      </c>
      <c r="J146" s="157">
        <v>4</v>
      </c>
      <c r="K146" s="157">
        <v>0.53</v>
      </c>
      <c r="L146" s="157">
        <v>0.53</v>
      </c>
      <c r="M146" s="160" t="s">
        <v>64</v>
      </c>
      <c r="N146" s="163">
        <v>7.9239691711429847E-4</v>
      </c>
      <c r="O146" s="163">
        <v>7.9239691711426225E-4</v>
      </c>
      <c r="P146" s="157">
        <v>10</v>
      </c>
      <c r="Q146" s="157">
        <v>127</v>
      </c>
      <c r="R146" s="157">
        <v>0.6</v>
      </c>
      <c r="S146" s="157">
        <v>44.5</v>
      </c>
      <c r="T146" s="157">
        <v>4</v>
      </c>
      <c r="U146" s="157">
        <v>10</v>
      </c>
      <c r="V146" s="161">
        <v>6.5057969875335191</v>
      </c>
      <c r="W146" s="161">
        <v>1.519586470366481</v>
      </c>
      <c r="X146" s="161">
        <v>6.4653798375375384</v>
      </c>
      <c r="Y146" s="161">
        <v>1.5105036266096972</v>
      </c>
      <c r="Z146" s="164">
        <v>437</v>
      </c>
      <c r="AA146" s="156">
        <f t="shared" si="11"/>
        <v>287.5782382391231</v>
      </c>
      <c r="AB146" s="156">
        <f t="shared" si="12"/>
        <v>289.30748149267271</v>
      </c>
      <c r="AC146" s="165">
        <f t="shared" si="16"/>
        <v>99.378751749041214</v>
      </c>
      <c r="AD146" s="165">
        <f t="shared" si="16"/>
        <v>99.402281875108216</v>
      </c>
      <c r="AE146" s="166"/>
    </row>
    <row r="147" spans="1:31" s="167" customFormat="1" x14ac:dyDescent="0.25">
      <c r="A147" s="159" t="s">
        <v>81</v>
      </c>
      <c r="B147" s="160" t="s">
        <v>19</v>
      </c>
      <c r="C147" s="160" t="s">
        <v>61</v>
      </c>
      <c r="D147" s="157" t="s">
        <v>65</v>
      </c>
      <c r="E147" s="157" t="s">
        <v>17</v>
      </c>
      <c r="F147" s="157" t="s">
        <v>12</v>
      </c>
      <c r="G147" s="157" t="s">
        <v>66</v>
      </c>
      <c r="H147" s="157">
        <v>0.9</v>
      </c>
      <c r="I147" s="157">
        <v>890</v>
      </c>
      <c r="J147" s="157">
        <v>8</v>
      </c>
      <c r="K147" s="157">
        <f>L147*J147/8</f>
        <v>4.51</v>
      </c>
      <c r="L147" s="157">
        <v>4.51</v>
      </c>
      <c r="M147" s="160" t="s">
        <v>58</v>
      </c>
      <c r="N147" s="163">
        <v>1.7355969158996689E-3</v>
      </c>
      <c r="O147" s="163">
        <v>1.7355969158996648E-3</v>
      </c>
      <c r="P147" s="157">
        <v>10</v>
      </c>
      <c r="Q147" s="157">
        <v>128</v>
      </c>
      <c r="R147" s="157">
        <v>0.9</v>
      </c>
      <c r="S147" s="157">
        <v>89</v>
      </c>
      <c r="T147" s="157">
        <v>8</v>
      </c>
      <c r="U147" s="157">
        <v>10</v>
      </c>
      <c r="V147" s="161">
        <v>95.871733420265414</v>
      </c>
      <c r="W147" s="161">
        <v>14.278361914660618</v>
      </c>
      <c r="X147" s="161">
        <v>95.017362117420234</v>
      </c>
      <c r="Y147" s="161">
        <v>14.155552373833293</v>
      </c>
      <c r="Z147" s="164">
        <v>437</v>
      </c>
      <c r="AA147" s="156">
        <f t="shared" si="11"/>
        <v>30.605751739021322</v>
      </c>
      <c r="AB147" s="156">
        <f t="shared" si="12"/>
        <v>30.871278524446684</v>
      </c>
      <c r="AC147" s="165">
        <f t="shared" si="16"/>
        <v>99.108839203835046</v>
      </c>
      <c r="AD147" s="165">
        <f t="shared" si="16"/>
        <v>99.139890545138599</v>
      </c>
      <c r="AE147" s="166"/>
    </row>
    <row r="148" spans="1:31" s="167" customFormat="1" ht="30" x14ac:dyDescent="0.25">
      <c r="A148" s="159" t="s">
        <v>81</v>
      </c>
      <c r="B148" s="160" t="s">
        <v>20</v>
      </c>
      <c r="C148" s="160" t="s">
        <v>61</v>
      </c>
      <c r="D148" s="157" t="s">
        <v>62</v>
      </c>
      <c r="E148" s="157" t="s">
        <v>11</v>
      </c>
      <c r="F148" s="157" t="s">
        <v>12</v>
      </c>
      <c r="G148" s="157" t="s">
        <v>63</v>
      </c>
      <c r="H148" s="157">
        <v>0.6</v>
      </c>
      <c r="I148" s="157">
        <v>445</v>
      </c>
      <c r="J148" s="157">
        <v>4</v>
      </c>
      <c r="K148" s="157">
        <v>0.53</v>
      </c>
      <c r="L148" s="157">
        <v>0.53</v>
      </c>
      <c r="M148" s="160" t="s">
        <v>64</v>
      </c>
      <c r="N148" s="163">
        <v>7.9239691658153865E-4</v>
      </c>
      <c r="O148" s="163">
        <v>7.9239691658149767E-4</v>
      </c>
      <c r="P148" s="157">
        <v>5</v>
      </c>
      <c r="Q148" s="157">
        <v>129</v>
      </c>
      <c r="R148" s="157">
        <v>0.6</v>
      </c>
      <c r="S148" s="157">
        <v>89</v>
      </c>
      <c r="T148" s="157">
        <v>4</v>
      </c>
      <c r="U148" s="157">
        <v>5</v>
      </c>
      <c r="V148" s="161">
        <v>13.123009283042466</v>
      </c>
      <c r="W148" s="161">
        <v>3.0534820969026084</v>
      </c>
      <c r="X148" s="161">
        <v>13.081570077319075</v>
      </c>
      <c r="Y148" s="161">
        <v>3.0442386779893909</v>
      </c>
      <c r="Z148" s="164">
        <v>437</v>
      </c>
      <c r="AA148" s="156">
        <f t="shared" si="11"/>
        <v>143.11529792274993</v>
      </c>
      <c r="AB148" s="156">
        <f t="shared" si="12"/>
        <v>143.54984816388401</v>
      </c>
      <c r="AC148" s="165">
        <f t="shared" si="16"/>
        <v>99.684224823517127</v>
      </c>
      <c r="AD148" s="165">
        <f t="shared" si="16"/>
        <v>99.697282688423371</v>
      </c>
      <c r="AE148" s="166"/>
    </row>
    <row r="149" spans="1:31" s="167" customFormat="1" x14ac:dyDescent="0.25">
      <c r="A149" s="159" t="s">
        <v>81</v>
      </c>
      <c r="B149" s="160" t="s">
        <v>21</v>
      </c>
      <c r="C149" s="160" t="s">
        <v>61</v>
      </c>
      <c r="D149" s="157" t="s">
        <v>65</v>
      </c>
      <c r="E149" s="157" t="s">
        <v>17</v>
      </c>
      <c r="F149" s="157" t="s">
        <v>12</v>
      </c>
      <c r="G149" s="157" t="s">
        <v>66</v>
      </c>
      <c r="H149" s="157">
        <v>0.9</v>
      </c>
      <c r="I149" s="157">
        <v>890</v>
      </c>
      <c r="J149" s="157">
        <v>8</v>
      </c>
      <c r="K149" s="157">
        <f>L149*J149/8</f>
        <v>4.51</v>
      </c>
      <c r="L149" s="157">
        <v>4.51</v>
      </c>
      <c r="M149" s="160" t="s">
        <v>58</v>
      </c>
      <c r="N149" s="163">
        <v>1.7355969141522607E-3</v>
      </c>
      <c r="O149" s="163">
        <v>1.7355969141522691E-3</v>
      </c>
      <c r="P149" s="157">
        <v>5</v>
      </c>
      <c r="Q149" s="157">
        <v>130</v>
      </c>
      <c r="R149" s="157">
        <v>0.9</v>
      </c>
      <c r="S149" s="157">
        <v>178</v>
      </c>
      <c r="T149" s="157">
        <v>8</v>
      </c>
      <c r="U149" s="157">
        <v>5</v>
      </c>
      <c r="V149" s="161">
        <v>215.61389318067862</v>
      </c>
      <c r="W149" s="161">
        <v>31.468214135149235</v>
      </c>
      <c r="X149" s="161">
        <v>214.54683127512544</v>
      </c>
      <c r="Y149" s="161">
        <v>31.321793277207608</v>
      </c>
      <c r="Z149" s="164">
        <v>437</v>
      </c>
      <c r="AA149" s="156">
        <f t="shared" ref="AA149:AA212" si="17">Z149/W149</f>
        <v>13.887028927767513</v>
      </c>
      <c r="AB149" s="156">
        <f t="shared" ref="AB149:AB212" si="18">Z149/Y149</f>
        <v>13.951947008027737</v>
      </c>
      <c r="AC149" s="165">
        <f t="shared" si="16"/>
        <v>99.505105218493966</v>
      </c>
      <c r="AD149" s="165">
        <f t="shared" si="16"/>
        <v>99.534702359298876</v>
      </c>
      <c r="AE149" s="166"/>
    </row>
    <row r="150" spans="1:31" s="167" customFormat="1" ht="30" x14ac:dyDescent="0.25">
      <c r="A150" s="159" t="s">
        <v>81</v>
      </c>
      <c r="B150" s="160" t="s">
        <v>22</v>
      </c>
      <c r="C150" s="160" t="s">
        <v>61</v>
      </c>
      <c r="D150" s="157" t="s">
        <v>62</v>
      </c>
      <c r="E150" s="157" t="s">
        <v>11</v>
      </c>
      <c r="F150" s="157" t="s">
        <v>23</v>
      </c>
      <c r="G150" s="157" t="s">
        <v>63</v>
      </c>
      <c r="H150" s="157">
        <v>0.6</v>
      </c>
      <c r="I150" s="157">
        <v>445</v>
      </c>
      <c r="J150" s="157">
        <v>4</v>
      </c>
      <c r="K150" s="157">
        <v>0.53</v>
      </c>
      <c r="L150" s="157">
        <v>0.53</v>
      </c>
      <c r="M150" s="160" t="s">
        <v>64</v>
      </c>
      <c r="N150" s="163">
        <v>7.9239691232518492E-4</v>
      </c>
      <c r="O150" s="163">
        <v>7.9239691232518969E-4</v>
      </c>
      <c r="P150" s="157">
        <v>1</v>
      </c>
      <c r="Q150" s="157">
        <v>131</v>
      </c>
      <c r="R150" s="157">
        <v>0.6</v>
      </c>
      <c r="S150" s="157">
        <v>445</v>
      </c>
      <c r="T150" s="157">
        <v>4</v>
      </c>
      <c r="U150" s="157">
        <v>1</v>
      </c>
      <c r="V150" s="161">
        <v>72.042097054426065</v>
      </c>
      <c r="W150" s="161">
        <v>16.201067072018979</v>
      </c>
      <c r="X150" s="161">
        <v>71.992186352766538</v>
      </c>
      <c r="Y150" s="161">
        <v>16.190660263812994</v>
      </c>
      <c r="Z150" s="164">
        <v>437</v>
      </c>
      <c r="AA150" s="156">
        <f t="shared" si="17"/>
        <v>26.973531932026066</v>
      </c>
      <c r="AB150" s="156">
        <f t="shared" si="18"/>
        <v>26.990869605035119</v>
      </c>
      <c r="AC150" s="165">
        <f t="shared" si="16"/>
        <v>99.930720087698418</v>
      </c>
      <c r="AD150" s="165">
        <f t="shared" si="16"/>
        <v>99.935764674266679</v>
      </c>
      <c r="AE150" s="166"/>
    </row>
    <row r="151" spans="1:31" s="167" customFormat="1" x14ac:dyDescent="0.25">
      <c r="A151" s="159" t="s">
        <v>81</v>
      </c>
      <c r="B151" s="160" t="s">
        <v>24</v>
      </c>
      <c r="C151" s="160" t="s">
        <v>61</v>
      </c>
      <c r="D151" s="157" t="s">
        <v>65</v>
      </c>
      <c r="E151" s="157" t="s">
        <v>17</v>
      </c>
      <c r="F151" s="157" t="s">
        <v>23</v>
      </c>
      <c r="G151" s="157" t="s">
        <v>66</v>
      </c>
      <c r="H151" s="157">
        <v>0.9</v>
      </c>
      <c r="I151" s="157">
        <v>890</v>
      </c>
      <c r="J151" s="157">
        <v>8</v>
      </c>
      <c r="K151" s="157">
        <f>L151*J151/8</f>
        <v>4.51</v>
      </c>
      <c r="L151" s="157">
        <v>4.51</v>
      </c>
      <c r="M151" s="160" t="s">
        <v>58</v>
      </c>
      <c r="N151" s="163">
        <v>1.7355969001702784E-3</v>
      </c>
      <c r="O151" s="163">
        <v>1.7355969001702728E-3</v>
      </c>
      <c r="P151" s="157">
        <v>1</v>
      </c>
      <c r="Q151" s="157">
        <v>132</v>
      </c>
      <c r="R151" s="157">
        <v>0.9</v>
      </c>
      <c r="S151" s="157">
        <v>890</v>
      </c>
      <c r="T151" s="157">
        <v>8</v>
      </c>
      <c r="U151" s="157">
        <v>1</v>
      </c>
      <c r="V151" s="161">
        <v>2395.1572801413781</v>
      </c>
      <c r="W151" s="161">
        <v>258.9491279584052</v>
      </c>
      <c r="X151" s="161">
        <v>2391.5973396191202</v>
      </c>
      <c r="Y151" s="161">
        <v>258.6306369569204</v>
      </c>
      <c r="Z151" s="164">
        <v>437</v>
      </c>
      <c r="AA151" s="156">
        <f t="shared" si="17"/>
        <v>1.6875901589064048</v>
      </c>
      <c r="AB151" s="156">
        <f t="shared" si="18"/>
        <v>1.6896683437886373</v>
      </c>
      <c r="AC151" s="165">
        <f t="shared" si="16"/>
        <v>99.851369237762626</v>
      </c>
      <c r="AD151" s="165">
        <f t="shared" si="16"/>
        <v>99.877006343293814</v>
      </c>
      <c r="AE151" s="166"/>
    </row>
    <row r="152" spans="1:31" s="167" customFormat="1" ht="45" x14ac:dyDescent="0.25">
      <c r="A152" s="159" t="s">
        <v>81</v>
      </c>
      <c r="B152" s="160" t="s">
        <v>8</v>
      </c>
      <c r="C152" s="160" t="s">
        <v>69</v>
      </c>
      <c r="D152" s="157" t="s">
        <v>10</v>
      </c>
      <c r="E152" s="157" t="s">
        <v>11</v>
      </c>
      <c r="F152" s="157" t="s">
        <v>12</v>
      </c>
      <c r="G152" s="157" t="s">
        <v>63</v>
      </c>
      <c r="H152" s="157">
        <v>0.6</v>
      </c>
      <c r="I152" s="157">
        <v>445</v>
      </c>
      <c r="J152" s="157">
        <v>4</v>
      </c>
      <c r="K152" s="157">
        <v>0.99</v>
      </c>
      <c r="L152" s="157">
        <f>K152*8/J152</f>
        <v>1.98</v>
      </c>
      <c r="M152" s="160" t="s">
        <v>70</v>
      </c>
      <c r="N152" s="163">
        <v>7.923969173821389E-4</v>
      </c>
      <c r="O152" s="163">
        <v>7.92396917382171E-4</v>
      </c>
      <c r="P152" s="157">
        <v>20</v>
      </c>
      <c r="Q152" s="157">
        <v>133</v>
      </c>
      <c r="R152" s="157">
        <v>0.6</v>
      </c>
      <c r="S152" s="157">
        <v>22.25</v>
      </c>
      <c r="T152" s="157">
        <v>4</v>
      </c>
      <c r="U152" s="157">
        <v>20</v>
      </c>
      <c r="V152" s="161">
        <v>3.4031721681463694</v>
      </c>
      <c r="W152" s="161">
        <v>0.79520322091777462</v>
      </c>
      <c r="X152" s="161">
        <v>3.2540175507565099</v>
      </c>
      <c r="Y152" s="161">
        <v>0.76156662066286063</v>
      </c>
      <c r="Z152" s="164">
        <v>437</v>
      </c>
      <c r="AA152" s="156">
        <f t="shared" si="17"/>
        <v>549.5450577974791</v>
      </c>
      <c r="AB152" s="156">
        <f t="shared" si="18"/>
        <v>573.81716601449682</v>
      </c>
      <c r="AC152" s="165">
        <f t="shared" si="16"/>
        <v>95.617188610498644</v>
      </c>
      <c r="AD152" s="165">
        <f t="shared" si="16"/>
        <v>95.7700623727237</v>
      </c>
      <c r="AE152" s="166"/>
    </row>
    <row r="153" spans="1:31" s="167" customFormat="1" x14ac:dyDescent="0.25">
      <c r="A153" s="159" t="s">
        <v>81</v>
      </c>
      <c r="B153" s="160" t="s">
        <v>15</v>
      </c>
      <c r="C153" s="160" t="s">
        <v>69</v>
      </c>
      <c r="D153" s="157" t="s">
        <v>47</v>
      </c>
      <c r="E153" s="157" t="s">
        <v>17</v>
      </c>
      <c r="F153" s="157" t="s">
        <v>12</v>
      </c>
      <c r="G153" s="157" t="s">
        <v>66</v>
      </c>
      <c r="H153" s="157">
        <v>0.9</v>
      </c>
      <c r="I153" s="157">
        <v>890</v>
      </c>
      <c r="J153" s="157">
        <v>8</v>
      </c>
      <c r="K153" s="157">
        <f>L153*J153/8</f>
        <v>2.75</v>
      </c>
      <c r="L153" s="157">
        <v>2.75</v>
      </c>
      <c r="M153" s="160" t="s">
        <v>58</v>
      </c>
      <c r="N153" s="163">
        <v>1.7355969167726255E-3</v>
      </c>
      <c r="O153" s="163">
        <v>1.7355969167726186E-3</v>
      </c>
      <c r="P153" s="157">
        <v>20</v>
      </c>
      <c r="Q153" s="157">
        <v>134</v>
      </c>
      <c r="R153" s="157">
        <v>0.9</v>
      </c>
      <c r="S153" s="157">
        <v>44.5</v>
      </c>
      <c r="T153" s="157">
        <v>8</v>
      </c>
      <c r="U153" s="157">
        <v>20</v>
      </c>
      <c r="V153" s="161">
        <v>45.135009440153596</v>
      </c>
      <c r="W153" s="161">
        <v>6.760216881425503</v>
      </c>
      <c r="X153" s="161">
        <v>44.672627340353472</v>
      </c>
      <c r="Y153" s="161">
        <v>6.6929394926629309</v>
      </c>
      <c r="Z153" s="164">
        <v>437</v>
      </c>
      <c r="AA153" s="156">
        <f t="shared" si="17"/>
        <v>64.642896472849756</v>
      </c>
      <c r="AB153" s="156">
        <f t="shared" si="18"/>
        <v>65.292686491347624</v>
      </c>
      <c r="AC153" s="165">
        <f t="shared" si="16"/>
        <v>98.975557764282257</v>
      </c>
      <c r="AD153" s="165">
        <f t="shared" si="16"/>
        <v>99.004804284498263</v>
      </c>
      <c r="AE153" s="166"/>
    </row>
    <row r="154" spans="1:31" s="167" customFormat="1" ht="45" x14ac:dyDescent="0.25">
      <c r="A154" s="159" t="s">
        <v>81</v>
      </c>
      <c r="B154" s="160" t="s">
        <v>18</v>
      </c>
      <c r="C154" s="160" t="s">
        <v>69</v>
      </c>
      <c r="D154" s="157" t="s">
        <v>10</v>
      </c>
      <c r="E154" s="157" t="s">
        <v>11</v>
      </c>
      <c r="F154" s="157" t="s">
        <v>12</v>
      </c>
      <c r="G154" s="157" t="s">
        <v>63</v>
      </c>
      <c r="H154" s="157">
        <v>0.6</v>
      </c>
      <c r="I154" s="157">
        <v>445</v>
      </c>
      <c r="J154" s="157">
        <v>4</v>
      </c>
      <c r="K154" s="157">
        <v>0.99</v>
      </c>
      <c r="L154" s="157">
        <f>K154*8/J154</f>
        <v>1.98</v>
      </c>
      <c r="M154" s="160" t="s">
        <v>70</v>
      </c>
      <c r="N154" s="163">
        <v>7.9239691711427505E-4</v>
      </c>
      <c r="O154" s="163">
        <v>7.9239691711426225E-4</v>
      </c>
      <c r="P154" s="157">
        <v>10</v>
      </c>
      <c r="Q154" s="157">
        <v>135</v>
      </c>
      <c r="R154" s="157">
        <v>0.6</v>
      </c>
      <c r="S154" s="157">
        <v>44.5</v>
      </c>
      <c r="T154" s="157">
        <v>4</v>
      </c>
      <c r="U154" s="157">
        <v>10</v>
      </c>
      <c r="V154" s="161">
        <v>6.6521429969827564</v>
      </c>
      <c r="W154" s="161">
        <v>1.552657424049402</v>
      </c>
      <c r="X154" s="161">
        <v>6.5010975911551201</v>
      </c>
      <c r="Y154" s="161">
        <v>1.5187168621601232</v>
      </c>
      <c r="Z154" s="164">
        <v>437</v>
      </c>
      <c r="AA154" s="156">
        <f t="shared" si="17"/>
        <v>281.45294205355611</v>
      </c>
      <c r="AB154" s="156">
        <f t="shared" si="18"/>
        <v>287.74290382108478</v>
      </c>
      <c r="AC154" s="165">
        <f t="shared" si="16"/>
        <v>97.729372235441318</v>
      </c>
      <c r="AD154" s="165">
        <f t="shared" si="16"/>
        <v>97.814034096410012</v>
      </c>
      <c r="AE154" s="166"/>
    </row>
    <row r="155" spans="1:31" s="167" customFormat="1" x14ac:dyDescent="0.25">
      <c r="A155" s="159" t="s">
        <v>81</v>
      </c>
      <c r="B155" s="160" t="s">
        <v>19</v>
      </c>
      <c r="C155" s="160" t="s">
        <v>69</v>
      </c>
      <c r="D155" s="157" t="s">
        <v>47</v>
      </c>
      <c r="E155" s="157" t="s">
        <v>17</v>
      </c>
      <c r="F155" s="157" t="s">
        <v>12</v>
      </c>
      <c r="G155" s="157" t="s">
        <v>66</v>
      </c>
      <c r="H155" s="157">
        <v>0.9</v>
      </c>
      <c r="I155" s="157">
        <v>890</v>
      </c>
      <c r="J155" s="157">
        <v>8</v>
      </c>
      <c r="K155" s="157">
        <f>L155*J155/8</f>
        <v>2.75</v>
      </c>
      <c r="L155" s="157">
        <v>2.75</v>
      </c>
      <c r="M155" s="160" t="s">
        <v>58</v>
      </c>
      <c r="N155" s="163">
        <v>1.7355969158996591E-3</v>
      </c>
      <c r="O155" s="163">
        <v>1.7355969158996643E-3</v>
      </c>
      <c r="P155" s="157">
        <v>10</v>
      </c>
      <c r="Q155" s="157">
        <v>136</v>
      </c>
      <c r="R155" s="157">
        <v>0.9</v>
      </c>
      <c r="S155" s="157">
        <v>89</v>
      </c>
      <c r="T155" s="157">
        <v>8</v>
      </c>
      <c r="U155" s="157">
        <v>10</v>
      </c>
      <c r="V155" s="161">
        <v>95.430421666636619</v>
      </c>
      <c r="W155" s="161">
        <v>14.214699112361748</v>
      </c>
      <c r="X155" s="161">
        <v>94.909776076384759</v>
      </c>
      <c r="Y155" s="161">
        <v>14.139853902002566</v>
      </c>
      <c r="Z155" s="164">
        <v>437</v>
      </c>
      <c r="AA155" s="156">
        <f t="shared" si="17"/>
        <v>30.742824490738954</v>
      </c>
      <c r="AB155" s="156">
        <f t="shared" si="18"/>
        <v>30.905552704339442</v>
      </c>
      <c r="AC155" s="165">
        <f t="shared" ref="AC155:AD170" si="19">X155*100/V155</f>
        <v>99.454423881652104</v>
      </c>
      <c r="AD155" s="165">
        <f t="shared" si="19"/>
        <v>99.473466094726589</v>
      </c>
      <c r="AE155" s="166"/>
    </row>
    <row r="156" spans="1:31" s="167" customFormat="1" ht="45" x14ac:dyDescent="0.25">
      <c r="A156" s="159" t="s">
        <v>81</v>
      </c>
      <c r="B156" s="160" t="s">
        <v>20</v>
      </c>
      <c r="C156" s="160" t="s">
        <v>69</v>
      </c>
      <c r="D156" s="157" t="s">
        <v>10</v>
      </c>
      <c r="E156" s="157" t="s">
        <v>11</v>
      </c>
      <c r="F156" s="157" t="s">
        <v>12</v>
      </c>
      <c r="G156" s="157" t="s">
        <v>63</v>
      </c>
      <c r="H156" s="157">
        <v>0.6</v>
      </c>
      <c r="I156" s="157">
        <v>445</v>
      </c>
      <c r="J156" s="157">
        <v>4</v>
      </c>
      <c r="K156" s="157">
        <v>0.99</v>
      </c>
      <c r="L156" s="157">
        <f>K156*8/J156</f>
        <v>1.98</v>
      </c>
      <c r="M156" s="160" t="s">
        <v>70</v>
      </c>
      <c r="N156" s="163">
        <v>7.92396916581538E-4</v>
      </c>
      <c r="O156" s="163">
        <v>7.9239691658150504E-4</v>
      </c>
      <c r="P156" s="157">
        <v>5</v>
      </c>
      <c r="Q156" s="157">
        <v>137</v>
      </c>
      <c r="R156" s="157">
        <v>0.6</v>
      </c>
      <c r="S156" s="157">
        <v>89</v>
      </c>
      <c r="T156" s="157">
        <v>4</v>
      </c>
      <c r="U156" s="157">
        <v>5</v>
      </c>
      <c r="V156" s="161">
        <v>13.273055389525444</v>
      </c>
      <c r="W156" s="161">
        <v>3.0871337864880677</v>
      </c>
      <c r="X156" s="161">
        <v>13.118191043784504</v>
      </c>
      <c r="Y156" s="161">
        <v>3.0525934966867307</v>
      </c>
      <c r="Z156" s="164">
        <v>437</v>
      </c>
      <c r="AA156" s="156">
        <f t="shared" si="17"/>
        <v>141.55525164237616</v>
      </c>
      <c r="AB156" s="156">
        <f t="shared" si="18"/>
        <v>143.15695832881698</v>
      </c>
      <c r="AC156" s="165">
        <f t="shared" si="19"/>
        <v>98.833242677016528</v>
      </c>
      <c r="AD156" s="165">
        <f t="shared" si="19"/>
        <v>98.881153452030006</v>
      </c>
      <c r="AE156" s="166"/>
    </row>
    <row r="157" spans="1:31" s="167" customFormat="1" x14ac:dyDescent="0.25">
      <c r="A157" s="159" t="s">
        <v>81</v>
      </c>
      <c r="B157" s="160" t="s">
        <v>21</v>
      </c>
      <c r="C157" s="160" t="s">
        <v>69</v>
      </c>
      <c r="D157" s="157" t="s">
        <v>47</v>
      </c>
      <c r="E157" s="157" t="s">
        <v>17</v>
      </c>
      <c r="F157" s="157" t="s">
        <v>12</v>
      </c>
      <c r="G157" s="157" t="s">
        <v>66</v>
      </c>
      <c r="H157" s="157">
        <v>0.9</v>
      </c>
      <c r="I157" s="157">
        <v>890</v>
      </c>
      <c r="J157" s="157">
        <v>8</v>
      </c>
      <c r="K157" s="157">
        <f>L157*J157/8</f>
        <v>2.75</v>
      </c>
      <c r="L157" s="157">
        <v>2.75</v>
      </c>
      <c r="M157" s="160" t="s">
        <v>58</v>
      </c>
      <c r="N157" s="163">
        <v>1.735596914152267E-3</v>
      </c>
      <c r="O157" s="163">
        <v>1.7355969141522709E-3</v>
      </c>
      <c r="P157" s="157">
        <v>5</v>
      </c>
      <c r="Q157" s="157">
        <v>138</v>
      </c>
      <c r="R157" s="157">
        <v>0.9</v>
      </c>
      <c r="S157" s="157">
        <v>178</v>
      </c>
      <c r="T157" s="157">
        <v>8</v>
      </c>
      <c r="U157" s="157">
        <v>5</v>
      </c>
      <c r="V157" s="161">
        <v>215.06274326508355</v>
      </c>
      <c r="W157" s="161">
        <v>31.39236592391228</v>
      </c>
      <c r="X157" s="161">
        <v>214.41244894694989</v>
      </c>
      <c r="Y157" s="161">
        <v>31.30311997157386</v>
      </c>
      <c r="Z157" s="164">
        <v>437</v>
      </c>
      <c r="AA157" s="156">
        <f t="shared" si="17"/>
        <v>13.920581872012621</v>
      </c>
      <c r="AB157" s="156">
        <f t="shared" si="18"/>
        <v>13.960269787702842</v>
      </c>
      <c r="AC157" s="165">
        <f t="shared" si="19"/>
        <v>99.697625768061499</v>
      </c>
      <c r="AD157" s="165">
        <f t="shared" si="19"/>
        <v>99.715708103827751</v>
      </c>
      <c r="AE157" s="166"/>
    </row>
    <row r="158" spans="1:31" s="167" customFormat="1" ht="45" x14ac:dyDescent="0.25">
      <c r="A158" s="159" t="s">
        <v>81</v>
      </c>
      <c r="B158" s="160" t="s">
        <v>22</v>
      </c>
      <c r="C158" s="160" t="s">
        <v>69</v>
      </c>
      <c r="D158" s="157" t="s">
        <v>10</v>
      </c>
      <c r="E158" s="157" t="s">
        <v>11</v>
      </c>
      <c r="F158" s="157" t="s">
        <v>23</v>
      </c>
      <c r="G158" s="157" t="s">
        <v>63</v>
      </c>
      <c r="H158" s="157">
        <v>0.6</v>
      </c>
      <c r="I158" s="157">
        <v>445</v>
      </c>
      <c r="J158" s="157">
        <v>4</v>
      </c>
      <c r="K158" s="157">
        <v>0.99</v>
      </c>
      <c r="L158" s="157">
        <f>K158*8/J158</f>
        <v>1.98</v>
      </c>
      <c r="M158" s="160" t="s">
        <v>70</v>
      </c>
      <c r="N158" s="163">
        <v>7.923969123252079E-4</v>
      </c>
      <c r="O158" s="163">
        <v>7.9239691232518969E-4</v>
      </c>
      <c r="P158" s="157">
        <v>1</v>
      </c>
      <c r="Q158" s="157">
        <v>139</v>
      </c>
      <c r="R158" s="157">
        <v>0.6</v>
      </c>
      <c r="S158" s="157">
        <v>445</v>
      </c>
      <c r="T158" s="157">
        <v>4</v>
      </c>
      <c r="U158" s="157">
        <v>1</v>
      </c>
      <c r="V158" s="161">
        <v>72.226647944568896</v>
      </c>
      <c r="W158" s="161">
        <v>16.239750231045267</v>
      </c>
      <c r="X158" s="161">
        <v>72.040129425681954</v>
      </c>
      <c r="Y158" s="161">
        <v>16.200864882057704</v>
      </c>
      <c r="Z158" s="164">
        <v>437</v>
      </c>
      <c r="AA158" s="156">
        <f t="shared" si="17"/>
        <v>26.909280856093105</v>
      </c>
      <c r="AB158" s="156">
        <f t="shared" si="18"/>
        <v>26.973868566978368</v>
      </c>
      <c r="AC158" s="165">
        <f t="shared" si="19"/>
        <v>99.741759414018375</v>
      </c>
      <c r="AD158" s="165">
        <f t="shared" si="19"/>
        <v>99.760554513250909</v>
      </c>
      <c r="AE158" s="166"/>
    </row>
    <row r="159" spans="1:31" s="167" customFormat="1" x14ac:dyDescent="0.25">
      <c r="A159" s="159" t="s">
        <v>81</v>
      </c>
      <c r="B159" s="160" t="s">
        <v>24</v>
      </c>
      <c r="C159" s="160" t="s">
        <v>69</v>
      </c>
      <c r="D159" s="157" t="s">
        <v>47</v>
      </c>
      <c r="E159" s="157" t="s">
        <v>17</v>
      </c>
      <c r="F159" s="157" t="s">
        <v>23</v>
      </c>
      <c r="G159" s="157" t="s">
        <v>66</v>
      </c>
      <c r="H159" s="157">
        <v>0.9</v>
      </c>
      <c r="I159" s="157">
        <v>890</v>
      </c>
      <c r="J159" s="157">
        <v>8</v>
      </c>
      <c r="K159" s="157">
        <f>L159*J159/8</f>
        <v>2.75</v>
      </c>
      <c r="L159" s="157">
        <v>2.75</v>
      </c>
      <c r="M159" s="160" t="s">
        <v>58</v>
      </c>
      <c r="N159" s="163">
        <v>1.7355969001702767E-3</v>
      </c>
      <c r="O159" s="163">
        <v>1.7355969001702721E-3</v>
      </c>
      <c r="P159" s="157">
        <v>1</v>
      </c>
      <c r="Q159" s="157">
        <v>140</v>
      </c>
      <c r="R159" s="157">
        <v>0.9</v>
      </c>
      <c r="S159" s="157">
        <v>890</v>
      </c>
      <c r="T159" s="157">
        <v>8</v>
      </c>
      <c r="U159" s="157">
        <v>1</v>
      </c>
      <c r="V159" s="161">
        <v>2393.3188900843525</v>
      </c>
      <c r="W159" s="161">
        <v>258.78444565875736</v>
      </c>
      <c r="X159" s="161">
        <v>2391.1488107644136</v>
      </c>
      <c r="Y159" s="161">
        <v>258.59028971060485</v>
      </c>
      <c r="Z159" s="164">
        <v>437</v>
      </c>
      <c r="AA159" s="156">
        <f t="shared" si="17"/>
        <v>1.6886640883209967</v>
      </c>
      <c r="AB159" s="156">
        <f t="shared" si="18"/>
        <v>1.6899319788421217</v>
      </c>
      <c r="AC159" s="165">
        <f t="shared" si="19"/>
        <v>99.909327614931314</v>
      </c>
      <c r="AD159" s="165">
        <f t="shared" si="19"/>
        <v>99.924973872499066</v>
      </c>
      <c r="AE159" s="166"/>
    </row>
    <row r="160" spans="1:31" s="167" customFormat="1" ht="45" x14ac:dyDescent="0.25">
      <c r="A160" s="159" t="s">
        <v>81</v>
      </c>
      <c r="B160" s="160" t="s">
        <v>8</v>
      </c>
      <c r="C160" s="160" t="s">
        <v>71</v>
      </c>
      <c r="D160" s="157" t="s">
        <v>72</v>
      </c>
      <c r="E160" s="157" t="s">
        <v>11</v>
      </c>
      <c r="F160" s="157" t="s">
        <v>12</v>
      </c>
      <c r="G160" s="157" t="s">
        <v>63</v>
      </c>
      <c r="H160" s="157">
        <v>0.6</v>
      </c>
      <c r="I160" s="157">
        <v>445</v>
      </c>
      <c r="J160" s="157">
        <v>4</v>
      </c>
      <c r="K160" s="157">
        <v>4.13</v>
      </c>
      <c r="L160" s="157">
        <f>K160*8/J160</f>
        <v>8.26</v>
      </c>
      <c r="M160" s="160" t="s">
        <v>70</v>
      </c>
      <c r="N160" s="163">
        <v>7.923969173821376E-4</v>
      </c>
      <c r="O160" s="163">
        <v>7.9239691738216883E-4</v>
      </c>
      <c r="P160" s="157">
        <v>20</v>
      </c>
      <c r="Q160" s="157">
        <v>141</v>
      </c>
      <c r="R160" s="157">
        <v>0.6</v>
      </c>
      <c r="S160" s="157">
        <v>22.25</v>
      </c>
      <c r="T160" s="157">
        <v>4</v>
      </c>
      <c r="U160" s="157">
        <v>20</v>
      </c>
      <c r="V160" s="161">
        <v>4.0300152709938137</v>
      </c>
      <c r="W160" s="161">
        <v>0.9373126295781139</v>
      </c>
      <c r="X160" s="161">
        <v>3.4068320590655747</v>
      </c>
      <c r="Y160" s="161">
        <v>0.79683671638185505</v>
      </c>
      <c r="Z160" s="164">
        <v>437</v>
      </c>
      <c r="AA160" s="156">
        <f t="shared" si="17"/>
        <v>466.22651419590335</v>
      </c>
      <c r="AB160" s="156">
        <f t="shared" si="18"/>
        <v>548.41850408733376</v>
      </c>
      <c r="AC160" s="165">
        <f t="shared" si="19"/>
        <v>84.536455322796826</v>
      </c>
      <c r="AD160" s="165">
        <f t="shared" si="19"/>
        <v>85.01290724531394</v>
      </c>
      <c r="AE160" s="166"/>
    </row>
    <row r="161" spans="1:34" s="167" customFormat="1" x14ac:dyDescent="0.25">
      <c r="A161" s="159" t="s">
        <v>81</v>
      </c>
      <c r="B161" s="160" t="s">
        <v>15</v>
      </c>
      <c r="C161" s="160" t="s">
        <v>71</v>
      </c>
      <c r="D161" s="157" t="s">
        <v>82</v>
      </c>
      <c r="E161" s="157" t="s">
        <v>17</v>
      </c>
      <c r="F161" s="157" t="s">
        <v>12</v>
      </c>
      <c r="G161" s="157" t="s">
        <v>66</v>
      </c>
      <c r="H161" s="157">
        <v>0.9</v>
      </c>
      <c r="I161" s="157">
        <v>890</v>
      </c>
      <c r="J161" s="157">
        <v>8</v>
      </c>
      <c r="K161" s="157">
        <f>L161*J161/8</f>
        <v>4.13</v>
      </c>
      <c r="L161" s="157">
        <v>4.13</v>
      </c>
      <c r="M161" s="160" t="s">
        <v>58</v>
      </c>
      <c r="N161" s="163">
        <v>1.7355969167726242E-3</v>
      </c>
      <c r="O161" s="163">
        <v>1.7355969167726166E-3</v>
      </c>
      <c r="P161" s="157">
        <v>20</v>
      </c>
      <c r="Q161" s="157">
        <v>142</v>
      </c>
      <c r="R161" s="157">
        <v>0.9</v>
      </c>
      <c r="S161" s="157">
        <v>44.5</v>
      </c>
      <c r="T161" s="157">
        <v>8</v>
      </c>
      <c r="U161" s="157">
        <v>20</v>
      </c>
      <c r="V161" s="161">
        <v>45.442293363213352</v>
      </c>
      <c r="W161" s="161">
        <v>6.8051069817978593</v>
      </c>
      <c r="X161" s="161">
        <v>44.747541345989831</v>
      </c>
      <c r="Y161" s="161">
        <v>6.7040225599722936</v>
      </c>
      <c r="Z161" s="164">
        <v>437</v>
      </c>
      <c r="AA161" s="156">
        <f t="shared" si="17"/>
        <v>64.216477590856002</v>
      </c>
      <c r="AB161" s="156">
        <f t="shared" si="18"/>
        <v>65.184744843968133</v>
      </c>
      <c r="AC161" s="165">
        <f t="shared" si="19"/>
        <v>98.471133462234235</v>
      </c>
      <c r="AD161" s="165">
        <f t="shared" si="19"/>
        <v>98.514579975069537</v>
      </c>
      <c r="AE161" s="166"/>
    </row>
    <row r="162" spans="1:34" s="167" customFormat="1" ht="45" x14ac:dyDescent="0.25">
      <c r="A162" s="159" t="s">
        <v>81</v>
      </c>
      <c r="B162" s="160" t="s">
        <v>18</v>
      </c>
      <c r="C162" s="160" t="s">
        <v>71</v>
      </c>
      <c r="D162" s="157" t="s">
        <v>72</v>
      </c>
      <c r="E162" s="157" t="s">
        <v>11</v>
      </c>
      <c r="F162" s="157" t="s">
        <v>12</v>
      </c>
      <c r="G162" s="157" t="s">
        <v>63</v>
      </c>
      <c r="H162" s="157">
        <v>0.6</v>
      </c>
      <c r="I162" s="157">
        <v>445</v>
      </c>
      <c r="J162" s="157">
        <v>4</v>
      </c>
      <c r="K162" s="157">
        <v>4.13</v>
      </c>
      <c r="L162" s="157">
        <f>K162*8/J162</f>
        <v>8.26</v>
      </c>
      <c r="M162" s="160" t="s">
        <v>70</v>
      </c>
      <c r="N162" s="163">
        <v>7.9239691711430909E-4</v>
      </c>
      <c r="O162" s="163">
        <v>7.9239691711429218E-4</v>
      </c>
      <c r="P162" s="157">
        <v>10</v>
      </c>
      <c r="Q162" s="157">
        <v>143</v>
      </c>
      <c r="R162" s="157">
        <v>0.6</v>
      </c>
      <c r="S162" s="157">
        <v>44.5</v>
      </c>
      <c r="T162" s="157">
        <v>4</v>
      </c>
      <c r="U162" s="157">
        <v>10</v>
      </c>
      <c r="V162" s="161">
        <v>7.2869267979928924</v>
      </c>
      <c r="W162" s="161">
        <v>1.6960402649316408</v>
      </c>
      <c r="X162" s="161">
        <v>6.6558492571804262</v>
      </c>
      <c r="Y162" s="161">
        <v>1.5542976694438686</v>
      </c>
      <c r="Z162" s="164">
        <v>437</v>
      </c>
      <c r="AA162" s="156">
        <f t="shared" si="17"/>
        <v>257.65897722812218</v>
      </c>
      <c r="AB162" s="156">
        <f t="shared" si="18"/>
        <v>281.15592565763779</v>
      </c>
      <c r="AC162" s="165">
        <f t="shared" si="19"/>
        <v>91.339592693777448</v>
      </c>
      <c r="AD162" s="165">
        <f t="shared" si="19"/>
        <v>91.642734054224533</v>
      </c>
      <c r="AE162" s="166"/>
    </row>
    <row r="163" spans="1:34" s="167" customFormat="1" x14ac:dyDescent="0.25">
      <c r="A163" s="159" t="s">
        <v>81</v>
      </c>
      <c r="B163" s="160" t="s">
        <v>19</v>
      </c>
      <c r="C163" s="160" t="s">
        <v>71</v>
      </c>
      <c r="D163" s="157" t="s">
        <v>82</v>
      </c>
      <c r="E163" s="157" t="s">
        <v>17</v>
      </c>
      <c r="F163" s="157" t="s">
        <v>12</v>
      </c>
      <c r="G163" s="157" t="s">
        <v>66</v>
      </c>
      <c r="H163" s="157">
        <v>0.9</v>
      </c>
      <c r="I163" s="157">
        <v>890</v>
      </c>
      <c r="J163" s="157">
        <v>8</v>
      </c>
      <c r="K163" s="157">
        <f>L163*J163/8</f>
        <v>4.13</v>
      </c>
      <c r="L163" s="157">
        <v>4.13</v>
      </c>
      <c r="M163" s="160" t="s">
        <v>58</v>
      </c>
      <c r="N163" s="163">
        <v>1.735596915899658E-3</v>
      </c>
      <c r="O163" s="163">
        <v>1.7355969158996648E-3</v>
      </c>
      <c r="P163" s="157">
        <v>10</v>
      </c>
      <c r="Q163" s="157">
        <v>144</v>
      </c>
      <c r="R163" s="157">
        <v>0.9</v>
      </c>
      <c r="S163" s="157">
        <v>89</v>
      </c>
      <c r="T163" s="157">
        <v>8</v>
      </c>
      <c r="U163" s="157">
        <v>10</v>
      </c>
      <c r="V163" s="161">
        <v>95.776414177315715</v>
      </c>
      <c r="W163" s="161">
        <v>14.264612084215544</v>
      </c>
      <c r="X163" s="161">
        <v>94.994131167928671</v>
      </c>
      <c r="Y163" s="161">
        <v>14.152162665894508</v>
      </c>
      <c r="Z163" s="164">
        <v>437</v>
      </c>
      <c r="AA163" s="156">
        <f t="shared" si="17"/>
        <v>30.635252989708764</v>
      </c>
      <c r="AB163" s="156">
        <f t="shared" si="18"/>
        <v>30.878672773676655</v>
      </c>
      <c r="AC163" s="165">
        <f t="shared" si="19"/>
        <v>99.183219568088262</v>
      </c>
      <c r="AD163" s="165">
        <f t="shared" si="19"/>
        <v>99.211689615832825</v>
      </c>
      <c r="AE163" s="166"/>
    </row>
    <row r="164" spans="1:34" s="167" customFormat="1" ht="45" x14ac:dyDescent="0.25">
      <c r="A164" s="159" t="s">
        <v>81</v>
      </c>
      <c r="B164" s="160" t="s">
        <v>20</v>
      </c>
      <c r="C164" s="160" t="s">
        <v>71</v>
      </c>
      <c r="D164" s="157" t="s">
        <v>72</v>
      </c>
      <c r="E164" s="157" t="s">
        <v>11</v>
      </c>
      <c r="F164" s="157" t="s">
        <v>12</v>
      </c>
      <c r="G164" s="157" t="s">
        <v>63</v>
      </c>
      <c r="H164" s="157">
        <v>0.6</v>
      </c>
      <c r="I164" s="157">
        <v>445</v>
      </c>
      <c r="J164" s="157">
        <v>4</v>
      </c>
      <c r="K164" s="157">
        <v>4.13</v>
      </c>
      <c r="L164" s="157">
        <f>K164*8/J164</f>
        <v>8.26</v>
      </c>
      <c r="M164" s="160" t="s">
        <v>70</v>
      </c>
      <c r="N164" s="163">
        <v>7.9239691658150265E-4</v>
      </c>
      <c r="O164" s="163">
        <v>7.9239691658153865E-4</v>
      </c>
      <c r="P164" s="157">
        <v>5</v>
      </c>
      <c r="Q164" s="157">
        <v>145</v>
      </c>
      <c r="R164" s="157">
        <v>0.6</v>
      </c>
      <c r="S164" s="157">
        <v>89</v>
      </c>
      <c r="T164" s="157">
        <v>4</v>
      </c>
      <c r="U164" s="157">
        <v>5</v>
      </c>
      <c r="V164" s="161">
        <v>13.923876810517143</v>
      </c>
      <c r="W164" s="161">
        <v>3.2330289922686202</v>
      </c>
      <c r="X164" s="161">
        <v>13.276855298287595</v>
      </c>
      <c r="Y164" s="161">
        <v>3.0887873378197055</v>
      </c>
      <c r="Z164" s="164">
        <v>437</v>
      </c>
      <c r="AA164" s="156">
        <f t="shared" si="17"/>
        <v>135.16736195222197</v>
      </c>
      <c r="AB164" s="156">
        <f t="shared" si="18"/>
        <v>141.4794714577103</v>
      </c>
      <c r="AC164" s="165">
        <f t="shared" si="19"/>
        <v>95.353151130001137</v>
      </c>
      <c r="AD164" s="165">
        <f t="shared" si="19"/>
        <v>95.538497959843525</v>
      </c>
      <c r="AE164" s="166"/>
    </row>
    <row r="165" spans="1:34" s="167" customFormat="1" x14ac:dyDescent="0.25">
      <c r="A165" s="159" t="s">
        <v>81</v>
      </c>
      <c r="B165" s="160" t="s">
        <v>21</v>
      </c>
      <c r="C165" s="160" t="s">
        <v>71</v>
      </c>
      <c r="D165" s="157" t="s">
        <v>82</v>
      </c>
      <c r="E165" s="157" t="s">
        <v>17</v>
      </c>
      <c r="F165" s="157" t="s">
        <v>12</v>
      </c>
      <c r="G165" s="157" t="s">
        <v>66</v>
      </c>
      <c r="H165" s="157">
        <v>0.9</v>
      </c>
      <c r="I165" s="157">
        <v>890</v>
      </c>
      <c r="J165" s="157">
        <v>8</v>
      </c>
      <c r="K165" s="157">
        <f>L165*J165/8</f>
        <v>4.13</v>
      </c>
      <c r="L165" s="157">
        <v>4.13</v>
      </c>
      <c r="M165" s="160" t="s">
        <v>58</v>
      </c>
      <c r="N165" s="163">
        <v>1.7355969141522607E-3</v>
      </c>
      <c r="O165" s="163">
        <v>1.7355969141522691E-3</v>
      </c>
      <c r="P165" s="157">
        <v>5</v>
      </c>
      <c r="Q165" s="157">
        <v>146</v>
      </c>
      <c r="R165" s="157">
        <v>0.9</v>
      </c>
      <c r="S165" s="157">
        <v>178</v>
      </c>
      <c r="T165" s="157">
        <v>8</v>
      </c>
      <c r="U165" s="157">
        <v>5</v>
      </c>
      <c r="V165" s="161">
        <v>215.49485419941058</v>
      </c>
      <c r="W165" s="161">
        <v>31.451833779483991</v>
      </c>
      <c r="X165" s="161">
        <v>214.51781448401414</v>
      </c>
      <c r="Y165" s="161">
        <v>31.317761300244282</v>
      </c>
      <c r="Z165" s="164">
        <v>437</v>
      </c>
      <c r="AA165" s="156">
        <f t="shared" si="17"/>
        <v>13.894261398680506</v>
      </c>
      <c r="AB165" s="156">
        <f t="shared" si="18"/>
        <v>13.953743238875486</v>
      </c>
      <c r="AC165" s="165">
        <f t="shared" si="19"/>
        <v>99.546606475116874</v>
      </c>
      <c r="AD165" s="165">
        <f t="shared" si="19"/>
        <v>99.573721264776736</v>
      </c>
      <c r="AE165" s="166"/>
    </row>
    <row r="166" spans="1:34" s="167" customFormat="1" ht="45" x14ac:dyDescent="0.25">
      <c r="A166" s="159" t="s">
        <v>81</v>
      </c>
      <c r="B166" s="160" t="s">
        <v>22</v>
      </c>
      <c r="C166" s="160" t="s">
        <v>71</v>
      </c>
      <c r="D166" s="157" t="s">
        <v>72</v>
      </c>
      <c r="E166" s="157" t="s">
        <v>11</v>
      </c>
      <c r="F166" s="157" t="s">
        <v>23</v>
      </c>
      <c r="G166" s="157" t="s">
        <v>63</v>
      </c>
      <c r="H166" s="157">
        <v>0.6</v>
      </c>
      <c r="I166" s="157">
        <v>445</v>
      </c>
      <c r="J166" s="157">
        <v>4</v>
      </c>
      <c r="K166" s="157">
        <v>4.13</v>
      </c>
      <c r="L166" s="157">
        <f>K166*8/J166</f>
        <v>8.26</v>
      </c>
      <c r="M166" s="160" t="s">
        <v>70</v>
      </c>
      <c r="N166" s="163">
        <v>7.9239691232517646E-4</v>
      </c>
      <c r="O166" s="163">
        <v>7.9239691232518492E-4</v>
      </c>
      <c r="P166" s="157">
        <v>1</v>
      </c>
      <c r="Q166" s="157">
        <v>147</v>
      </c>
      <c r="R166" s="157">
        <v>0.6</v>
      </c>
      <c r="S166" s="157">
        <v>445</v>
      </c>
      <c r="T166" s="157">
        <v>4</v>
      </c>
      <c r="U166" s="157">
        <v>1</v>
      </c>
      <c r="V166" s="161">
        <v>73.027026559926483</v>
      </c>
      <c r="W166" s="161">
        <v>16.407416604583918</v>
      </c>
      <c r="X166" s="161">
        <v>72.247845596431048</v>
      </c>
      <c r="Y166" s="161">
        <v>16.24507007447199</v>
      </c>
      <c r="Z166" s="164">
        <v>437</v>
      </c>
      <c r="AA166" s="156">
        <f t="shared" si="17"/>
        <v>26.634296582553439</v>
      </c>
      <c r="AB166" s="156">
        <f t="shared" si="18"/>
        <v>26.900468757393387</v>
      </c>
      <c r="AC166" s="165">
        <f t="shared" si="19"/>
        <v>98.933023840350359</v>
      </c>
      <c r="AD166" s="165">
        <f t="shared" si="19"/>
        <v>99.010529603627106</v>
      </c>
      <c r="AE166" s="166"/>
    </row>
    <row r="167" spans="1:34" s="167" customFormat="1" x14ac:dyDescent="0.25">
      <c r="A167" s="159" t="s">
        <v>81</v>
      </c>
      <c r="B167" s="160" t="s">
        <v>24</v>
      </c>
      <c r="C167" s="160" t="s">
        <v>71</v>
      </c>
      <c r="D167" s="157" t="s">
        <v>82</v>
      </c>
      <c r="E167" s="157" t="s">
        <v>17</v>
      </c>
      <c r="F167" s="157" t="s">
        <v>23</v>
      </c>
      <c r="G167" s="157" t="s">
        <v>66</v>
      </c>
      <c r="H167" s="157">
        <v>0.9</v>
      </c>
      <c r="I167" s="157">
        <v>890</v>
      </c>
      <c r="J167" s="157">
        <v>8</v>
      </c>
      <c r="K167" s="157">
        <f t="shared" ref="K167:K183" si="20">L167*J167/8</f>
        <v>4.13</v>
      </c>
      <c r="L167" s="157">
        <v>4.13</v>
      </c>
      <c r="M167" s="160" t="s">
        <v>58</v>
      </c>
      <c r="N167" s="163">
        <v>1.7355969001702791E-3</v>
      </c>
      <c r="O167" s="163">
        <v>1.7355969001702728E-3</v>
      </c>
      <c r="P167" s="157">
        <v>1</v>
      </c>
      <c r="Q167" s="157">
        <v>148</v>
      </c>
      <c r="R167" s="157">
        <v>0.9</v>
      </c>
      <c r="S167" s="157">
        <v>890</v>
      </c>
      <c r="T167" s="157">
        <v>8</v>
      </c>
      <c r="U167" s="157">
        <v>1</v>
      </c>
      <c r="V167" s="161">
        <v>2394.7602840294012</v>
      </c>
      <c r="W167" s="161">
        <v>258.91356626299591</v>
      </c>
      <c r="X167" s="161">
        <v>2391.5004939328096</v>
      </c>
      <c r="Y167" s="161">
        <v>258.62192530662259</v>
      </c>
      <c r="Z167" s="164">
        <v>437</v>
      </c>
      <c r="AA167" s="156">
        <f t="shared" si="17"/>
        <v>1.6878219488742807</v>
      </c>
      <c r="AB167" s="156">
        <f t="shared" si="18"/>
        <v>1.6897252600756572</v>
      </c>
      <c r="AC167" s="165">
        <f t="shared" si="19"/>
        <v>99.863878229552611</v>
      </c>
      <c r="AD167" s="165">
        <f t="shared" si="19"/>
        <v>99.887359723716798</v>
      </c>
      <c r="AE167" s="166"/>
    </row>
    <row r="168" spans="1:34" s="167" customFormat="1" ht="30" x14ac:dyDescent="0.25">
      <c r="A168" s="159" t="s">
        <v>83</v>
      </c>
      <c r="B168" s="160" t="s">
        <v>8</v>
      </c>
      <c r="C168" s="160" t="s">
        <v>84</v>
      </c>
      <c r="D168" s="157" t="s">
        <v>85</v>
      </c>
      <c r="E168" s="157" t="s">
        <v>11</v>
      </c>
      <c r="F168" s="157" t="s">
        <v>12</v>
      </c>
      <c r="G168" s="157" t="s">
        <v>63</v>
      </c>
      <c r="H168" s="157">
        <v>0.30499999999999999</v>
      </c>
      <c r="I168" s="157">
        <v>445</v>
      </c>
      <c r="J168" s="157">
        <v>4</v>
      </c>
      <c r="K168" s="168">
        <v>32.5</v>
      </c>
      <c r="L168" s="164">
        <f>K168*8/J168</f>
        <v>65</v>
      </c>
      <c r="M168" s="160" t="s">
        <v>57</v>
      </c>
      <c r="N168" s="163">
        <v>4.7800000000000002E-4</v>
      </c>
      <c r="O168" s="163">
        <v>4.7800000000000002E-4</v>
      </c>
      <c r="P168" s="157">
        <v>20</v>
      </c>
      <c r="Q168" s="157">
        <v>149</v>
      </c>
      <c r="R168" s="157">
        <v>0.30499999999999999</v>
      </c>
      <c r="S168" s="157">
        <v>22.25</v>
      </c>
      <c r="T168" s="157">
        <v>4</v>
      </c>
      <c r="U168" s="157">
        <v>20</v>
      </c>
      <c r="V168" s="161">
        <v>7.4794152744616937</v>
      </c>
      <c r="W168" s="161">
        <v>1.7023449930026484</v>
      </c>
      <c r="X168" s="161">
        <v>2.5507136880934453</v>
      </c>
      <c r="Y168" s="161">
        <v>0.59291853779383652</v>
      </c>
      <c r="Z168" s="164">
        <v>437</v>
      </c>
      <c r="AA168" s="156">
        <f t="shared" si="17"/>
        <v>256.70472307097162</v>
      </c>
      <c r="AB168" s="156">
        <f t="shared" si="18"/>
        <v>737.03210836688174</v>
      </c>
      <c r="AC168" s="165">
        <f t="shared" si="19"/>
        <v>34.103116279728489</v>
      </c>
      <c r="AD168" s="165">
        <f t="shared" si="19"/>
        <v>34.829516944625226</v>
      </c>
      <c r="AE168" s="166"/>
    </row>
    <row r="169" spans="1:34" s="167" customFormat="1" ht="28.5" x14ac:dyDescent="0.25">
      <c r="A169" s="159" t="s">
        <v>83</v>
      </c>
      <c r="B169" s="160" t="s">
        <v>15</v>
      </c>
      <c r="C169" s="160" t="s">
        <v>84</v>
      </c>
      <c r="D169" s="157" t="s">
        <v>16</v>
      </c>
      <c r="E169" s="157" t="s">
        <v>17</v>
      </c>
      <c r="F169" s="157" t="s">
        <v>12</v>
      </c>
      <c r="G169" s="157" t="s">
        <v>66</v>
      </c>
      <c r="H169" s="157">
        <v>0.69499999999999995</v>
      </c>
      <c r="I169" s="157">
        <v>890</v>
      </c>
      <c r="J169" s="157">
        <v>8</v>
      </c>
      <c r="K169" s="157">
        <f t="shared" si="20"/>
        <v>64</v>
      </c>
      <c r="L169" s="157">
        <v>64</v>
      </c>
      <c r="M169" s="160" t="s">
        <v>58</v>
      </c>
      <c r="N169" s="163">
        <v>1.09107691635259E-3</v>
      </c>
      <c r="O169" s="163">
        <v>1.0910769163525471E-3</v>
      </c>
      <c r="P169" s="157">
        <v>20</v>
      </c>
      <c r="Q169" s="157">
        <v>150</v>
      </c>
      <c r="R169" s="157">
        <v>0.69499999999999995</v>
      </c>
      <c r="S169" s="157">
        <v>44.5</v>
      </c>
      <c r="T169" s="157">
        <v>8</v>
      </c>
      <c r="U169" s="157">
        <v>20</v>
      </c>
      <c r="V169" s="161">
        <v>34.548379030050384</v>
      </c>
      <c r="W169" s="161">
        <v>5.1360461072342698</v>
      </c>
      <c r="X169" s="161">
        <v>24.215802868698422</v>
      </c>
      <c r="Y169" s="161">
        <v>3.6293910867847861</v>
      </c>
      <c r="Z169" s="164">
        <v>437</v>
      </c>
      <c r="AA169" s="156">
        <f t="shared" si="17"/>
        <v>85.084905952162856</v>
      </c>
      <c r="AB169" s="156">
        <f t="shared" si="18"/>
        <v>120.40587237655082</v>
      </c>
      <c r="AC169" s="165">
        <f t="shared" si="19"/>
        <v>70.092442970002651</v>
      </c>
      <c r="AD169" s="165">
        <f t="shared" si="19"/>
        <v>70.665079927391687</v>
      </c>
      <c r="AE169" s="166"/>
    </row>
    <row r="170" spans="1:34" s="167" customFormat="1" ht="30" x14ac:dyDescent="0.25">
      <c r="A170" s="159" t="s">
        <v>83</v>
      </c>
      <c r="B170" s="160" t="s">
        <v>18</v>
      </c>
      <c r="C170" s="160" t="s">
        <v>84</v>
      </c>
      <c r="D170" s="157" t="s">
        <v>85</v>
      </c>
      <c r="E170" s="157" t="s">
        <v>11</v>
      </c>
      <c r="F170" s="157" t="s">
        <v>12</v>
      </c>
      <c r="G170" s="157" t="s">
        <v>63</v>
      </c>
      <c r="H170" s="157">
        <v>0.30499999999999999</v>
      </c>
      <c r="I170" s="157">
        <v>445</v>
      </c>
      <c r="J170" s="157">
        <v>4</v>
      </c>
      <c r="K170" s="168">
        <v>32.5</v>
      </c>
      <c r="L170" s="164">
        <f>K170*8/J170</f>
        <v>65</v>
      </c>
      <c r="M170" s="160" t="s">
        <v>57</v>
      </c>
      <c r="N170" s="163">
        <v>4.7800000000000002E-4</v>
      </c>
      <c r="O170" s="163">
        <v>4.7800000000000002E-4</v>
      </c>
      <c r="P170" s="157">
        <v>10</v>
      </c>
      <c r="Q170" s="157">
        <v>151</v>
      </c>
      <c r="R170" s="157">
        <v>0.30499999999999999</v>
      </c>
      <c r="S170" s="157">
        <v>44.5</v>
      </c>
      <c r="T170" s="157">
        <v>4</v>
      </c>
      <c r="U170" s="157">
        <v>10</v>
      </c>
      <c r="V170" s="169">
        <v>8.4868881994379617</v>
      </c>
      <c r="W170" s="169">
        <v>1.9364815782842559</v>
      </c>
      <c r="X170" s="169">
        <v>3.539294699328503</v>
      </c>
      <c r="Y170" s="169">
        <v>0.82398213240815721</v>
      </c>
      <c r="Z170" s="164">
        <v>437</v>
      </c>
      <c r="AA170" s="156">
        <f t="shared" si="17"/>
        <v>225.66700602811147</v>
      </c>
      <c r="AB170" s="156">
        <f t="shared" si="18"/>
        <v>530.35130594741258</v>
      </c>
      <c r="AC170" s="165">
        <f t="shared" si="19"/>
        <v>41.703090887457314</v>
      </c>
      <c r="AD170" s="165">
        <f t="shared" si="19"/>
        <v>42.550476165036102</v>
      </c>
      <c r="AE170" s="170"/>
      <c r="AF170" s="171"/>
    </row>
    <row r="171" spans="1:34" s="167" customFormat="1" ht="28.5" x14ac:dyDescent="0.25">
      <c r="A171" s="159" t="s">
        <v>83</v>
      </c>
      <c r="B171" s="160" t="s">
        <v>19</v>
      </c>
      <c r="C171" s="160" t="s">
        <v>84</v>
      </c>
      <c r="D171" s="157" t="s">
        <v>16</v>
      </c>
      <c r="E171" s="157" t="s">
        <v>17</v>
      </c>
      <c r="F171" s="157" t="s">
        <v>12</v>
      </c>
      <c r="G171" s="157" t="s">
        <v>66</v>
      </c>
      <c r="H171" s="157">
        <v>0.69499999999999995</v>
      </c>
      <c r="I171" s="157">
        <v>890</v>
      </c>
      <c r="J171" s="157">
        <v>8</v>
      </c>
      <c r="K171" s="157">
        <f t="shared" si="20"/>
        <v>64</v>
      </c>
      <c r="L171" s="157">
        <v>64</v>
      </c>
      <c r="M171" s="160" t="s">
        <v>58</v>
      </c>
      <c r="N171" s="163">
        <v>1.0910769150580825E-3</v>
      </c>
      <c r="O171" s="163">
        <v>1.09107691505804E-3</v>
      </c>
      <c r="P171" s="157">
        <v>10</v>
      </c>
      <c r="Q171" s="157">
        <v>152</v>
      </c>
      <c r="R171" s="157">
        <v>0.69499999999999995</v>
      </c>
      <c r="S171" s="157">
        <v>89</v>
      </c>
      <c r="T171" s="157">
        <v>8</v>
      </c>
      <c r="U171" s="157">
        <v>10</v>
      </c>
      <c r="V171" s="169">
        <v>57.585344222071726</v>
      </c>
      <c r="W171" s="169">
        <v>8.5734725549807784</v>
      </c>
      <c r="X171" s="169">
        <v>46.628783282373242</v>
      </c>
      <c r="Y171" s="169">
        <v>6.9811558631913782</v>
      </c>
      <c r="Z171" s="164">
        <v>437</v>
      </c>
      <c r="AA171" s="156">
        <f t="shared" si="17"/>
        <v>50.971178504108451</v>
      </c>
      <c r="AB171" s="156">
        <f t="shared" si="18"/>
        <v>62.597084002108076</v>
      </c>
      <c r="AC171" s="165">
        <f t="shared" ref="AC171:AD202" si="21">X171*100/V171</f>
        <v>80.973351661412877</v>
      </c>
      <c r="AD171" s="165">
        <f t="shared" si="21"/>
        <v>81.427400839297718</v>
      </c>
      <c r="AE171" s="170"/>
      <c r="AF171" s="171"/>
      <c r="AH171" s="158"/>
    </row>
    <row r="172" spans="1:34" s="167" customFormat="1" ht="30" x14ac:dyDescent="0.25">
      <c r="A172" s="159" t="s">
        <v>83</v>
      </c>
      <c r="B172" s="160" t="s">
        <v>20</v>
      </c>
      <c r="C172" s="160" t="s">
        <v>84</v>
      </c>
      <c r="D172" s="157" t="s">
        <v>85</v>
      </c>
      <c r="E172" s="157" t="s">
        <v>11</v>
      </c>
      <c r="F172" s="157" t="s">
        <v>12</v>
      </c>
      <c r="G172" s="157" t="s">
        <v>63</v>
      </c>
      <c r="H172" s="157">
        <v>0.30499999999999999</v>
      </c>
      <c r="I172" s="157">
        <v>445</v>
      </c>
      <c r="J172" s="157">
        <v>4</v>
      </c>
      <c r="K172" s="168">
        <v>32.5</v>
      </c>
      <c r="L172" s="164">
        <f>K172*8/J172</f>
        <v>65</v>
      </c>
      <c r="M172" s="160" t="s">
        <v>57</v>
      </c>
      <c r="N172" s="163">
        <v>4.7800000000000002E-4</v>
      </c>
      <c r="O172" s="163">
        <v>4.7800000000000002E-4</v>
      </c>
      <c r="P172" s="157">
        <v>5</v>
      </c>
      <c r="Q172" s="157">
        <v>153</v>
      </c>
      <c r="R172" s="157">
        <v>0.30499999999999999</v>
      </c>
      <c r="S172" s="157">
        <v>89</v>
      </c>
      <c r="T172" s="157">
        <v>4</v>
      </c>
      <c r="U172" s="157">
        <v>5</v>
      </c>
      <c r="V172" s="161">
        <v>10.513218168871152</v>
      </c>
      <c r="W172" s="161">
        <v>2.4066122460162798</v>
      </c>
      <c r="X172" s="161">
        <v>5.5277311695342481</v>
      </c>
      <c r="Y172" s="161">
        <v>1.2879911282266054</v>
      </c>
      <c r="Z172" s="164">
        <v>437</v>
      </c>
      <c r="AA172" s="156">
        <f t="shared" si="17"/>
        <v>181.58305340770042</v>
      </c>
      <c r="AB172" s="156">
        <f t="shared" si="18"/>
        <v>339.28805130955487</v>
      </c>
      <c r="AC172" s="165">
        <f t="shared" si="21"/>
        <v>52.578868627509742</v>
      </c>
      <c r="AD172" s="165">
        <f t="shared" si="21"/>
        <v>53.518847099637526</v>
      </c>
      <c r="AE172" s="166"/>
    </row>
    <row r="173" spans="1:34" s="167" customFormat="1" ht="28.5" x14ac:dyDescent="0.25">
      <c r="A173" s="159" t="s">
        <v>83</v>
      </c>
      <c r="B173" s="160" t="s">
        <v>21</v>
      </c>
      <c r="C173" s="160" t="s">
        <v>84</v>
      </c>
      <c r="D173" s="157" t="s">
        <v>16</v>
      </c>
      <c r="E173" s="157" t="s">
        <v>17</v>
      </c>
      <c r="F173" s="157" t="s">
        <v>12</v>
      </c>
      <c r="G173" s="157" t="s">
        <v>66</v>
      </c>
      <c r="H173" s="157">
        <v>0.69499999999999995</v>
      </c>
      <c r="I173" s="157">
        <v>890</v>
      </c>
      <c r="J173" s="157">
        <v>8</v>
      </c>
      <c r="K173" s="157">
        <f t="shared" si="20"/>
        <v>64</v>
      </c>
      <c r="L173" s="157">
        <v>64</v>
      </c>
      <c r="M173" s="160" t="s">
        <v>58</v>
      </c>
      <c r="N173" s="163">
        <v>1.0910769124690663E-3</v>
      </c>
      <c r="O173" s="163">
        <v>1.0910769124691045E-3</v>
      </c>
      <c r="P173" s="157">
        <v>5</v>
      </c>
      <c r="Q173" s="157">
        <v>154</v>
      </c>
      <c r="R173" s="157">
        <v>0.69499999999999995</v>
      </c>
      <c r="S173" s="157">
        <v>178</v>
      </c>
      <c r="T173" s="157">
        <v>8</v>
      </c>
      <c r="U173" s="157">
        <v>5</v>
      </c>
      <c r="V173" s="161">
        <v>107.84042840791261</v>
      </c>
      <c r="W173" s="161">
        <v>15.996204384138325</v>
      </c>
      <c r="X173" s="161">
        <v>95.553611539734035</v>
      </c>
      <c r="Y173" s="161">
        <v>14.23310155092646</v>
      </c>
      <c r="Z173" s="164">
        <v>437</v>
      </c>
      <c r="AA173" s="156">
        <f t="shared" si="17"/>
        <v>27.318980772296506</v>
      </c>
      <c r="AB173" s="156">
        <f t="shared" si="18"/>
        <v>30.703076095986599</v>
      </c>
      <c r="AC173" s="165">
        <f t="shared" si="21"/>
        <v>88.606483626249158</v>
      </c>
      <c r="AD173" s="165">
        <f t="shared" si="21"/>
        <v>88.97799258579029</v>
      </c>
      <c r="AE173" s="166"/>
    </row>
    <row r="174" spans="1:34" s="167" customFormat="1" ht="30" x14ac:dyDescent="0.25">
      <c r="A174" s="159" t="s">
        <v>83</v>
      </c>
      <c r="B174" s="160" t="s">
        <v>22</v>
      </c>
      <c r="C174" s="160" t="s">
        <v>84</v>
      </c>
      <c r="D174" s="157" t="s">
        <v>85</v>
      </c>
      <c r="E174" s="157" t="s">
        <v>11</v>
      </c>
      <c r="F174" s="157" t="s">
        <v>23</v>
      </c>
      <c r="G174" s="157" t="s">
        <v>63</v>
      </c>
      <c r="H174" s="157">
        <v>0.30499999999999999</v>
      </c>
      <c r="I174" s="157">
        <v>445</v>
      </c>
      <c r="J174" s="157">
        <v>4</v>
      </c>
      <c r="K174" s="168">
        <v>32.5</v>
      </c>
      <c r="L174" s="164">
        <f>K174*8/J174</f>
        <v>65</v>
      </c>
      <c r="M174" s="160" t="s">
        <v>57</v>
      </c>
      <c r="N174" s="163">
        <v>4.7800000000000002E-4</v>
      </c>
      <c r="O174" s="163">
        <v>4.7800000000000002E-4</v>
      </c>
      <c r="P174" s="157">
        <v>1</v>
      </c>
      <c r="Q174" s="157">
        <v>155</v>
      </c>
      <c r="R174" s="157">
        <v>0.30499999999999999</v>
      </c>
      <c r="S174" s="157">
        <v>445</v>
      </c>
      <c r="T174" s="157">
        <v>4</v>
      </c>
      <c r="U174" s="157">
        <v>1</v>
      </c>
      <c r="V174" s="161">
        <v>27.37944479423351</v>
      </c>
      <c r="W174" s="161">
        <v>6.2872022170660449</v>
      </c>
      <c r="X174" s="161">
        <v>22.092561006536531</v>
      </c>
      <c r="Y174" s="161">
        <v>5.1208232166700833</v>
      </c>
      <c r="Z174" s="164">
        <v>437</v>
      </c>
      <c r="AA174" s="156">
        <f t="shared" si="17"/>
        <v>69.506274001145187</v>
      </c>
      <c r="AB174" s="156">
        <f t="shared" si="18"/>
        <v>85.337841497322358</v>
      </c>
      <c r="AC174" s="165">
        <f t="shared" si="21"/>
        <v>80.690317764184641</v>
      </c>
      <c r="AD174" s="165">
        <f t="shared" si="21"/>
        <v>81.448361924324146</v>
      </c>
      <c r="AE174" s="166"/>
    </row>
    <row r="175" spans="1:34" s="167" customFormat="1" ht="28.5" x14ac:dyDescent="0.25">
      <c r="A175" s="159" t="s">
        <v>83</v>
      </c>
      <c r="B175" s="160" t="s">
        <v>24</v>
      </c>
      <c r="C175" s="160" t="s">
        <v>84</v>
      </c>
      <c r="D175" s="157" t="s">
        <v>16</v>
      </c>
      <c r="E175" s="157" t="s">
        <v>17</v>
      </c>
      <c r="F175" s="157" t="s">
        <v>23</v>
      </c>
      <c r="G175" s="157" t="s">
        <v>66</v>
      </c>
      <c r="H175" s="157">
        <v>0.69499999999999995</v>
      </c>
      <c r="I175" s="157">
        <v>890</v>
      </c>
      <c r="J175" s="157">
        <v>8</v>
      </c>
      <c r="K175" s="157">
        <f t="shared" si="20"/>
        <v>64</v>
      </c>
      <c r="L175" s="157">
        <v>64</v>
      </c>
      <c r="M175" s="160" t="s">
        <v>58</v>
      </c>
      <c r="N175" s="163">
        <v>1.0910768917661671E-3</v>
      </c>
      <c r="O175" s="163">
        <v>1.0910768917661911E-3</v>
      </c>
      <c r="P175" s="157">
        <v>1</v>
      </c>
      <c r="Q175" s="157">
        <v>156</v>
      </c>
      <c r="R175" s="157">
        <v>0.69499999999999995</v>
      </c>
      <c r="S175" s="157">
        <v>890</v>
      </c>
      <c r="T175" s="157">
        <v>8</v>
      </c>
      <c r="U175" s="157">
        <v>1</v>
      </c>
      <c r="V175" s="161">
        <v>749.49398645768656</v>
      </c>
      <c r="W175" s="161">
        <v>98.280661294977051</v>
      </c>
      <c r="X175" s="161">
        <v>723.9244353566753</v>
      </c>
      <c r="Y175" s="161">
        <v>95.418368968240216</v>
      </c>
      <c r="Z175" s="164">
        <v>437</v>
      </c>
      <c r="AA175" s="156">
        <f t="shared" si="17"/>
        <v>4.4464495277295644</v>
      </c>
      <c r="AB175" s="156">
        <f t="shared" si="18"/>
        <v>4.5798309562957886</v>
      </c>
      <c r="AC175" s="165">
        <f t="shared" si="21"/>
        <v>96.588424782184049</v>
      </c>
      <c r="AD175" s="165">
        <f t="shared" si="21"/>
        <v>97.087634241546226</v>
      </c>
      <c r="AE175" s="166"/>
    </row>
    <row r="176" spans="1:34" s="167" customFormat="1" ht="28.5" x14ac:dyDescent="0.25">
      <c r="A176" s="159" t="s">
        <v>83</v>
      </c>
      <c r="B176" s="160" t="s">
        <v>25</v>
      </c>
      <c r="C176" s="160" t="s">
        <v>84</v>
      </c>
      <c r="D176" s="157" t="s">
        <v>85</v>
      </c>
      <c r="E176" s="157" t="s">
        <v>11</v>
      </c>
      <c r="F176" s="157" t="s">
        <v>12</v>
      </c>
      <c r="G176" s="157" t="s">
        <v>63</v>
      </c>
      <c r="H176" s="157">
        <v>0.30499999999999999</v>
      </c>
      <c r="I176" s="157">
        <v>445</v>
      </c>
      <c r="J176" s="157">
        <v>1</v>
      </c>
      <c r="K176" s="157">
        <f t="shared" si="20"/>
        <v>1.65</v>
      </c>
      <c r="L176" s="157">
        <v>13.2</v>
      </c>
      <c r="M176" s="160" t="s">
        <v>86</v>
      </c>
      <c r="N176" s="163">
        <v>4.7800000000000002E-4</v>
      </c>
      <c r="O176" s="163">
        <v>4.7800000000000002E-4</v>
      </c>
      <c r="P176" s="157">
        <v>20</v>
      </c>
      <c r="Q176" s="157">
        <v>157</v>
      </c>
      <c r="R176" s="157">
        <v>0.30499999999999999</v>
      </c>
      <c r="S176" s="157">
        <v>22.25</v>
      </c>
      <c r="T176" s="157">
        <v>1</v>
      </c>
      <c r="U176" s="157">
        <v>20</v>
      </c>
      <c r="V176" s="161">
        <v>0.5695331404292151</v>
      </c>
      <c r="W176" s="161">
        <v>0.21741453757513005</v>
      </c>
      <c r="X176" s="161">
        <v>0.32363513541211908</v>
      </c>
      <c r="Y176" s="161">
        <v>0.12749448460069332</v>
      </c>
      <c r="Z176" s="164">
        <v>437</v>
      </c>
      <c r="AA176" s="156">
        <f t="shared" si="17"/>
        <v>2009.9851871634376</v>
      </c>
      <c r="AB176" s="156">
        <f t="shared" si="18"/>
        <v>3427.5992515963594</v>
      </c>
      <c r="AC176" s="165">
        <f t="shared" si="21"/>
        <v>56.824636257026093</v>
      </c>
      <c r="AD176" s="165">
        <f t="shared" si="21"/>
        <v>58.641195764858253</v>
      </c>
      <c r="AE176" s="166"/>
    </row>
    <row r="177" spans="1:31" s="167" customFormat="1" ht="28.5" x14ac:dyDescent="0.25">
      <c r="A177" s="159" t="s">
        <v>83</v>
      </c>
      <c r="B177" s="160" t="s">
        <v>25</v>
      </c>
      <c r="C177" s="160" t="s">
        <v>84</v>
      </c>
      <c r="D177" s="157" t="s">
        <v>16</v>
      </c>
      <c r="E177" s="157" t="s">
        <v>17</v>
      </c>
      <c r="F177" s="157" t="s">
        <v>12</v>
      </c>
      <c r="G177" s="157" t="s">
        <v>66</v>
      </c>
      <c r="H177" s="157">
        <v>0.69499999999999995</v>
      </c>
      <c r="I177" s="157">
        <v>890</v>
      </c>
      <c r="J177" s="157">
        <v>1</v>
      </c>
      <c r="K177" s="157">
        <f>L177*J177/8</f>
        <v>35</v>
      </c>
      <c r="L177" s="157">
        <v>280</v>
      </c>
      <c r="M177" s="160" t="s">
        <v>86</v>
      </c>
      <c r="N177" s="163">
        <v>1.0910769174852612E-3</v>
      </c>
      <c r="O177" s="163">
        <v>1.0910769174852669E-3</v>
      </c>
      <c r="P177" s="157">
        <v>20</v>
      </c>
      <c r="Q177" s="157">
        <v>158</v>
      </c>
      <c r="R177" s="157">
        <v>0.69499999999999995</v>
      </c>
      <c r="S177" s="157">
        <v>44.5</v>
      </c>
      <c r="T177" s="157">
        <v>1</v>
      </c>
      <c r="U177" s="157">
        <v>20</v>
      </c>
      <c r="V177" s="161">
        <v>9.6562353524560613</v>
      </c>
      <c r="W177" s="161">
        <v>3.5948609567448773</v>
      </c>
      <c r="X177" s="161">
        <v>4.2664375076306174</v>
      </c>
      <c r="Y177" s="161">
        <v>1.6631849340368703</v>
      </c>
      <c r="Z177" s="164">
        <v>437</v>
      </c>
      <c r="AA177" s="156">
        <f t="shared" si="17"/>
        <v>121.56242070505576</v>
      </c>
      <c r="AB177" s="156">
        <f t="shared" si="18"/>
        <v>262.74889283617836</v>
      </c>
      <c r="AC177" s="165">
        <f t="shared" si="21"/>
        <v>44.18323862151361</v>
      </c>
      <c r="AD177" s="165">
        <f t="shared" si="21"/>
        <v>46.265626238375383</v>
      </c>
      <c r="AE177" s="166"/>
    </row>
    <row r="178" spans="1:31" s="167" customFormat="1" ht="28.5" x14ac:dyDescent="0.25">
      <c r="A178" s="159" t="s">
        <v>83</v>
      </c>
      <c r="B178" s="160" t="s">
        <v>27</v>
      </c>
      <c r="C178" s="160" t="s">
        <v>84</v>
      </c>
      <c r="D178" s="157" t="s">
        <v>85</v>
      </c>
      <c r="E178" s="157" t="s">
        <v>11</v>
      </c>
      <c r="F178" s="157" t="s">
        <v>12</v>
      </c>
      <c r="G178" s="157" t="s">
        <v>63</v>
      </c>
      <c r="H178" s="157">
        <v>0.30499999999999999</v>
      </c>
      <c r="I178" s="157">
        <v>445</v>
      </c>
      <c r="J178" s="157">
        <v>1</v>
      </c>
      <c r="K178" s="157">
        <f>L178*J178/8</f>
        <v>1.65</v>
      </c>
      <c r="L178" s="157">
        <v>13.2</v>
      </c>
      <c r="M178" s="160" t="s">
        <v>86</v>
      </c>
      <c r="N178" s="163">
        <v>4.7800000000000002E-4</v>
      </c>
      <c r="O178" s="163">
        <v>4.7800000000000002E-4</v>
      </c>
      <c r="P178" s="157">
        <v>10</v>
      </c>
      <c r="Q178" s="157">
        <v>159</v>
      </c>
      <c r="R178" s="157">
        <v>0.30499999999999999</v>
      </c>
      <c r="S178" s="157">
        <v>44.5</v>
      </c>
      <c r="T178" s="157">
        <v>1</v>
      </c>
      <c r="U178" s="157">
        <v>10</v>
      </c>
      <c r="V178" s="161">
        <v>0.81447672852262709</v>
      </c>
      <c r="W178" s="161">
        <v>0.31441001979210642</v>
      </c>
      <c r="X178" s="161">
        <v>0.56828193825275641</v>
      </c>
      <c r="Y178" s="161">
        <v>0.22443998568322582</v>
      </c>
      <c r="Z178" s="164">
        <v>437</v>
      </c>
      <c r="AA178" s="156">
        <f t="shared" si="17"/>
        <v>1389.9048137491047</v>
      </c>
      <c r="AB178" s="156">
        <f t="shared" si="18"/>
        <v>1947.0683829786951</v>
      </c>
      <c r="AC178" s="165">
        <f t="shared" si="21"/>
        <v>69.772642771949847</v>
      </c>
      <c r="AD178" s="165">
        <f t="shared" si="21"/>
        <v>71.38448890134913</v>
      </c>
      <c r="AE178" s="166"/>
    </row>
    <row r="179" spans="1:31" s="167" customFormat="1" ht="28.5" x14ac:dyDescent="0.25">
      <c r="A179" s="159" t="s">
        <v>83</v>
      </c>
      <c r="B179" s="160" t="s">
        <v>27</v>
      </c>
      <c r="C179" s="160" t="s">
        <v>84</v>
      </c>
      <c r="D179" s="157" t="s">
        <v>16</v>
      </c>
      <c r="E179" s="157" t="s">
        <v>17</v>
      </c>
      <c r="F179" s="157" t="s">
        <v>12</v>
      </c>
      <c r="G179" s="157" t="s">
        <v>66</v>
      </c>
      <c r="H179" s="157">
        <v>0.69499999999999995</v>
      </c>
      <c r="I179" s="157">
        <v>890</v>
      </c>
      <c r="J179" s="157">
        <v>1</v>
      </c>
      <c r="K179" s="157">
        <f t="shared" si="20"/>
        <v>35</v>
      </c>
      <c r="L179" s="157">
        <v>280</v>
      </c>
      <c r="M179" s="160" t="s">
        <v>86</v>
      </c>
      <c r="N179" s="163">
        <v>1.0910769173234627E-3</v>
      </c>
      <c r="O179" s="163">
        <v>1.0910769173234349E-3</v>
      </c>
      <c r="P179" s="157">
        <v>10</v>
      </c>
      <c r="Q179" s="157">
        <v>160</v>
      </c>
      <c r="R179" s="157">
        <v>0.69499999999999995</v>
      </c>
      <c r="S179" s="157">
        <v>89</v>
      </c>
      <c r="T179" s="157">
        <v>1</v>
      </c>
      <c r="U179" s="157">
        <v>10</v>
      </c>
      <c r="V179" s="161">
        <v>12.336174580543632</v>
      </c>
      <c r="W179" s="161">
        <v>4.6220485800438933</v>
      </c>
      <c r="X179" s="161">
        <v>6.8775454143207284</v>
      </c>
      <c r="Y179" s="161">
        <v>2.6809986465514974</v>
      </c>
      <c r="Z179" s="164">
        <v>437</v>
      </c>
      <c r="AA179" s="156">
        <f t="shared" si="17"/>
        <v>94.546821053934067</v>
      </c>
      <c r="AB179" s="156">
        <f t="shared" si="18"/>
        <v>162.99896330126921</v>
      </c>
      <c r="AC179" s="165">
        <f t="shared" si="21"/>
        <v>55.751038293247369</v>
      </c>
      <c r="AD179" s="165">
        <f t="shared" si="21"/>
        <v>58.004553611291499</v>
      </c>
      <c r="AE179" s="166"/>
    </row>
    <row r="180" spans="1:31" s="167" customFormat="1" ht="28.5" x14ac:dyDescent="0.25">
      <c r="A180" s="159" t="s">
        <v>83</v>
      </c>
      <c r="B180" s="160" t="s">
        <v>28</v>
      </c>
      <c r="C180" s="160" t="s">
        <v>84</v>
      </c>
      <c r="D180" s="157" t="s">
        <v>85</v>
      </c>
      <c r="E180" s="157" t="s">
        <v>11</v>
      </c>
      <c r="F180" s="157" t="s">
        <v>12</v>
      </c>
      <c r="G180" s="157" t="s">
        <v>63</v>
      </c>
      <c r="H180" s="157">
        <v>0.30499999999999999</v>
      </c>
      <c r="I180" s="157">
        <v>445</v>
      </c>
      <c r="J180" s="157">
        <v>1</v>
      </c>
      <c r="K180" s="157">
        <f>L180*J180/8</f>
        <v>1.65</v>
      </c>
      <c r="L180" s="157">
        <v>13.2</v>
      </c>
      <c r="M180" s="160" t="s">
        <v>86</v>
      </c>
      <c r="N180" s="163">
        <v>4.7800000000000002E-4</v>
      </c>
      <c r="O180" s="163">
        <v>4.7800000000000002E-4</v>
      </c>
      <c r="P180" s="157">
        <v>5</v>
      </c>
      <c r="Q180" s="157">
        <v>161</v>
      </c>
      <c r="R180" s="157">
        <v>0.30499999999999999</v>
      </c>
      <c r="S180" s="157">
        <v>89</v>
      </c>
      <c r="T180" s="157">
        <v>1</v>
      </c>
      <c r="U180" s="157">
        <v>5</v>
      </c>
      <c r="V180" s="161">
        <v>1.3051999675435479</v>
      </c>
      <c r="W180" s="161">
        <v>0.50856649176735824</v>
      </c>
      <c r="X180" s="161">
        <v>1.058411555894806</v>
      </c>
      <c r="Y180" s="161">
        <v>0.41849630812720112</v>
      </c>
      <c r="Z180" s="164">
        <v>437</v>
      </c>
      <c r="AA180" s="156">
        <f t="shared" si="17"/>
        <v>859.27800410394309</v>
      </c>
      <c r="AB180" s="156">
        <f t="shared" si="18"/>
        <v>1044.214707545699</v>
      </c>
      <c r="AC180" s="165">
        <f t="shared" si="21"/>
        <v>81.091907923257907</v>
      </c>
      <c r="AD180" s="165">
        <f t="shared" si="21"/>
        <v>82.28939871222201</v>
      </c>
      <c r="AE180" s="166"/>
    </row>
    <row r="181" spans="1:31" s="167" customFormat="1" ht="28.5" x14ac:dyDescent="0.25">
      <c r="A181" s="159" t="s">
        <v>83</v>
      </c>
      <c r="B181" s="160" t="s">
        <v>28</v>
      </c>
      <c r="C181" s="160" t="s">
        <v>84</v>
      </c>
      <c r="D181" s="157" t="s">
        <v>16</v>
      </c>
      <c r="E181" s="157" t="s">
        <v>17</v>
      </c>
      <c r="F181" s="157" t="s">
        <v>12</v>
      </c>
      <c r="G181" s="157" t="s">
        <v>66</v>
      </c>
      <c r="H181" s="157">
        <v>0.69499999999999995</v>
      </c>
      <c r="I181" s="157">
        <v>890</v>
      </c>
      <c r="J181" s="157">
        <v>1</v>
      </c>
      <c r="K181" s="157">
        <f t="shared" si="20"/>
        <v>35</v>
      </c>
      <c r="L181" s="157">
        <v>280</v>
      </c>
      <c r="M181" s="160" t="s">
        <v>86</v>
      </c>
      <c r="N181" s="163">
        <v>1.0910769169998414E-3</v>
      </c>
      <c r="O181" s="163">
        <v>1.0910769169998414E-3</v>
      </c>
      <c r="P181" s="157">
        <v>5</v>
      </c>
      <c r="Q181" s="157">
        <v>162</v>
      </c>
      <c r="R181" s="157">
        <v>0.69499999999999995</v>
      </c>
      <c r="S181" s="157">
        <v>178</v>
      </c>
      <c r="T181" s="157">
        <v>1</v>
      </c>
      <c r="U181" s="157">
        <v>5</v>
      </c>
      <c r="V181" s="161">
        <v>17.795955741518799</v>
      </c>
      <c r="W181" s="161">
        <v>6.6896970042209496</v>
      </c>
      <c r="X181" s="161">
        <v>12.199371549307617</v>
      </c>
      <c r="Y181" s="161">
        <v>4.7305983173810571</v>
      </c>
      <c r="Z181" s="164">
        <v>437</v>
      </c>
      <c r="AA181" s="156">
        <f t="shared" si="17"/>
        <v>65.324333781375941</v>
      </c>
      <c r="AB181" s="156">
        <f t="shared" si="18"/>
        <v>92.377321150769561</v>
      </c>
      <c r="AC181" s="165">
        <f t="shared" si="21"/>
        <v>68.551370471471287</v>
      </c>
      <c r="AD181" s="165">
        <f t="shared" si="21"/>
        <v>70.714687292955503</v>
      </c>
      <c r="AE181" s="166"/>
    </row>
    <row r="182" spans="1:31" s="167" customFormat="1" ht="28.5" x14ac:dyDescent="0.25">
      <c r="A182" s="159" t="s">
        <v>83</v>
      </c>
      <c r="B182" s="160" t="s">
        <v>29</v>
      </c>
      <c r="C182" s="160" t="s">
        <v>84</v>
      </c>
      <c r="D182" s="157" t="s">
        <v>85</v>
      </c>
      <c r="E182" s="157" t="s">
        <v>11</v>
      </c>
      <c r="F182" s="157" t="s">
        <v>23</v>
      </c>
      <c r="G182" s="157" t="s">
        <v>63</v>
      </c>
      <c r="H182" s="157">
        <v>0.30499999999999999</v>
      </c>
      <c r="I182" s="157">
        <v>445</v>
      </c>
      <c r="J182" s="157">
        <v>1</v>
      </c>
      <c r="K182" s="157">
        <f>L182*J182/8</f>
        <v>1.65</v>
      </c>
      <c r="L182" s="157">
        <v>13.2</v>
      </c>
      <c r="M182" s="160" t="s">
        <v>86</v>
      </c>
      <c r="N182" s="163">
        <v>4.7800000000000002E-4</v>
      </c>
      <c r="O182" s="163">
        <v>4.7800000000000002E-4</v>
      </c>
      <c r="P182" s="157">
        <v>1</v>
      </c>
      <c r="Q182" s="157">
        <v>163</v>
      </c>
      <c r="R182" s="157">
        <v>0.30499999999999999</v>
      </c>
      <c r="S182" s="157">
        <v>445</v>
      </c>
      <c r="T182" s="157">
        <v>1</v>
      </c>
      <c r="U182" s="157">
        <v>1</v>
      </c>
      <c r="V182" s="161">
        <v>5.2695531232448802</v>
      </c>
      <c r="W182" s="161">
        <v>2.0742153986802476</v>
      </c>
      <c r="X182" s="161">
        <v>5.018419312884153</v>
      </c>
      <c r="Y182" s="161">
        <v>1.983268041566469</v>
      </c>
      <c r="Z182" s="164">
        <v>437</v>
      </c>
      <c r="AA182" s="156">
        <f t="shared" si="17"/>
        <v>210.68207297952188</v>
      </c>
      <c r="AB182" s="156">
        <f t="shared" si="18"/>
        <v>220.34338820628548</v>
      </c>
      <c r="AC182" s="165">
        <f t="shared" si="21"/>
        <v>95.234248436495804</v>
      </c>
      <c r="AD182" s="165">
        <f t="shared" si="21"/>
        <v>95.615336904178548</v>
      </c>
      <c r="AE182" s="166"/>
    </row>
    <row r="183" spans="1:31" s="167" customFormat="1" ht="28.5" x14ac:dyDescent="0.25">
      <c r="A183" s="159" t="s">
        <v>83</v>
      </c>
      <c r="B183" s="160" t="s">
        <v>29</v>
      </c>
      <c r="C183" s="160" t="s">
        <v>84</v>
      </c>
      <c r="D183" s="157" t="s">
        <v>16</v>
      </c>
      <c r="E183" s="157" t="s">
        <v>17</v>
      </c>
      <c r="F183" s="157" t="s">
        <v>23</v>
      </c>
      <c r="G183" s="157" t="s">
        <v>66</v>
      </c>
      <c r="H183" s="157">
        <v>0.69499999999999995</v>
      </c>
      <c r="I183" s="157">
        <v>890</v>
      </c>
      <c r="J183" s="157">
        <v>1</v>
      </c>
      <c r="K183" s="157">
        <f t="shared" si="20"/>
        <v>35</v>
      </c>
      <c r="L183" s="157">
        <v>280</v>
      </c>
      <c r="M183" s="160" t="s">
        <v>86</v>
      </c>
      <c r="N183" s="163">
        <v>1.0910769144119479E-3</v>
      </c>
      <c r="O183" s="163">
        <v>1.0910769144119421E-3</v>
      </c>
      <c r="P183" s="157">
        <v>1</v>
      </c>
      <c r="Q183" s="157">
        <v>164</v>
      </c>
      <c r="R183" s="157">
        <v>0.69499999999999995</v>
      </c>
      <c r="S183" s="157">
        <v>890</v>
      </c>
      <c r="T183" s="157">
        <v>1</v>
      </c>
      <c r="U183" s="157">
        <v>1</v>
      </c>
      <c r="V183" s="161">
        <v>66.281670128353269</v>
      </c>
      <c r="W183" s="161">
        <v>23.780749565084704</v>
      </c>
      <c r="X183" s="161">
        <v>59.576298996739901</v>
      </c>
      <c r="Y183" s="161">
        <v>21.70566719673414</v>
      </c>
      <c r="Z183" s="164">
        <v>437</v>
      </c>
      <c r="AA183" s="156">
        <f t="shared" si="17"/>
        <v>18.376207983015419</v>
      </c>
      <c r="AB183" s="156">
        <f t="shared" si="18"/>
        <v>20.132990893076602</v>
      </c>
      <c r="AC183" s="165">
        <f t="shared" si="21"/>
        <v>89.883521162595116</v>
      </c>
      <c r="AD183" s="165">
        <f t="shared" si="21"/>
        <v>91.274108653844806</v>
      </c>
      <c r="AE183" s="166"/>
    </row>
    <row r="184" spans="1:31" s="167" customFormat="1" ht="45" x14ac:dyDescent="0.25">
      <c r="A184" s="159" t="s">
        <v>83</v>
      </c>
      <c r="B184" s="160" t="s">
        <v>8</v>
      </c>
      <c r="C184" s="160" t="s">
        <v>87</v>
      </c>
      <c r="D184" s="157" t="s">
        <v>62</v>
      </c>
      <c r="E184" s="157" t="s">
        <v>11</v>
      </c>
      <c r="F184" s="157" t="s">
        <v>12</v>
      </c>
      <c r="G184" s="157" t="s">
        <v>63</v>
      </c>
      <c r="H184" s="157">
        <v>0.5</v>
      </c>
      <c r="I184" s="157">
        <v>445</v>
      </c>
      <c r="J184" s="157">
        <v>4</v>
      </c>
      <c r="K184" s="157">
        <v>1.01</v>
      </c>
      <c r="L184" s="157">
        <f>K184*8/J184</f>
        <v>2.02</v>
      </c>
      <c r="M184" s="160" t="s">
        <v>70</v>
      </c>
      <c r="N184" s="163">
        <v>4.7800000000000002E-4</v>
      </c>
      <c r="O184" s="163">
        <v>4.7800000000000002E-4</v>
      </c>
      <c r="P184" s="157">
        <v>20</v>
      </c>
      <c r="Q184" s="157">
        <v>165</v>
      </c>
      <c r="R184" s="157">
        <v>0.5</v>
      </c>
      <c r="S184" s="157">
        <v>22.25</v>
      </c>
      <c r="T184" s="157">
        <v>4</v>
      </c>
      <c r="U184" s="157">
        <v>20</v>
      </c>
      <c r="V184" s="161">
        <v>1.8066084788381818</v>
      </c>
      <c r="W184" s="161">
        <v>0.42189966942006107</v>
      </c>
      <c r="X184" s="161">
        <v>1.6553970928502353</v>
      </c>
      <c r="Y184" s="161">
        <v>0.3877381218953232</v>
      </c>
      <c r="Z184" s="164">
        <v>437</v>
      </c>
      <c r="AA184" s="156">
        <f t="shared" si="17"/>
        <v>1035.7912832704887</v>
      </c>
      <c r="AB184" s="156">
        <f t="shared" si="18"/>
        <v>1127.0493545073082</v>
      </c>
      <c r="AC184" s="165">
        <f t="shared" si="21"/>
        <v>91.630096517360002</v>
      </c>
      <c r="AD184" s="165">
        <f t="shared" si="21"/>
        <v>91.902921476166128</v>
      </c>
      <c r="AE184" s="166"/>
    </row>
    <row r="185" spans="1:31" s="167" customFormat="1" ht="28.5" x14ac:dyDescent="0.25">
      <c r="A185" s="159" t="s">
        <v>83</v>
      </c>
      <c r="B185" s="160" t="s">
        <v>15</v>
      </c>
      <c r="C185" s="160" t="s">
        <v>87</v>
      </c>
      <c r="D185" s="157" t="s">
        <v>16</v>
      </c>
      <c r="E185" s="157" t="s">
        <v>17</v>
      </c>
      <c r="F185" s="157" t="s">
        <v>12</v>
      </c>
      <c r="G185" s="157" t="s">
        <v>66</v>
      </c>
      <c r="H185" s="157">
        <v>0.61250000000000004</v>
      </c>
      <c r="I185" s="157">
        <v>890</v>
      </c>
      <c r="J185" s="157">
        <v>8</v>
      </c>
      <c r="K185" s="157">
        <f>L185*J185/8</f>
        <v>4.5199999999999996</v>
      </c>
      <c r="L185" s="157">
        <v>4.5199999999999996</v>
      </c>
      <c r="M185" s="160" t="s">
        <v>58</v>
      </c>
      <c r="N185" s="163">
        <v>8.316969165447607E-4</v>
      </c>
      <c r="O185" s="163">
        <v>8.316969165447156E-4</v>
      </c>
      <c r="P185" s="157">
        <v>20</v>
      </c>
      <c r="Q185" s="157">
        <v>166</v>
      </c>
      <c r="R185" s="157">
        <v>0.61250000000000004</v>
      </c>
      <c r="S185" s="157">
        <v>44.5</v>
      </c>
      <c r="T185" s="157">
        <v>8</v>
      </c>
      <c r="U185" s="157">
        <v>20</v>
      </c>
      <c r="V185" s="161">
        <v>14.856021727327866</v>
      </c>
      <c r="W185" s="161">
        <v>2.2273835349304649</v>
      </c>
      <c r="X185" s="161">
        <v>14.155389792616269</v>
      </c>
      <c r="Y185" s="161">
        <v>2.1251038917531653</v>
      </c>
      <c r="Z185" s="164">
        <v>437</v>
      </c>
      <c r="AA185" s="156">
        <f t="shared" si="17"/>
        <v>196.19432089123455</v>
      </c>
      <c r="AB185" s="156">
        <f t="shared" si="18"/>
        <v>205.63700518165459</v>
      </c>
      <c r="AC185" s="165">
        <f t="shared" si="21"/>
        <v>95.283852248123921</v>
      </c>
      <c r="AD185" s="165">
        <f t="shared" si="21"/>
        <v>95.408081204995867</v>
      </c>
      <c r="AE185" s="166"/>
    </row>
    <row r="186" spans="1:31" s="167" customFormat="1" ht="45" x14ac:dyDescent="0.25">
      <c r="A186" s="159" t="s">
        <v>83</v>
      </c>
      <c r="B186" s="160" t="s">
        <v>18</v>
      </c>
      <c r="C186" s="160" t="s">
        <v>87</v>
      </c>
      <c r="D186" s="157" t="s">
        <v>62</v>
      </c>
      <c r="E186" s="157" t="s">
        <v>11</v>
      </c>
      <c r="F186" s="157" t="s">
        <v>12</v>
      </c>
      <c r="G186" s="157" t="s">
        <v>63</v>
      </c>
      <c r="H186" s="157">
        <v>0.5</v>
      </c>
      <c r="I186" s="157">
        <v>445</v>
      </c>
      <c r="J186" s="157">
        <v>4</v>
      </c>
      <c r="K186" s="157">
        <v>1.01</v>
      </c>
      <c r="L186" s="157">
        <f>K186*8/J186</f>
        <v>2.02</v>
      </c>
      <c r="M186" s="160" t="s">
        <v>70</v>
      </c>
      <c r="N186" s="163">
        <v>4.7800000000000002E-4</v>
      </c>
      <c r="O186" s="163">
        <v>4.7800000000000002E-4</v>
      </c>
      <c r="P186" s="157">
        <v>10</v>
      </c>
      <c r="Q186" s="157">
        <v>167</v>
      </c>
      <c r="R186" s="157">
        <v>0.5</v>
      </c>
      <c r="S186" s="157">
        <v>44.5</v>
      </c>
      <c r="T186" s="157">
        <v>4</v>
      </c>
      <c r="U186" s="157">
        <v>10</v>
      </c>
      <c r="V186" s="161">
        <v>3.4246046649355941</v>
      </c>
      <c r="W186" s="161">
        <v>0.80023807757438425</v>
      </c>
      <c r="X186" s="161">
        <v>3.2724320937663212</v>
      </c>
      <c r="Y186" s="161">
        <v>0.76591922365727172</v>
      </c>
      <c r="Z186" s="164">
        <v>437</v>
      </c>
      <c r="AA186" s="156">
        <f t="shared" si="17"/>
        <v>546.08748601990851</v>
      </c>
      <c r="AB186" s="156">
        <f t="shared" si="18"/>
        <v>570.55624993105766</v>
      </c>
      <c r="AC186" s="165">
        <f t="shared" si="21"/>
        <v>95.556492323701988</v>
      </c>
      <c r="AD186" s="165">
        <f t="shared" si="21"/>
        <v>95.711419528906063</v>
      </c>
      <c r="AE186" s="166"/>
    </row>
    <row r="187" spans="1:31" s="167" customFormat="1" ht="28.5" x14ac:dyDescent="0.25">
      <c r="A187" s="159" t="s">
        <v>83</v>
      </c>
      <c r="B187" s="160" t="s">
        <v>19</v>
      </c>
      <c r="C187" s="160" t="s">
        <v>87</v>
      </c>
      <c r="D187" s="157" t="s">
        <v>16</v>
      </c>
      <c r="E187" s="157" t="s">
        <v>17</v>
      </c>
      <c r="F187" s="157" t="s">
        <v>12</v>
      </c>
      <c r="G187" s="157" t="s">
        <v>66</v>
      </c>
      <c r="H187" s="157">
        <v>0.61250000000000004</v>
      </c>
      <c r="I187" s="157">
        <v>890</v>
      </c>
      <c r="J187" s="157">
        <v>8</v>
      </c>
      <c r="K187" s="157">
        <f>L187*J187/8</f>
        <v>4.5199999999999996</v>
      </c>
      <c r="L187" s="157">
        <v>4.5199999999999996</v>
      </c>
      <c r="M187" s="160" t="s">
        <v>58</v>
      </c>
      <c r="N187" s="163">
        <v>8.3169691543669611E-4</v>
      </c>
      <c r="O187" s="163">
        <v>8.3169691543667421E-4</v>
      </c>
      <c r="P187" s="157">
        <v>10</v>
      </c>
      <c r="Q187" s="157">
        <v>168</v>
      </c>
      <c r="R187" s="157">
        <v>0.61250000000000004</v>
      </c>
      <c r="S187" s="157">
        <v>89</v>
      </c>
      <c r="T187" s="157">
        <v>8</v>
      </c>
      <c r="U187" s="157">
        <v>10</v>
      </c>
      <c r="V187" s="161">
        <v>29.38853713425501</v>
      </c>
      <c r="W187" s="161">
        <v>4.4057994906974267</v>
      </c>
      <c r="X187" s="161">
        <v>28.659498087327478</v>
      </c>
      <c r="Y187" s="161">
        <v>4.2994810773714791</v>
      </c>
      <c r="Z187" s="164">
        <v>437</v>
      </c>
      <c r="AA187" s="156">
        <f t="shared" si="17"/>
        <v>99.187446210999497</v>
      </c>
      <c r="AB187" s="156">
        <f t="shared" si="18"/>
        <v>101.6401728803894</v>
      </c>
      <c r="AC187" s="165">
        <f t="shared" si="21"/>
        <v>97.519308145223164</v>
      </c>
      <c r="AD187" s="165">
        <f t="shared" si="21"/>
        <v>97.58685311144022</v>
      </c>
      <c r="AE187" s="166"/>
    </row>
    <row r="188" spans="1:31" s="167" customFormat="1" ht="45" x14ac:dyDescent="0.25">
      <c r="A188" s="159" t="s">
        <v>83</v>
      </c>
      <c r="B188" s="160" t="s">
        <v>20</v>
      </c>
      <c r="C188" s="160" t="s">
        <v>87</v>
      </c>
      <c r="D188" s="157" t="s">
        <v>62</v>
      </c>
      <c r="E188" s="157" t="s">
        <v>11</v>
      </c>
      <c r="F188" s="157" t="s">
        <v>12</v>
      </c>
      <c r="G188" s="157" t="s">
        <v>63</v>
      </c>
      <c r="H188" s="157">
        <v>0.5</v>
      </c>
      <c r="I188" s="157">
        <v>445</v>
      </c>
      <c r="J188" s="157">
        <v>4</v>
      </c>
      <c r="K188" s="157">
        <v>1.01</v>
      </c>
      <c r="L188" s="157">
        <f>K188*8/J188</f>
        <v>2.02</v>
      </c>
      <c r="M188" s="160" t="s">
        <v>70</v>
      </c>
      <c r="N188" s="163">
        <v>4.7800000000000002E-4</v>
      </c>
      <c r="O188" s="163">
        <v>4.7800000000000002E-4</v>
      </c>
      <c r="P188" s="157">
        <v>5</v>
      </c>
      <c r="Q188" s="157">
        <v>169</v>
      </c>
      <c r="R188" s="157">
        <v>0.5</v>
      </c>
      <c r="S188" s="157">
        <v>89</v>
      </c>
      <c r="T188" s="157">
        <v>4</v>
      </c>
      <c r="U188" s="157">
        <v>5</v>
      </c>
      <c r="V188" s="161">
        <v>6.6912029253332275</v>
      </c>
      <c r="W188" s="161">
        <v>1.5619370778895749</v>
      </c>
      <c r="X188" s="161">
        <v>6.5370983042406934</v>
      </c>
      <c r="Y188" s="161">
        <v>1.5273056089994064</v>
      </c>
      <c r="Z188" s="164">
        <v>437</v>
      </c>
      <c r="AA188" s="156">
        <f t="shared" si="17"/>
        <v>279.78079666977135</v>
      </c>
      <c r="AB188" s="156">
        <f t="shared" si="18"/>
        <v>286.12479219944373</v>
      </c>
      <c r="AC188" s="165">
        <f t="shared" si="21"/>
        <v>97.696907076168827</v>
      </c>
      <c r="AD188" s="165">
        <f t="shared" si="21"/>
        <v>97.782787195438033</v>
      </c>
      <c r="AE188" s="166"/>
    </row>
    <row r="189" spans="1:31" s="167" customFormat="1" ht="28.5" x14ac:dyDescent="0.25">
      <c r="A189" s="159" t="s">
        <v>83</v>
      </c>
      <c r="B189" s="160" t="s">
        <v>21</v>
      </c>
      <c r="C189" s="160" t="s">
        <v>87</v>
      </c>
      <c r="D189" s="157" t="s">
        <v>16</v>
      </c>
      <c r="E189" s="157" t="s">
        <v>17</v>
      </c>
      <c r="F189" s="157" t="s">
        <v>12</v>
      </c>
      <c r="G189" s="157" t="s">
        <v>66</v>
      </c>
      <c r="H189" s="157">
        <v>0.61250000000000004</v>
      </c>
      <c r="I189" s="157">
        <v>890</v>
      </c>
      <c r="J189" s="157">
        <v>8</v>
      </c>
      <c r="K189" s="157">
        <f>L189*J189/8</f>
        <v>4.5199999999999996</v>
      </c>
      <c r="L189" s="157">
        <v>4.5199999999999996</v>
      </c>
      <c r="M189" s="160" t="s">
        <v>58</v>
      </c>
      <c r="N189" s="163">
        <v>8.3169691322636111E-4</v>
      </c>
      <c r="O189" s="163">
        <v>8.3169691322635179E-4</v>
      </c>
      <c r="P189" s="157">
        <v>5</v>
      </c>
      <c r="Q189" s="157">
        <v>170</v>
      </c>
      <c r="R189" s="157">
        <v>0.61250000000000004</v>
      </c>
      <c r="S189" s="157">
        <v>178</v>
      </c>
      <c r="T189" s="157">
        <v>8</v>
      </c>
      <c r="U189" s="157">
        <v>5</v>
      </c>
      <c r="V189" s="161">
        <v>60.229999761473046</v>
      </c>
      <c r="W189" s="161">
        <v>9.0097721066390761</v>
      </c>
      <c r="X189" s="161">
        <v>59.441376301059996</v>
      </c>
      <c r="Y189" s="161">
        <v>8.8953184710560951</v>
      </c>
      <c r="Z189" s="164">
        <v>437</v>
      </c>
      <c r="AA189" s="156">
        <f t="shared" si="17"/>
        <v>48.502891618977308</v>
      </c>
      <c r="AB189" s="156">
        <f t="shared" si="18"/>
        <v>49.126965090898793</v>
      </c>
      <c r="AC189" s="165">
        <f t="shared" si="21"/>
        <v>98.69064674823808</v>
      </c>
      <c r="AD189" s="165">
        <f t="shared" si="21"/>
        <v>98.729672246663782</v>
      </c>
      <c r="AE189" s="166"/>
    </row>
    <row r="190" spans="1:31" s="167" customFormat="1" ht="45" x14ac:dyDescent="0.25">
      <c r="A190" s="159" t="s">
        <v>83</v>
      </c>
      <c r="B190" s="160" t="s">
        <v>22</v>
      </c>
      <c r="C190" s="160" t="s">
        <v>87</v>
      </c>
      <c r="D190" s="157" t="s">
        <v>62</v>
      </c>
      <c r="E190" s="157" t="s">
        <v>11</v>
      </c>
      <c r="F190" s="157" t="s">
        <v>23</v>
      </c>
      <c r="G190" s="157" t="s">
        <v>63</v>
      </c>
      <c r="H190" s="157">
        <v>0.5</v>
      </c>
      <c r="I190" s="157">
        <v>445</v>
      </c>
      <c r="J190" s="157">
        <v>4</v>
      </c>
      <c r="K190" s="157">
        <v>1.01</v>
      </c>
      <c r="L190" s="157">
        <f>K190*8/J190</f>
        <v>2.02</v>
      </c>
      <c r="M190" s="160" t="s">
        <v>70</v>
      </c>
      <c r="N190" s="163">
        <v>4.7800000000000002E-4</v>
      </c>
      <c r="O190" s="163">
        <v>4.7800000000000002E-4</v>
      </c>
      <c r="P190" s="157">
        <v>1</v>
      </c>
      <c r="Q190" s="157">
        <v>171</v>
      </c>
      <c r="R190" s="157">
        <v>0.5</v>
      </c>
      <c r="S190" s="157">
        <v>445</v>
      </c>
      <c r="T190" s="157">
        <v>4</v>
      </c>
      <c r="U190" s="157">
        <v>1</v>
      </c>
      <c r="V190" s="161">
        <v>34.266890953838228</v>
      </c>
      <c r="W190" s="161">
        <v>7.8882272577536856</v>
      </c>
      <c r="X190" s="161">
        <v>34.097217384373195</v>
      </c>
      <c r="Y190" s="161">
        <v>7.8512115118872767</v>
      </c>
      <c r="Z190" s="164">
        <v>437</v>
      </c>
      <c r="AA190" s="156">
        <f t="shared" si="17"/>
        <v>55.399012442301718</v>
      </c>
      <c r="AB190" s="156">
        <f t="shared" si="18"/>
        <v>55.66019961866418</v>
      </c>
      <c r="AC190" s="165">
        <f t="shared" si="21"/>
        <v>99.504846909824394</v>
      </c>
      <c r="AD190" s="165">
        <f t="shared" si="21"/>
        <v>99.530746964344573</v>
      </c>
      <c r="AE190" s="166"/>
    </row>
    <row r="191" spans="1:31" s="167" customFormat="1" ht="28.5" x14ac:dyDescent="0.25">
      <c r="A191" s="159" t="s">
        <v>83</v>
      </c>
      <c r="B191" s="160" t="s">
        <v>24</v>
      </c>
      <c r="C191" s="160" t="s">
        <v>87</v>
      </c>
      <c r="D191" s="157" t="s">
        <v>16</v>
      </c>
      <c r="E191" s="157" t="s">
        <v>17</v>
      </c>
      <c r="F191" s="157" t="s">
        <v>23</v>
      </c>
      <c r="G191" s="157" t="s">
        <v>66</v>
      </c>
      <c r="H191" s="157">
        <v>0.61250000000000004</v>
      </c>
      <c r="I191" s="157">
        <v>890</v>
      </c>
      <c r="J191" s="157">
        <v>8</v>
      </c>
      <c r="K191" s="157">
        <f>L191*J191/8</f>
        <v>4.5199999999999996</v>
      </c>
      <c r="L191" s="157">
        <v>4.5199999999999996</v>
      </c>
      <c r="M191" s="160" t="s">
        <v>58</v>
      </c>
      <c r="N191" s="163">
        <v>8.3169689555506504E-4</v>
      </c>
      <c r="O191" s="163">
        <v>8.3169689555505724E-4</v>
      </c>
      <c r="P191" s="157">
        <v>1</v>
      </c>
      <c r="Q191" s="157">
        <v>172</v>
      </c>
      <c r="R191" s="157">
        <v>0.61250000000000004</v>
      </c>
      <c r="S191" s="157">
        <v>890</v>
      </c>
      <c r="T191" s="157">
        <v>8</v>
      </c>
      <c r="U191" s="157">
        <v>1</v>
      </c>
      <c r="V191" s="161">
        <v>406.2947672453044</v>
      </c>
      <c r="W191" s="161">
        <v>57.101899897390567</v>
      </c>
      <c r="X191" s="161">
        <v>404.92881424982397</v>
      </c>
      <c r="Y191" s="161">
        <v>56.929164707111333</v>
      </c>
      <c r="Z191" s="164">
        <v>437</v>
      </c>
      <c r="AA191" s="156">
        <f t="shared" si="17"/>
        <v>7.6529852909494869</v>
      </c>
      <c r="AB191" s="156">
        <f t="shared" si="18"/>
        <v>7.676206075537447</v>
      </c>
      <c r="AC191" s="165">
        <f t="shared" si="21"/>
        <v>99.663802464220339</v>
      </c>
      <c r="AD191" s="165">
        <f t="shared" si="21"/>
        <v>99.697496597154156</v>
      </c>
      <c r="AE191" s="166"/>
    </row>
    <row r="192" spans="1:31" s="167" customFormat="1" ht="45" x14ac:dyDescent="0.25">
      <c r="A192" s="159" t="s">
        <v>88</v>
      </c>
      <c r="B192" s="160" t="s">
        <v>8</v>
      </c>
      <c r="C192" s="160" t="s">
        <v>89</v>
      </c>
      <c r="D192" s="157" t="s">
        <v>10</v>
      </c>
      <c r="E192" s="157" t="s">
        <v>11</v>
      </c>
      <c r="F192" s="157" t="s">
        <v>12</v>
      </c>
      <c r="G192" s="157" t="s">
        <v>63</v>
      </c>
      <c r="H192" s="157">
        <v>0.84499999999999997</v>
      </c>
      <c r="I192" s="157">
        <v>445</v>
      </c>
      <c r="J192" s="157">
        <v>4</v>
      </c>
      <c r="K192" s="157">
        <v>0.56999999999999995</v>
      </c>
      <c r="L192" s="157">
        <f>K192*8/J192</f>
        <v>1.1399999999999999</v>
      </c>
      <c r="M192" s="160" t="s">
        <v>70</v>
      </c>
      <c r="N192" s="163">
        <v>1.5626769173612679E-3</v>
      </c>
      <c r="O192" s="163">
        <v>1.5626769173612703E-3</v>
      </c>
      <c r="P192" s="157">
        <v>20</v>
      </c>
      <c r="Q192" s="157">
        <v>173</v>
      </c>
      <c r="R192" s="157">
        <v>0.84499999999999997</v>
      </c>
      <c r="S192" s="157">
        <v>22.25</v>
      </c>
      <c r="T192" s="157">
        <v>4</v>
      </c>
      <c r="U192" s="157">
        <v>20</v>
      </c>
      <c r="V192" s="161">
        <v>9.1197091283177727</v>
      </c>
      <c r="W192" s="161">
        <v>2.1262789447566011</v>
      </c>
      <c r="X192" s="161">
        <v>9.0319029800622648</v>
      </c>
      <c r="Y192" s="161">
        <v>2.1066061501113125</v>
      </c>
      <c r="Z192" s="164">
        <v>437</v>
      </c>
      <c r="AA192" s="156">
        <f t="shared" si="17"/>
        <v>205.52336328102245</v>
      </c>
      <c r="AB192" s="156">
        <f t="shared" si="18"/>
        <v>207.44266790301975</v>
      </c>
      <c r="AC192" s="165">
        <f t="shared" si="21"/>
        <v>99.037182578741906</v>
      </c>
      <c r="AD192" s="165">
        <f t="shared" si="21"/>
        <v>99.074778279030525</v>
      </c>
      <c r="AE192" s="166"/>
    </row>
    <row r="193" spans="1:31" s="167" customFormat="1" x14ac:dyDescent="0.25">
      <c r="A193" s="159" t="s">
        <v>88</v>
      </c>
      <c r="B193" s="160" t="s">
        <v>15</v>
      </c>
      <c r="C193" s="160" t="s">
        <v>89</v>
      </c>
      <c r="D193" s="157" t="s">
        <v>47</v>
      </c>
      <c r="E193" s="157" t="s">
        <v>17</v>
      </c>
      <c r="F193" s="157" t="s">
        <v>12</v>
      </c>
      <c r="G193" s="157" t="s">
        <v>66</v>
      </c>
      <c r="H193" s="157">
        <v>0.999</v>
      </c>
      <c r="I193" s="157">
        <v>890</v>
      </c>
      <c r="J193" s="157">
        <v>8</v>
      </c>
      <c r="K193" s="157">
        <v>2.68</v>
      </c>
      <c r="L193" s="157">
        <f>K193</f>
        <v>2.68</v>
      </c>
      <c r="M193" s="160" t="s">
        <v>58</v>
      </c>
      <c r="N193" s="163">
        <v>2.046852917635609E-3</v>
      </c>
      <c r="O193" s="163">
        <v>2.046852917635609E-3</v>
      </c>
      <c r="P193" s="157">
        <v>20</v>
      </c>
      <c r="Q193" s="157">
        <v>174</v>
      </c>
      <c r="R193" s="157">
        <v>0.999</v>
      </c>
      <c r="S193" s="157">
        <v>44.5</v>
      </c>
      <c r="T193" s="157">
        <v>8</v>
      </c>
      <c r="U193" s="157">
        <v>20</v>
      </c>
      <c r="V193" s="161">
        <v>60.027266990853391</v>
      </c>
      <c r="W193" s="161">
        <v>8.9783816257404041</v>
      </c>
      <c r="X193" s="161">
        <v>59.559625762761506</v>
      </c>
      <c r="Y193" s="161">
        <v>8.9105330698527396</v>
      </c>
      <c r="Z193" s="164">
        <v>437</v>
      </c>
      <c r="AA193" s="156">
        <f t="shared" si="17"/>
        <v>48.672468849748043</v>
      </c>
      <c r="AB193" s="156">
        <f t="shared" si="18"/>
        <v>49.043081550139192</v>
      </c>
      <c r="AC193" s="165">
        <f t="shared" si="21"/>
        <v>99.220951991428933</v>
      </c>
      <c r="AD193" s="165">
        <f t="shared" si="21"/>
        <v>99.244311962713326</v>
      </c>
      <c r="AE193" s="166"/>
    </row>
    <row r="194" spans="1:31" s="167" customFormat="1" ht="45" x14ac:dyDescent="0.25">
      <c r="A194" s="159" t="s">
        <v>88</v>
      </c>
      <c r="B194" s="160" t="s">
        <v>18</v>
      </c>
      <c r="C194" s="160" t="s">
        <v>89</v>
      </c>
      <c r="D194" s="157" t="s">
        <v>10</v>
      </c>
      <c r="E194" s="157" t="s">
        <v>11</v>
      </c>
      <c r="F194" s="157" t="s">
        <v>12</v>
      </c>
      <c r="G194" s="157" t="s">
        <v>63</v>
      </c>
      <c r="H194" s="157">
        <v>0.84499999999999997</v>
      </c>
      <c r="I194" s="157">
        <v>445</v>
      </c>
      <c r="J194" s="157">
        <v>4</v>
      </c>
      <c r="K194" s="157">
        <v>0.56999999999999995</v>
      </c>
      <c r="L194" s="157">
        <f>K194*8/J194</f>
        <v>1.1399999999999999</v>
      </c>
      <c r="M194" s="160" t="s">
        <v>70</v>
      </c>
      <c r="N194" s="163">
        <v>1.562676917074352E-3</v>
      </c>
      <c r="O194" s="163">
        <v>1.5626769170743462E-3</v>
      </c>
      <c r="P194" s="157">
        <v>10</v>
      </c>
      <c r="Q194" s="157">
        <v>175</v>
      </c>
      <c r="R194" s="157">
        <v>0.84499999999999997</v>
      </c>
      <c r="S194" s="157">
        <v>44.5</v>
      </c>
      <c r="T194" s="157">
        <v>4</v>
      </c>
      <c r="U194" s="157">
        <v>10</v>
      </c>
      <c r="V194" s="161">
        <v>18.445818113763693</v>
      </c>
      <c r="W194" s="161">
        <v>4.2769454301040026</v>
      </c>
      <c r="X194" s="161">
        <v>18.354928429889849</v>
      </c>
      <c r="Y194" s="161">
        <v>4.2567994082232579</v>
      </c>
      <c r="Z194" s="164">
        <v>437</v>
      </c>
      <c r="AA194" s="156">
        <f t="shared" si="17"/>
        <v>102.1757249751427</v>
      </c>
      <c r="AB194" s="156">
        <f t="shared" si="18"/>
        <v>102.65928884405645</v>
      </c>
      <c r="AC194" s="165">
        <f t="shared" si="21"/>
        <v>99.507261302733838</v>
      </c>
      <c r="AD194" s="165">
        <f t="shared" si="21"/>
        <v>99.528962381915278</v>
      </c>
      <c r="AE194" s="166"/>
    </row>
    <row r="195" spans="1:31" s="167" customFormat="1" x14ac:dyDescent="0.25">
      <c r="A195" s="159" t="s">
        <v>88</v>
      </c>
      <c r="B195" s="160" t="s">
        <v>19</v>
      </c>
      <c r="C195" s="160" t="s">
        <v>89</v>
      </c>
      <c r="D195" s="157" t="s">
        <v>47</v>
      </c>
      <c r="E195" s="157" t="s">
        <v>17</v>
      </c>
      <c r="F195" s="157" t="s">
        <v>12</v>
      </c>
      <c r="G195" s="157" t="s">
        <v>66</v>
      </c>
      <c r="H195" s="157">
        <v>0.999</v>
      </c>
      <c r="I195" s="157">
        <v>890</v>
      </c>
      <c r="J195" s="157">
        <v>8</v>
      </c>
      <c r="K195" s="157">
        <v>2.68</v>
      </c>
      <c r="L195" s="157">
        <f>K195</f>
        <v>2.68</v>
      </c>
      <c r="M195" s="160" t="s">
        <v>58</v>
      </c>
      <c r="N195" s="163">
        <v>2.046852917624159E-3</v>
      </c>
      <c r="O195" s="163">
        <v>2.0468529176241599E-3</v>
      </c>
      <c r="P195" s="157">
        <v>10</v>
      </c>
      <c r="Q195" s="157">
        <v>176</v>
      </c>
      <c r="R195" s="157">
        <v>0.999</v>
      </c>
      <c r="S195" s="157">
        <v>89</v>
      </c>
      <c r="T195" s="157">
        <v>8</v>
      </c>
      <c r="U195" s="157">
        <v>10</v>
      </c>
      <c r="V195" s="161">
        <v>129.57016792733836</v>
      </c>
      <c r="W195" s="161">
        <v>19.202580596678327</v>
      </c>
      <c r="X195" s="161">
        <v>129.02538761612419</v>
      </c>
      <c r="Y195" s="161">
        <v>19.125166260244448</v>
      </c>
      <c r="Z195" s="164">
        <v>437</v>
      </c>
      <c r="AA195" s="156">
        <f t="shared" si="17"/>
        <v>22.757357939463226</v>
      </c>
      <c r="AB195" s="156">
        <f t="shared" si="18"/>
        <v>22.849474564223449</v>
      </c>
      <c r="AC195" s="165">
        <f t="shared" si="21"/>
        <v>99.579548039545898</v>
      </c>
      <c r="AD195" s="165">
        <f t="shared" si="21"/>
        <v>99.596854516276466</v>
      </c>
      <c r="AE195" s="166"/>
    </row>
    <row r="196" spans="1:31" s="167" customFormat="1" ht="45" x14ac:dyDescent="0.25">
      <c r="A196" s="159" t="s">
        <v>88</v>
      </c>
      <c r="B196" s="160" t="s">
        <v>20</v>
      </c>
      <c r="C196" s="160" t="s">
        <v>89</v>
      </c>
      <c r="D196" s="157" t="s">
        <v>10</v>
      </c>
      <c r="E196" s="157" t="s">
        <v>11</v>
      </c>
      <c r="F196" s="157" t="s">
        <v>12</v>
      </c>
      <c r="G196" s="157" t="s">
        <v>63</v>
      </c>
      <c r="H196" s="157">
        <v>0.84499999999999997</v>
      </c>
      <c r="I196" s="157">
        <v>445</v>
      </c>
      <c r="J196" s="157">
        <v>4</v>
      </c>
      <c r="K196" s="157">
        <v>0.56999999999999995</v>
      </c>
      <c r="L196" s="157">
        <f>K196*8/J196</f>
        <v>1.1399999999999999</v>
      </c>
      <c r="M196" s="160" t="s">
        <v>70</v>
      </c>
      <c r="N196" s="163">
        <v>1.5626769165016428E-3</v>
      </c>
      <c r="O196" s="163">
        <v>1.5626769165016261E-3</v>
      </c>
      <c r="P196" s="157">
        <v>5</v>
      </c>
      <c r="Q196" s="157">
        <v>177</v>
      </c>
      <c r="R196" s="157">
        <v>0.84499999999999997</v>
      </c>
      <c r="S196" s="157">
        <v>89</v>
      </c>
      <c r="T196" s="157">
        <v>4</v>
      </c>
      <c r="U196" s="157">
        <v>5</v>
      </c>
      <c r="V196" s="161">
        <v>38.075522098560363</v>
      </c>
      <c r="W196" s="161">
        <v>8.72262083209732</v>
      </c>
      <c r="X196" s="161">
        <v>37.978314793280376</v>
      </c>
      <c r="Y196" s="161">
        <v>8.7015686788928264</v>
      </c>
      <c r="Z196" s="164">
        <v>437</v>
      </c>
      <c r="AA196" s="156">
        <f t="shared" si="17"/>
        <v>50.099621250523285</v>
      </c>
      <c r="AB196" s="156">
        <f t="shared" si="18"/>
        <v>50.220829844165891</v>
      </c>
      <c r="AC196" s="165">
        <f t="shared" si="21"/>
        <v>99.74469869374775</v>
      </c>
      <c r="AD196" s="165">
        <f t="shared" si="21"/>
        <v>99.758648763832241</v>
      </c>
      <c r="AE196" s="166"/>
    </row>
    <row r="197" spans="1:31" s="167" customFormat="1" x14ac:dyDescent="0.25">
      <c r="A197" s="159" t="s">
        <v>88</v>
      </c>
      <c r="B197" s="160" t="s">
        <v>21</v>
      </c>
      <c r="C197" s="160" t="s">
        <v>89</v>
      </c>
      <c r="D197" s="157" t="s">
        <v>47</v>
      </c>
      <c r="E197" s="157" t="s">
        <v>17</v>
      </c>
      <c r="F197" s="157" t="s">
        <v>12</v>
      </c>
      <c r="G197" s="157" t="s">
        <v>66</v>
      </c>
      <c r="H197" s="157">
        <v>0.999</v>
      </c>
      <c r="I197" s="157">
        <v>890</v>
      </c>
      <c r="J197" s="157">
        <v>8</v>
      </c>
      <c r="K197" s="157">
        <v>2.68</v>
      </c>
      <c r="L197" s="157">
        <f>K197</f>
        <v>2.68</v>
      </c>
      <c r="M197" s="160" t="s">
        <v>58</v>
      </c>
      <c r="N197" s="163">
        <v>2.0468529176012606E-3</v>
      </c>
      <c r="O197" s="163">
        <v>2.0468529176012606E-3</v>
      </c>
      <c r="P197" s="157">
        <v>5</v>
      </c>
      <c r="Q197" s="157">
        <v>178</v>
      </c>
      <c r="R197" s="157">
        <v>0.999</v>
      </c>
      <c r="S197" s="157">
        <v>178</v>
      </c>
      <c r="T197" s="157">
        <v>8</v>
      </c>
      <c r="U197" s="157">
        <v>5</v>
      </c>
      <c r="V197" s="161">
        <v>302.82058567406369</v>
      </c>
      <c r="W197" s="161">
        <v>43.414552650035397</v>
      </c>
      <c r="X197" s="161">
        <v>302.10186300687428</v>
      </c>
      <c r="Y197" s="161">
        <v>43.319716838452059</v>
      </c>
      <c r="Z197" s="164">
        <v>437</v>
      </c>
      <c r="AA197" s="156">
        <f t="shared" si="17"/>
        <v>10.065749232121679</v>
      </c>
      <c r="AB197" s="156">
        <f t="shared" si="18"/>
        <v>10.087785237139498</v>
      </c>
      <c r="AC197" s="165">
        <f t="shared" si="21"/>
        <v>99.762657262685892</v>
      </c>
      <c r="AD197" s="165">
        <f t="shared" si="21"/>
        <v>99.781557552031444</v>
      </c>
      <c r="AE197" s="166"/>
    </row>
    <row r="198" spans="1:31" s="167" customFormat="1" ht="45" x14ac:dyDescent="0.25">
      <c r="A198" s="159" t="s">
        <v>88</v>
      </c>
      <c r="B198" s="160" t="s">
        <v>22</v>
      </c>
      <c r="C198" s="160" t="s">
        <v>89</v>
      </c>
      <c r="D198" s="157" t="s">
        <v>10</v>
      </c>
      <c r="E198" s="157" t="s">
        <v>11</v>
      </c>
      <c r="F198" s="157" t="s">
        <v>23</v>
      </c>
      <c r="G198" s="157" t="s">
        <v>63</v>
      </c>
      <c r="H198" s="157">
        <v>0.84499999999999997</v>
      </c>
      <c r="I198" s="157">
        <v>445</v>
      </c>
      <c r="J198" s="157">
        <v>4</v>
      </c>
      <c r="K198" s="157">
        <v>0.56999999999999995</v>
      </c>
      <c r="L198" s="157">
        <f>K198*8/J198</f>
        <v>1.1399999999999999</v>
      </c>
      <c r="M198" s="160" t="s">
        <v>70</v>
      </c>
      <c r="N198" s="163">
        <v>1.5626769119222298E-3</v>
      </c>
      <c r="O198" s="163">
        <v>1.5626769119222246E-3</v>
      </c>
      <c r="P198" s="157">
        <v>1</v>
      </c>
      <c r="Q198" s="157">
        <v>179</v>
      </c>
      <c r="R198" s="157">
        <v>0.84499999999999997</v>
      </c>
      <c r="S198" s="157">
        <v>445</v>
      </c>
      <c r="T198" s="157">
        <v>4</v>
      </c>
      <c r="U198" s="157">
        <v>1</v>
      </c>
      <c r="V198" s="161">
        <v>244.68956043704117</v>
      </c>
      <c r="W198" s="161">
        <v>49.877370363341008</v>
      </c>
      <c r="X198" s="161">
        <v>244.53817844703983</v>
      </c>
      <c r="Y198" s="161">
        <v>49.851042744200598</v>
      </c>
      <c r="Z198" s="164">
        <v>437</v>
      </c>
      <c r="AA198" s="156">
        <f t="shared" si="17"/>
        <v>8.7614883626901729</v>
      </c>
      <c r="AB198" s="156">
        <f t="shared" si="18"/>
        <v>8.7661155302681859</v>
      </c>
      <c r="AC198" s="165">
        <f t="shared" si="21"/>
        <v>99.93813304101289</v>
      </c>
      <c r="AD198" s="165">
        <f t="shared" si="21"/>
        <v>99.9472153023533</v>
      </c>
      <c r="AE198" s="166"/>
    </row>
    <row r="199" spans="1:31" s="167" customFormat="1" x14ac:dyDescent="0.25">
      <c r="A199" s="159" t="s">
        <v>88</v>
      </c>
      <c r="B199" s="160" t="s">
        <v>24</v>
      </c>
      <c r="C199" s="160" t="s">
        <v>89</v>
      </c>
      <c r="D199" s="157" t="s">
        <v>47</v>
      </c>
      <c r="E199" s="157" t="s">
        <v>17</v>
      </c>
      <c r="F199" s="157" t="s">
        <v>23</v>
      </c>
      <c r="G199" s="157" t="s">
        <v>66</v>
      </c>
      <c r="H199" s="157">
        <v>0.999</v>
      </c>
      <c r="I199" s="157">
        <v>890</v>
      </c>
      <c r="J199" s="157">
        <v>8</v>
      </c>
      <c r="K199" s="157">
        <v>2.68</v>
      </c>
      <c r="L199" s="157">
        <f>K199</f>
        <v>2.68</v>
      </c>
      <c r="M199" s="160" t="s">
        <v>58</v>
      </c>
      <c r="N199" s="163">
        <v>2.0468529174180769E-3</v>
      </c>
      <c r="O199" s="163">
        <v>2.0468529174180769E-3</v>
      </c>
      <c r="P199" s="157">
        <v>1</v>
      </c>
      <c r="Q199" s="157">
        <v>180</v>
      </c>
      <c r="R199" s="157">
        <v>0.999</v>
      </c>
      <c r="S199" s="157">
        <v>890</v>
      </c>
      <c r="T199" s="157">
        <v>8</v>
      </c>
      <c r="U199" s="157">
        <v>1</v>
      </c>
      <c r="V199" s="161">
        <v>3985.0370420489585</v>
      </c>
      <c r="W199" s="161">
        <v>398.85401720600669</v>
      </c>
      <c r="X199" s="161">
        <v>3982.2808402717756</v>
      </c>
      <c r="Y199" s="161">
        <v>398.61776327571431</v>
      </c>
      <c r="Z199" s="164">
        <v>437</v>
      </c>
      <c r="AA199" s="156">
        <f t="shared" si="17"/>
        <v>1.0956389584871375</v>
      </c>
      <c r="AB199" s="156">
        <f t="shared" si="18"/>
        <v>1.0962883249579061</v>
      </c>
      <c r="AC199" s="165">
        <f t="shared" si="21"/>
        <v>99.930836231932091</v>
      </c>
      <c r="AD199" s="165">
        <f t="shared" si="21"/>
        <v>99.940766816905253</v>
      </c>
      <c r="AE199" s="166"/>
    </row>
    <row r="200" spans="1:31" s="167" customFormat="1" ht="45" x14ac:dyDescent="0.25">
      <c r="A200" s="159" t="s">
        <v>88</v>
      </c>
      <c r="B200" s="160" t="s">
        <v>8</v>
      </c>
      <c r="C200" s="160" t="s">
        <v>90</v>
      </c>
      <c r="D200" s="157" t="s">
        <v>10</v>
      </c>
      <c r="E200" s="157" t="s">
        <v>11</v>
      </c>
      <c r="F200" s="157" t="s">
        <v>12</v>
      </c>
      <c r="G200" s="157" t="s">
        <v>63</v>
      </c>
      <c r="H200" s="157">
        <v>0.313</v>
      </c>
      <c r="I200" s="157">
        <v>445</v>
      </c>
      <c r="J200" s="157">
        <v>4</v>
      </c>
      <c r="K200" s="157">
        <v>0.49</v>
      </c>
      <c r="L200" s="157">
        <f>K200*8/J200</f>
        <v>0.98</v>
      </c>
      <c r="M200" s="160" t="s">
        <v>70</v>
      </c>
      <c r="N200" s="163">
        <v>4.7800000000000002E-4</v>
      </c>
      <c r="O200" s="163">
        <v>4.7800000000000002E-4</v>
      </c>
      <c r="P200" s="157">
        <v>20</v>
      </c>
      <c r="Q200" s="157">
        <v>181</v>
      </c>
      <c r="R200" s="157">
        <v>0.313</v>
      </c>
      <c r="S200" s="157">
        <v>22.25</v>
      </c>
      <c r="T200" s="157">
        <v>4</v>
      </c>
      <c r="U200" s="157">
        <v>20</v>
      </c>
      <c r="V200" s="161">
        <v>1.10130405261915</v>
      </c>
      <c r="W200" s="161">
        <v>0.25747025284547176</v>
      </c>
      <c r="X200" s="161">
        <v>1.0281379805005877</v>
      </c>
      <c r="Y200" s="161">
        <v>0.24092834971143118</v>
      </c>
      <c r="Z200" s="164">
        <v>437</v>
      </c>
      <c r="AA200" s="156">
        <f t="shared" si="17"/>
        <v>1697.283453798751</v>
      </c>
      <c r="AB200" s="156">
        <f t="shared" si="18"/>
        <v>1813.8172636114061</v>
      </c>
      <c r="AC200" s="165">
        <f t="shared" si="21"/>
        <v>93.356414884285869</v>
      </c>
      <c r="AD200" s="165">
        <f t="shared" si="21"/>
        <v>93.575217738272599</v>
      </c>
      <c r="AE200" s="166"/>
    </row>
    <row r="201" spans="1:31" s="167" customFormat="1" x14ac:dyDescent="0.25">
      <c r="A201" s="159" t="s">
        <v>88</v>
      </c>
      <c r="B201" s="160" t="s">
        <v>15</v>
      </c>
      <c r="C201" s="160" t="s">
        <v>90</v>
      </c>
      <c r="D201" s="157" t="s">
        <v>47</v>
      </c>
      <c r="E201" s="157" t="s">
        <v>17</v>
      </c>
      <c r="F201" s="157" t="s">
        <v>12</v>
      </c>
      <c r="G201" s="157" t="s">
        <v>66</v>
      </c>
      <c r="H201" s="157">
        <v>0.98899999999999999</v>
      </c>
      <c r="I201" s="157">
        <v>890</v>
      </c>
      <c r="J201" s="157">
        <v>8</v>
      </c>
      <c r="K201" s="157">
        <v>2.7</v>
      </c>
      <c r="L201" s="157">
        <f>K201</f>
        <v>2.7</v>
      </c>
      <c r="M201" s="160" t="s">
        <v>58</v>
      </c>
      <c r="N201" s="163">
        <v>2.0154129175243723E-3</v>
      </c>
      <c r="O201" s="163">
        <v>2.0154129175243714E-3</v>
      </c>
      <c r="P201" s="157">
        <v>20</v>
      </c>
      <c r="Q201" s="157">
        <v>182</v>
      </c>
      <c r="R201" s="157">
        <v>0.98899999999999999</v>
      </c>
      <c r="S201" s="157">
        <v>44.5</v>
      </c>
      <c r="T201" s="157">
        <v>8</v>
      </c>
      <c r="U201" s="157">
        <v>20</v>
      </c>
      <c r="V201" s="161">
        <v>58.413201249659096</v>
      </c>
      <c r="W201" s="161">
        <v>8.7383725687591927</v>
      </c>
      <c r="X201" s="161">
        <v>57.943923238203055</v>
      </c>
      <c r="Y201" s="161">
        <v>8.6702630919696411</v>
      </c>
      <c r="Z201" s="164">
        <v>437</v>
      </c>
      <c r="AA201" s="156">
        <f t="shared" si="17"/>
        <v>50.009311981310027</v>
      </c>
      <c r="AB201" s="156">
        <f t="shared" si="18"/>
        <v>50.402161429766466</v>
      </c>
      <c r="AC201" s="165">
        <f t="shared" si="21"/>
        <v>99.196623363526442</v>
      </c>
      <c r="AD201" s="165">
        <f t="shared" si="21"/>
        <v>99.220570234862137</v>
      </c>
      <c r="AE201" s="166"/>
    </row>
    <row r="202" spans="1:31" s="167" customFormat="1" ht="45" x14ac:dyDescent="0.25">
      <c r="A202" s="159" t="s">
        <v>88</v>
      </c>
      <c r="B202" s="160" t="s">
        <v>18</v>
      </c>
      <c r="C202" s="160" t="s">
        <v>90</v>
      </c>
      <c r="D202" s="157" t="s">
        <v>10</v>
      </c>
      <c r="E202" s="157" t="s">
        <v>11</v>
      </c>
      <c r="F202" s="157" t="s">
        <v>12</v>
      </c>
      <c r="G202" s="157" t="s">
        <v>63</v>
      </c>
      <c r="H202" s="157">
        <v>0.313</v>
      </c>
      <c r="I202" s="157">
        <v>445</v>
      </c>
      <c r="J202" s="157">
        <v>4</v>
      </c>
      <c r="K202" s="157">
        <v>0.49</v>
      </c>
      <c r="L202" s="157">
        <f>K202*8/J202</f>
        <v>0.98</v>
      </c>
      <c r="M202" s="160" t="s">
        <v>70</v>
      </c>
      <c r="N202" s="163">
        <v>4.7800000000000002E-4</v>
      </c>
      <c r="O202" s="163">
        <v>4.7800000000000002E-4</v>
      </c>
      <c r="P202" s="157">
        <v>10</v>
      </c>
      <c r="Q202" s="157">
        <v>183</v>
      </c>
      <c r="R202" s="157">
        <v>0.313</v>
      </c>
      <c r="S202" s="157">
        <v>44.5</v>
      </c>
      <c r="T202" s="157">
        <v>4</v>
      </c>
      <c r="U202" s="157">
        <v>10</v>
      </c>
      <c r="V202" s="161">
        <v>2.1101335191658452</v>
      </c>
      <c r="W202" s="161">
        <v>0.49365809970744334</v>
      </c>
      <c r="X202" s="161">
        <v>2.0366774509721886</v>
      </c>
      <c r="Y202" s="161">
        <v>0.47706815984147022</v>
      </c>
      <c r="Z202" s="164">
        <v>437</v>
      </c>
      <c r="AA202" s="156">
        <f t="shared" si="17"/>
        <v>885.22805613638138</v>
      </c>
      <c r="AB202" s="156">
        <f t="shared" si="18"/>
        <v>916.01166622650976</v>
      </c>
      <c r="AC202" s="165">
        <f t="shared" si="21"/>
        <v>96.518890035797625</v>
      </c>
      <c r="AD202" s="165">
        <f t="shared" si="21"/>
        <v>96.63938667758012</v>
      </c>
      <c r="AE202" s="166"/>
    </row>
    <row r="203" spans="1:31" s="167" customFormat="1" x14ac:dyDescent="0.25">
      <c r="A203" s="159" t="s">
        <v>88</v>
      </c>
      <c r="B203" s="160" t="s">
        <v>19</v>
      </c>
      <c r="C203" s="160" t="s">
        <v>90</v>
      </c>
      <c r="D203" s="157" t="s">
        <v>47</v>
      </c>
      <c r="E203" s="157" t="s">
        <v>17</v>
      </c>
      <c r="F203" s="157" t="s">
        <v>12</v>
      </c>
      <c r="G203" s="157" t="s">
        <v>66</v>
      </c>
      <c r="H203" s="157">
        <v>0.98899999999999999</v>
      </c>
      <c r="I203" s="157">
        <v>890</v>
      </c>
      <c r="J203" s="157">
        <v>8</v>
      </c>
      <c r="K203" s="157">
        <v>2.7</v>
      </c>
      <c r="L203" s="157">
        <f>K203</f>
        <v>2.7</v>
      </c>
      <c r="M203" s="160" t="s">
        <v>58</v>
      </c>
      <c r="N203" s="163">
        <v>2.0154129174016844E-3</v>
      </c>
      <c r="O203" s="163">
        <v>2.0154129174016835E-3</v>
      </c>
      <c r="P203" s="157">
        <v>10</v>
      </c>
      <c r="Q203" s="157">
        <v>184</v>
      </c>
      <c r="R203" s="157">
        <v>0.98899999999999999</v>
      </c>
      <c r="S203" s="157">
        <v>89</v>
      </c>
      <c r="T203" s="157">
        <v>8</v>
      </c>
      <c r="U203" s="157">
        <v>10</v>
      </c>
      <c r="V203" s="161">
        <v>125.81095700039384</v>
      </c>
      <c r="W203" s="161">
        <v>18.656562014738494</v>
      </c>
      <c r="X203" s="161">
        <v>125.26620978286152</v>
      </c>
      <c r="Y203" s="161">
        <v>18.579046273803531</v>
      </c>
      <c r="Z203" s="164">
        <v>437</v>
      </c>
      <c r="AA203" s="156">
        <f t="shared" si="17"/>
        <v>23.423393852242146</v>
      </c>
      <c r="AB203" s="156">
        <f t="shared" si="18"/>
        <v>23.521121243783668</v>
      </c>
      <c r="AC203" s="165">
        <f t="shared" ref="AC203:AD232" si="22">X203*100/V203</f>
        <v>99.567011307663279</v>
      </c>
      <c r="AD203" s="165">
        <f t="shared" si="22"/>
        <v>99.584512190007317</v>
      </c>
      <c r="AE203" s="166"/>
    </row>
    <row r="204" spans="1:31" s="167" customFormat="1" ht="45" x14ac:dyDescent="0.25">
      <c r="A204" s="159" t="s">
        <v>88</v>
      </c>
      <c r="B204" s="160" t="s">
        <v>20</v>
      </c>
      <c r="C204" s="160" t="s">
        <v>90</v>
      </c>
      <c r="D204" s="157" t="s">
        <v>10</v>
      </c>
      <c r="E204" s="157" t="s">
        <v>11</v>
      </c>
      <c r="F204" s="157" t="s">
        <v>12</v>
      </c>
      <c r="G204" s="157" t="s">
        <v>63</v>
      </c>
      <c r="H204" s="157">
        <v>0.313</v>
      </c>
      <c r="I204" s="157">
        <v>445</v>
      </c>
      <c r="J204" s="157">
        <v>4</v>
      </c>
      <c r="K204" s="157">
        <v>0.49</v>
      </c>
      <c r="L204" s="157">
        <f>K204*8/J204</f>
        <v>0.98</v>
      </c>
      <c r="M204" s="160" t="s">
        <v>70</v>
      </c>
      <c r="N204" s="163">
        <v>4.7800000000000002E-4</v>
      </c>
      <c r="O204" s="163">
        <v>4.7800000000000002E-4</v>
      </c>
      <c r="P204" s="157">
        <v>5</v>
      </c>
      <c r="Q204" s="157">
        <v>185</v>
      </c>
      <c r="R204" s="157">
        <v>0.313</v>
      </c>
      <c r="S204" s="157">
        <v>89</v>
      </c>
      <c r="T204" s="157">
        <v>4</v>
      </c>
      <c r="U204" s="157">
        <v>5</v>
      </c>
      <c r="V204" s="161">
        <v>4.1396391784476991</v>
      </c>
      <c r="W204" s="161">
        <v>0.9680213674106567</v>
      </c>
      <c r="X204" s="161">
        <v>4.0656013103948601</v>
      </c>
      <c r="Y204" s="161">
        <v>0.95133571823036045</v>
      </c>
      <c r="Z204" s="164">
        <v>437</v>
      </c>
      <c r="AA204" s="156">
        <f t="shared" si="17"/>
        <v>451.43631608971981</v>
      </c>
      <c r="AB204" s="156">
        <f t="shared" si="18"/>
        <v>459.35413926525462</v>
      </c>
      <c r="AC204" s="165">
        <f t="shared" si="22"/>
        <v>98.211489821666007</v>
      </c>
      <c r="AD204" s="165">
        <f t="shared" si="22"/>
        <v>98.276313959377944</v>
      </c>
      <c r="AE204" s="166"/>
    </row>
    <row r="205" spans="1:31" s="167" customFormat="1" x14ac:dyDescent="0.25">
      <c r="A205" s="159" t="s">
        <v>88</v>
      </c>
      <c r="B205" s="160" t="s">
        <v>21</v>
      </c>
      <c r="C205" s="160" t="s">
        <v>90</v>
      </c>
      <c r="D205" s="157" t="s">
        <v>47</v>
      </c>
      <c r="E205" s="157" t="s">
        <v>17</v>
      </c>
      <c r="F205" s="157" t="s">
        <v>12</v>
      </c>
      <c r="G205" s="157" t="s">
        <v>66</v>
      </c>
      <c r="H205" s="157">
        <v>0.98899999999999999</v>
      </c>
      <c r="I205" s="157">
        <v>890</v>
      </c>
      <c r="J205" s="157">
        <v>8</v>
      </c>
      <c r="K205" s="157">
        <v>2.7</v>
      </c>
      <c r="L205" s="157">
        <f>K205</f>
        <v>2.7</v>
      </c>
      <c r="M205" s="160" t="s">
        <v>58</v>
      </c>
      <c r="N205" s="163">
        <v>2.01541291715647E-3</v>
      </c>
      <c r="O205" s="163">
        <v>2.0154129171564704E-3</v>
      </c>
      <c r="P205" s="157">
        <v>5</v>
      </c>
      <c r="Q205" s="157">
        <v>186</v>
      </c>
      <c r="R205" s="157">
        <v>0.98899999999999999</v>
      </c>
      <c r="S205" s="157">
        <v>178</v>
      </c>
      <c r="T205" s="157">
        <v>8</v>
      </c>
      <c r="U205" s="157">
        <v>5</v>
      </c>
      <c r="V205" s="161">
        <v>292.92245830326112</v>
      </c>
      <c r="W205" s="161">
        <v>42.083128386409733</v>
      </c>
      <c r="X205" s="161">
        <v>292.20772657575037</v>
      </c>
      <c r="Y205" s="161">
        <v>41.988398070355181</v>
      </c>
      <c r="Z205" s="164">
        <v>437</v>
      </c>
      <c r="AA205" s="156">
        <f t="shared" si="17"/>
        <v>10.384208987208378</v>
      </c>
      <c r="AB205" s="156">
        <f t="shared" si="18"/>
        <v>10.407636873113587</v>
      </c>
      <c r="AC205" s="165">
        <f t="shared" si="22"/>
        <v>99.755999682765605</v>
      </c>
      <c r="AD205" s="165">
        <f t="shared" si="22"/>
        <v>99.774897162623617</v>
      </c>
      <c r="AE205" s="166"/>
    </row>
    <row r="206" spans="1:31" s="167" customFormat="1" ht="45" x14ac:dyDescent="0.25">
      <c r="A206" s="159" t="s">
        <v>88</v>
      </c>
      <c r="B206" s="160" t="s">
        <v>22</v>
      </c>
      <c r="C206" s="160" t="s">
        <v>90</v>
      </c>
      <c r="D206" s="157" t="s">
        <v>10</v>
      </c>
      <c r="E206" s="157" t="s">
        <v>11</v>
      </c>
      <c r="F206" s="157" t="s">
        <v>23</v>
      </c>
      <c r="G206" s="157" t="s">
        <v>63</v>
      </c>
      <c r="H206" s="157">
        <v>0.313</v>
      </c>
      <c r="I206" s="157">
        <v>445</v>
      </c>
      <c r="J206" s="157">
        <v>4</v>
      </c>
      <c r="K206" s="157">
        <v>0.49</v>
      </c>
      <c r="L206" s="157">
        <f>K206*8/J206</f>
        <v>0.98</v>
      </c>
      <c r="M206" s="160" t="s">
        <v>70</v>
      </c>
      <c r="N206" s="163">
        <v>4.7800000000000002E-4</v>
      </c>
      <c r="O206" s="163">
        <v>4.7800000000000002E-4</v>
      </c>
      <c r="P206" s="157">
        <v>1</v>
      </c>
      <c r="Q206" s="157">
        <v>187</v>
      </c>
      <c r="R206" s="157">
        <v>0.313</v>
      </c>
      <c r="S206" s="157">
        <v>445</v>
      </c>
      <c r="T206" s="157">
        <v>4</v>
      </c>
      <c r="U206" s="157">
        <v>1</v>
      </c>
      <c r="V206" s="161">
        <v>20.918050096218842</v>
      </c>
      <c r="W206" s="161">
        <v>4.8556135820987247</v>
      </c>
      <c r="X206" s="161">
        <v>20.839414125069663</v>
      </c>
      <c r="Y206" s="161">
        <v>4.8381869339923824</v>
      </c>
      <c r="Z206" s="164">
        <v>437</v>
      </c>
      <c r="AA206" s="156">
        <f t="shared" si="17"/>
        <v>89.998924463654916</v>
      </c>
      <c r="AB206" s="156">
        <f t="shared" si="18"/>
        <v>90.323091265801025</v>
      </c>
      <c r="AC206" s="165">
        <f t="shared" si="22"/>
        <v>99.62407599758356</v>
      </c>
      <c r="AD206" s="165">
        <f t="shared" si="22"/>
        <v>99.641103069433086</v>
      </c>
      <c r="AE206" s="166"/>
    </row>
    <row r="207" spans="1:31" s="167" customFormat="1" x14ac:dyDescent="0.25">
      <c r="A207" s="159" t="s">
        <v>88</v>
      </c>
      <c r="B207" s="160" t="s">
        <v>24</v>
      </c>
      <c r="C207" s="160" t="s">
        <v>90</v>
      </c>
      <c r="D207" s="157" t="s">
        <v>47</v>
      </c>
      <c r="E207" s="157" t="s">
        <v>17</v>
      </c>
      <c r="F207" s="157" t="s">
        <v>23</v>
      </c>
      <c r="G207" s="157" t="s">
        <v>66</v>
      </c>
      <c r="H207" s="157">
        <v>0.98899999999999999</v>
      </c>
      <c r="I207" s="157">
        <v>890</v>
      </c>
      <c r="J207" s="157">
        <v>8</v>
      </c>
      <c r="K207" s="157">
        <v>2.7</v>
      </c>
      <c r="L207" s="157">
        <f>K207</f>
        <v>2.7</v>
      </c>
      <c r="M207" s="160" t="s">
        <v>58</v>
      </c>
      <c r="N207" s="163">
        <v>2.0154129151939365E-3</v>
      </c>
      <c r="O207" s="163">
        <v>2.0154129151939365E-3</v>
      </c>
      <c r="P207" s="157">
        <v>1</v>
      </c>
      <c r="Q207" s="157">
        <v>188</v>
      </c>
      <c r="R207" s="157">
        <v>0.98899999999999999</v>
      </c>
      <c r="S207" s="157">
        <v>890</v>
      </c>
      <c r="T207" s="157">
        <v>8</v>
      </c>
      <c r="U207" s="157">
        <v>1</v>
      </c>
      <c r="V207" s="161">
        <v>3795.9726050043237</v>
      </c>
      <c r="W207" s="161">
        <v>382.50887691191122</v>
      </c>
      <c r="X207" s="161">
        <v>3793.2544674429282</v>
      </c>
      <c r="Y207" s="161">
        <v>382.27495087196263</v>
      </c>
      <c r="Z207" s="164">
        <v>437</v>
      </c>
      <c r="AA207" s="156">
        <f t="shared" si="17"/>
        <v>1.1424571464275786</v>
      </c>
      <c r="AB207" s="156">
        <f t="shared" si="18"/>
        <v>1.1431562518109295</v>
      </c>
      <c r="AC207" s="165">
        <f t="shared" si="22"/>
        <v>99.92839417339809</v>
      </c>
      <c r="AD207" s="165">
        <f t="shared" si="22"/>
        <v>99.938844284651083</v>
      </c>
      <c r="AE207" s="166"/>
    </row>
    <row r="208" spans="1:31" s="167" customFormat="1" ht="30" x14ac:dyDescent="0.25">
      <c r="A208" s="159" t="s">
        <v>91</v>
      </c>
      <c r="B208" s="160" t="s">
        <v>8</v>
      </c>
      <c r="C208" s="160" t="s">
        <v>92</v>
      </c>
      <c r="D208" s="157" t="s">
        <v>10</v>
      </c>
      <c r="E208" s="157" t="s">
        <v>11</v>
      </c>
      <c r="F208" s="157" t="s">
        <v>12</v>
      </c>
      <c r="G208" s="157" t="s">
        <v>63</v>
      </c>
      <c r="H208" s="157">
        <v>2.5000000000000001E-2</v>
      </c>
      <c r="I208" s="157">
        <v>445</v>
      </c>
      <c r="J208" s="157">
        <v>4</v>
      </c>
      <c r="K208" s="157">
        <v>6.39</v>
      </c>
      <c r="L208" s="157">
        <f>K208*8/J208</f>
        <v>12.78</v>
      </c>
      <c r="M208" s="160" t="s">
        <v>93</v>
      </c>
      <c r="N208" s="163">
        <v>4.7800000000000002E-4</v>
      </c>
      <c r="O208" s="163">
        <v>4.7800000000000002E-4</v>
      </c>
      <c r="P208" s="157">
        <v>20</v>
      </c>
      <c r="Q208" s="157">
        <v>189</v>
      </c>
      <c r="R208" s="157">
        <v>2.5000000000000001E-2</v>
      </c>
      <c r="S208" s="157">
        <v>22.25</v>
      </c>
      <c r="T208" s="157">
        <v>4</v>
      </c>
      <c r="U208" s="157">
        <v>20</v>
      </c>
      <c r="V208" s="161">
        <v>1.3406512978471159</v>
      </c>
      <c r="W208" s="161">
        <v>0.30554307746642506</v>
      </c>
      <c r="X208" s="161">
        <v>0.3872523165464668</v>
      </c>
      <c r="Y208" s="161">
        <v>8.9943681191543237E-2</v>
      </c>
      <c r="Z208" s="164">
        <v>437</v>
      </c>
      <c r="AA208" s="156">
        <f t="shared" si="17"/>
        <v>1430.2402254491274</v>
      </c>
      <c r="AB208" s="156">
        <f t="shared" si="18"/>
        <v>4858.595892571584</v>
      </c>
      <c r="AC208" s="165">
        <f t="shared" si="22"/>
        <v>28.885387062865316</v>
      </c>
      <c r="AD208" s="165">
        <f t="shared" si="22"/>
        <v>29.437315987441018</v>
      </c>
      <c r="AE208" s="166"/>
    </row>
    <row r="209" spans="1:31" s="167" customFormat="1" x14ac:dyDescent="0.25">
      <c r="A209" s="159" t="s">
        <v>91</v>
      </c>
      <c r="B209" s="160" t="s">
        <v>15</v>
      </c>
      <c r="C209" s="160" t="s">
        <v>92</v>
      </c>
      <c r="D209" s="157" t="s">
        <v>47</v>
      </c>
      <c r="E209" s="157" t="s">
        <v>17</v>
      </c>
      <c r="F209" s="157" t="s">
        <v>12</v>
      </c>
      <c r="G209" s="157" t="s">
        <v>66</v>
      </c>
      <c r="H209" s="157">
        <v>0.33</v>
      </c>
      <c r="I209" s="157">
        <v>890</v>
      </c>
      <c r="J209" s="157">
        <v>8</v>
      </c>
      <c r="K209" s="157">
        <f>L209*J209/8</f>
        <v>43.4</v>
      </c>
      <c r="L209" s="157">
        <v>43.4</v>
      </c>
      <c r="M209" s="160" t="s">
        <v>94</v>
      </c>
      <c r="N209" s="163">
        <v>4.7800000000000002E-4</v>
      </c>
      <c r="O209" s="163">
        <v>4.7800000000000002E-4</v>
      </c>
      <c r="P209" s="157">
        <v>20</v>
      </c>
      <c r="Q209" s="157">
        <v>190</v>
      </c>
      <c r="R209" s="157">
        <v>0.33</v>
      </c>
      <c r="S209" s="157">
        <v>44.5</v>
      </c>
      <c r="T209" s="157">
        <v>8</v>
      </c>
      <c r="U209" s="157">
        <v>20</v>
      </c>
      <c r="V209" s="161">
        <v>13.007052457141205</v>
      </c>
      <c r="W209" s="161">
        <v>1.9228146530258847</v>
      </c>
      <c r="X209" s="161">
        <v>6.3709556198312738</v>
      </c>
      <c r="Y209" s="161">
        <v>0.95388975270178</v>
      </c>
      <c r="Z209" s="164">
        <v>437</v>
      </c>
      <c r="AA209" s="156">
        <f t="shared" si="17"/>
        <v>227.27099531528125</v>
      </c>
      <c r="AB209" s="156">
        <f t="shared" si="18"/>
        <v>458.12422112958978</v>
      </c>
      <c r="AC209" s="165">
        <f t="shared" si="22"/>
        <v>48.980779010647076</v>
      </c>
      <c r="AD209" s="165">
        <f t="shared" si="22"/>
        <v>49.609032841551723</v>
      </c>
      <c r="AE209" s="166"/>
    </row>
    <row r="210" spans="1:31" s="167" customFormat="1" ht="30" x14ac:dyDescent="0.25">
      <c r="A210" s="159" t="s">
        <v>91</v>
      </c>
      <c r="B210" s="160" t="s">
        <v>18</v>
      </c>
      <c r="C210" s="160" t="s">
        <v>92</v>
      </c>
      <c r="D210" s="157" t="s">
        <v>10</v>
      </c>
      <c r="E210" s="157" t="s">
        <v>11</v>
      </c>
      <c r="F210" s="157" t="s">
        <v>12</v>
      </c>
      <c r="G210" s="157" t="s">
        <v>63</v>
      </c>
      <c r="H210" s="157">
        <v>2.5000000000000001E-2</v>
      </c>
      <c r="I210" s="157">
        <v>445</v>
      </c>
      <c r="J210" s="157">
        <v>4</v>
      </c>
      <c r="K210" s="157">
        <v>6.39</v>
      </c>
      <c r="L210" s="157">
        <f>K210*8/J210</f>
        <v>12.78</v>
      </c>
      <c r="M210" s="160" t="s">
        <v>93</v>
      </c>
      <c r="N210" s="163">
        <v>4.7800000000000002E-4</v>
      </c>
      <c r="O210" s="163">
        <v>4.7800000000000002E-4</v>
      </c>
      <c r="P210" s="157">
        <v>10</v>
      </c>
      <c r="Q210" s="157">
        <v>191</v>
      </c>
      <c r="R210" s="157">
        <v>2.5000000000000001E-2</v>
      </c>
      <c r="S210" s="157">
        <v>44.5</v>
      </c>
      <c r="T210" s="157">
        <v>4</v>
      </c>
      <c r="U210" s="157">
        <v>10</v>
      </c>
      <c r="V210" s="161">
        <v>1.421094522630189</v>
      </c>
      <c r="W210" s="161">
        <v>0.3244021250577902</v>
      </c>
      <c r="X210" s="161">
        <v>0.4674113078799611</v>
      </c>
      <c r="Y210" s="161">
        <v>0.10874194486308834</v>
      </c>
      <c r="Z210" s="164">
        <v>437</v>
      </c>
      <c r="AA210" s="156">
        <f t="shared" si="17"/>
        <v>1347.0935183366976</v>
      </c>
      <c r="AB210" s="156">
        <f t="shared" si="18"/>
        <v>4018.6884697547512</v>
      </c>
      <c r="AC210" s="165">
        <f t="shared" si="22"/>
        <v>32.890937262559234</v>
      </c>
      <c r="AD210" s="165">
        <f t="shared" si="22"/>
        <v>33.52072519368258</v>
      </c>
      <c r="AE210" s="166"/>
    </row>
    <row r="211" spans="1:31" s="167" customFormat="1" x14ac:dyDescent="0.25">
      <c r="A211" s="159" t="s">
        <v>91</v>
      </c>
      <c r="B211" s="160" t="s">
        <v>19</v>
      </c>
      <c r="C211" s="160" t="s">
        <v>92</v>
      </c>
      <c r="D211" s="157" t="s">
        <v>47</v>
      </c>
      <c r="E211" s="157" t="s">
        <v>17</v>
      </c>
      <c r="F211" s="157" t="s">
        <v>12</v>
      </c>
      <c r="G211" s="157" t="s">
        <v>66</v>
      </c>
      <c r="H211" s="157">
        <v>0.33</v>
      </c>
      <c r="I211" s="157">
        <v>890</v>
      </c>
      <c r="J211" s="157">
        <v>8</v>
      </c>
      <c r="K211" s="157">
        <f>L211*J211/8</f>
        <v>43.4</v>
      </c>
      <c r="L211" s="157">
        <v>43.4</v>
      </c>
      <c r="M211" s="160" t="s">
        <v>94</v>
      </c>
      <c r="N211" s="163">
        <v>4.7800000000000002E-4</v>
      </c>
      <c r="O211" s="163">
        <v>4.7800000000000002E-4</v>
      </c>
      <c r="P211" s="157">
        <v>10</v>
      </c>
      <c r="Q211" s="157">
        <v>192</v>
      </c>
      <c r="R211" s="157">
        <v>0.33</v>
      </c>
      <c r="S211" s="157">
        <v>89</v>
      </c>
      <c r="T211" s="157">
        <v>8</v>
      </c>
      <c r="U211" s="157">
        <v>10</v>
      </c>
      <c r="V211" s="161">
        <v>17.422083740041629</v>
      </c>
      <c r="W211" s="161">
        <v>2.5853999820749447</v>
      </c>
      <c r="X211" s="161">
        <v>10.703800587775078</v>
      </c>
      <c r="Y211" s="161">
        <v>1.6045305345864138</v>
      </c>
      <c r="Z211" s="164">
        <v>437</v>
      </c>
      <c r="AA211" s="156">
        <f t="shared" si="17"/>
        <v>169.02607063889599</v>
      </c>
      <c r="AB211" s="156">
        <f t="shared" si="18"/>
        <v>272.35380728522051</v>
      </c>
      <c r="AC211" s="165">
        <f t="shared" si="22"/>
        <v>61.438119271429358</v>
      </c>
      <c r="AD211" s="165">
        <f t="shared" si="22"/>
        <v>62.061210865278888</v>
      </c>
      <c r="AE211" s="166"/>
    </row>
    <row r="212" spans="1:31" s="167" customFormat="1" ht="30" x14ac:dyDescent="0.25">
      <c r="A212" s="159" t="s">
        <v>91</v>
      </c>
      <c r="B212" s="160" t="s">
        <v>20</v>
      </c>
      <c r="C212" s="160" t="s">
        <v>92</v>
      </c>
      <c r="D212" s="157" t="s">
        <v>10</v>
      </c>
      <c r="E212" s="157" t="s">
        <v>11</v>
      </c>
      <c r="F212" s="157" t="s">
        <v>12</v>
      </c>
      <c r="G212" s="157" t="s">
        <v>63</v>
      </c>
      <c r="H212" s="157">
        <v>2.5000000000000001E-2</v>
      </c>
      <c r="I212" s="157">
        <v>445</v>
      </c>
      <c r="J212" s="157">
        <v>4</v>
      </c>
      <c r="K212" s="157">
        <v>6.39</v>
      </c>
      <c r="L212" s="157">
        <f>K212*8/J212</f>
        <v>12.78</v>
      </c>
      <c r="M212" s="160" t="s">
        <v>93</v>
      </c>
      <c r="N212" s="163">
        <v>4.7800000000000002E-4</v>
      </c>
      <c r="O212" s="163">
        <v>4.7800000000000002E-4</v>
      </c>
      <c r="P212" s="157">
        <v>5</v>
      </c>
      <c r="Q212" s="157">
        <v>193</v>
      </c>
      <c r="R212" s="157">
        <v>2.5000000000000001E-2</v>
      </c>
      <c r="S212" s="157">
        <v>89</v>
      </c>
      <c r="T212" s="157">
        <v>4</v>
      </c>
      <c r="U212" s="157">
        <v>5</v>
      </c>
      <c r="V212" s="161">
        <v>1.5820351750694859</v>
      </c>
      <c r="W212" s="161">
        <v>0.36213520918407788</v>
      </c>
      <c r="X212" s="161">
        <v>0.62787392109863527</v>
      </c>
      <c r="Y212" s="161">
        <v>0.14637216125555627</v>
      </c>
      <c r="Z212" s="164">
        <v>437</v>
      </c>
      <c r="AA212" s="156">
        <f t="shared" si="17"/>
        <v>1206.7315989091451</v>
      </c>
      <c r="AB212" s="156">
        <f t="shared" si="18"/>
        <v>2985.5403940987549</v>
      </c>
      <c r="AC212" s="165">
        <f t="shared" si="22"/>
        <v>39.687734570823174</v>
      </c>
      <c r="AD212" s="165">
        <f t="shared" si="22"/>
        <v>40.419201873616622</v>
      </c>
      <c r="AE212" s="166"/>
    </row>
    <row r="213" spans="1:31" s="167" customFormat="1" x14ac:dyDescent="0.25">
      <c r="A213" s="159" t="s">
        <v>91</v>
      </c>
      <c r="B213" s="160" t="s">
        <v>21</v>
      </c>
      <c r="C213" s="160" t="s">
        <v>92</v>
      </c>
      <c r="D213" s="157" t="s">
        <v>47</v>
      </c>
      <c r="E213" s="157" t="s">
        <v>17</v>
      </c>
      <c r="F213" s="157" t="s">
        <v>12</v>
      </c>
      <c r="G213" s="157" t="s">
        <v>66</v>
      </c>
      <c r="H213" s="157">
        <v>0.33</v>
      </c>
      <c r="I213" s="157">
        <v>890</v>
      </c>
      <c r="J213" s="157">
        <v>8</v>
      </c>
      <c r="K213" s="157">
        <f>L213*J213/8</f>
        <v>43.4</v>
      </c>
      <c r="L213" s="157">
        <v>43.4</v>
      </c>
      <c r="M213" s="160" t="s">
        <v>94</v>
      </c>
      <c r="N213" s="163">
        <v>4.7800000000000002E-4</v>
      </c>
      <c r="O213" s="163">
        <v>4.7800000000000002E-4</v>
      </c>
      <c r="P213" s="157">
        <v>5</v>
      </c>
      <c r="Q213" s="157">
        <v>194</v>
      </c>
      <c r="R213" s="157">
        <v>0.33</v>
      </c>
      <c r="S213" s="157">
        <v>178</v>
      </c>
      <c r="T213" s="157">
        <v>8</v>
      </c>
      <c r="U213" s="157">
        <v>5</v>
      </c>
      <c r="V213" s="161">
        <v>26.415446644191473</v>
      </c>
      <c r="W213" s="161">
        <v>3.9341715944304827</v>
      </c>
      <c r="X213" s="161">
        <v>19.530200606278356</v>
      </c>
      <c r="Y213" s="161">
        <v>2.9293018244775761</v>
      </c>
      <c r="Z213" s="164">
        <v>437</v>
      </c>
      <c r="AA213" s="156">
        <f t="shared" ref="AA213:AA276" si="23">Z213/W213</f>
        <v>111.07802227504538</v>
      </c>
      <c r="AB213" s="156">
        <f t="shared" ref="AB213:AB276" si="24">Z213/Y213</f>
        <v>149.18230560892658</v>
      </c>
      <c r="AC213" s="165">
        <f t="shared" si="22"/>
        <v>73.934773351912554</v>
      </c>
      <c r="AD213" s="165">
        <f t="shared" si="22"/>
        <v>74.457906935846978</v>
      </c>
      <c r="AE213" s="166"/>
    </row>
    <row r="214" spans="1:31" s="167" customFormat="1" ht="30" x14ac:dyDescent="0.25">
      <c r="A214" s="159" t="s">
        <v>91</v>
      </c>
      <c r="B214" s="160" t="s">
        <v>22</v>
      </c>
      <c r="C214" s="160" t="s">
        <v>92</v>
      </c>
      <c r="D214" s="157" t="s">
        <v>10</v>
      </c>
      <c r="E214" s="157" t="s">
        <v>11</v>
      </c>
      <c r="F214" s="157" t="s">
        <v>23</v>
      </c>
      <c r="G214" s="157" t="s">
        <v>63</v>
      </c>
      <c r="H214" s="157">
        <v>2.5000000000000001E-2</v>
      </c>
      <c r="I214" s="157">
        <v>445</v>
      </c>
      <c r="J214" s="157">
        <v>4</v>
      </c>
      <c r="K214" s="157">
        <v>6.39</v>
      </c>
      <c r="L214" s="157">
        <f>K214*8/J214</f>
        <v>12.78</v>
      </c>
      <c r="M214" s="160" t="s">
        <v>93</v>
      </c>
      <c r="N214" s="163">
        <v>4.7800000000000002E-4</v>
      </c>
      <c r="O214" s="163">
        <v>4.7800000000000002E-4</v>
      </c>
      <c r="P214" s="157">
        <v>1</v>
      </c>
      <c r="Q214" s="157">
        <v>195</v>
      </c>
      <c r="R214" s="157">
        <v>2.5000000000000001E-2</v>
      </c>
      <c r="S214" s="157">
        <v>445</v>
      </c>
      <c r="T214" s="157">
        <v>4</v>
      </c>
      <c r="U214" s="157">
        <v>1</v>
      </c>
      <c r="V214" s="161">
        <v>2.8944055750702531</v>
      </c>
      <c r="W214" s="161">
        <v>0.67078843167498747</v>
      </c>
      <c r="X214" s="161">
        <v>1.9375507501733213</v>
      </c>
      <c r="Y214" s="161">
        <v>0.45421707922775811</v>
      </c>
      <c r="Z214" s="164">
        <v>437</v>
      </c>
      <c r="AA214" s="156">
        <f t="shared" si="23"/>
        <v>651.47217716440377</v>
      </c>
      <c r="AB214" s="156">
        <f t="shared" si="24"/>
        <v>962.09504218328846</v>
      </c>
      <c r="AC214" s="165">
        <f t="shared" si="22"/>
        <v>66.941231970446751</v>
      </c>
      <c r="AD214" s="165">
        <f t="shared" si="22"/>
        <v>67.713910642966596</v>
      </c>
      <c r="AE214" s="166"/>
    </row>
    <row r="215" spans="1:31" s="167" customFormat="1" x14ac:dyDescent="0.25">
      <c r="A215" s="159" t="s">
        <v>91</v>
      </c>
      <c r="B215" s="160" t="s">
        <v>24</v>
      </c>
      <c r="C215" s="160" t="s">
        <v>92</v>
      </c>
      <c r="D215" s="157" t="s">
        <v>47</v>
      </c>
      <c r="E215" s="157" t="s">
        <v>17</v>
      </c>
      <c r="F215" s="157" t="s">
        <v>23</v>
      </c>
      <c r="G215" s="157" t="s">
        <v>66</v>
      </c>
      <c r="H215" s="157">
        <v>0.33</v>
      </c>
      <c r="I215" s="157">
        <v>890</v>
      </c>
      <c r="J215" s="157">
        <v>8</v>
      </c>
      <c r="K215" s="157">
        <f t="shared" ref="K215:K239" si="25">L215*J215/8</f>
        <v>43.4</v>
      </c>
      <c r="L215" s="157">
        <v>43.4</v>
      </c>
      <c r="M215" s="160" t="s">
        <v>94</v>
      </c>
      <c r="N215" s="163">
        <v>4.7800000000000002E-4</v>
      </c>
      <c r="O215" s="163">
        <v>4.7800000000000002E-4</v>
      </c>
      <c r="P215" s="157">
        <v>1</v>
      </c>
      <c r="Q215" s="157">
        <v>196</v>
      </c>
      <c r="R215" s="157">
        <v>0.33</v>
      </c>
      <c r="S215" s="157">
        <v>890</v>
      </c>
      <c r="T215" s="157">
        <v>8</v>
      </c>
      <c r="U215" s="157">
        <v>1</v>
      </c>
      <c r="V215" s="161">
        <v>106.68157041387614</v>
      </c>
      <c r="W215" s="161">
        <v>15.866371897179219</v>
      </c>
      <c r="X215" s="161">
        <v>98.344455002410299</v>
      </c>
      <c r="Y215" s="161">
        <v>14.66809560306414</v>
      </c>
      <c r="Z215" s="164">
        <v>437</v>
      </c>
      <c r="AA215" s="156">
        <f t="shared" si="23"/>
        <v>27.542528489307088</v>
      </c>
      <c r="AB215" s="156">
        <f t="shared" si="24"/>
        <v>29.79255193214799</v>
      </c>
      <c r="AC215" s="165">
        <f t="shared" si="22"/>
        <v>92.18504622764587</v>
      </c>
      <c r="AD215" s="165">
        <f t="shared" si="22"/>
        <v>92.447698176492935</v>
      </c>
      <c r="AE215" s="166"/>
    </row>
    <row r="216" spans="1:31" s="167" customFormat="1" x14ac:dyDescent="0.25">
      <c r="A216" s="159" t="s">
        <v>91</v>
      </c>
      <c r="B216" s="160" t="s">
        <v>25</v>
      </c>
      <c r="C216" s="160" t="s">
        <v>92</v>
      </c>
      <c r="D216" s="157" t="s">
        <v>10</v>
      </c>
      <c r="E216" s="157" t="s">
        <v>11</v>
      </c>
      <c r="F216" s="157" t="s">
        <v>12</v>
      </c>
      <c r="G216" s="157" t="s">
        <v>63</v>
      </c>
      <c r="H216" s="157">
        <v>2.5000000000000001E-2</v>
      </c>
      <c r="I216" s="157">
        <v>445</v>
      </c>
      <c r="J216" s="157">
        <v>1</v>
      </c>
      <c r="K216" s="157">
        <f t="shared" si="25"/>
        <v>2.4950000000000001</v>
      </c>
      <c r="L216" s="157">
        <v>19.96</v>
      </c>
      <c r="M216" s="160" t="s">
        <v>95</v>
      </c>
      <c r="N216" s="163">
        <v>4.7800000000000002E-4</v>
      </c>
      <c r="O216" s="163">
        <v>4.7800000000000002E-4</v>
      </c>
      <c r="P216" s="157">
        <v>20</v>
      </c>
      <c r="Q216" s="157">
        <v>197</v>
      </c>
      <c r="R216" s="157">
        <v>2.5000000000000001E-2</v>
      </c>
      <c r="S216" s="157">
        <v>22.25</v>
      </c>
      <c r="T216" s="157">
        <v>1</v>
      </c>
      <c r="U216" s="157">
        <v>20</v>
      </c>
      <c r="V216" s="161">
        <v>0.51148174386983625</v>
      </c>
      <c r="W216" s="161">
        <v>0.19015962125061131</v>
      </c>
      <c r="X216" s="161">
        <v>0.13988837904395618</v>
      </c>
      <c r="Y216" s="161">
        <v>5.4222180236668936E-2</v>
      </c>
      <c r="Z216" s="164">
        <v>437</v>
      </c>
      <c r="AA216" s="156">
        <f t="shared" si="23"/>
        <v>2298.0693647053376</v>
      </c>
      <c r="AB216" s="156">
        <f t="shared" si="24"/>
        <v>8059.4324701179976</v>
      </c>
      <c r="AC216" s="165">
        <f t="shared" si="22"/>
        <v>27.349632850152222</v>
      </c>
      <c r="AD216" s="165">
        <f t="shared" si="22"/>
        <v>28.514034620004601</v>
      </c>
      <c r="AE216" s="166"/>
    </row>
    <row r="217" spans="1:31" s="167" customFormat="1" x14ac:dyDescent="0.25">
      <c r="A217" s="159" t="s">
        <v>91</v>
      </c>
      <c r="B217" s="160" t="s">
        <v>25</v>
      </c>
      <c r="C217" s="160" t="s">
        <v>92</v>
      </c>
      <c r="D217" s="157" t="s">
        <v>47</v>
      </c>
      <c r="E217" s="157" t="s">
        <v>17</v>
      </c>
      <c r="F217" s="157" t="s">
        <v>12</v>
      </c>
      <c r="G217" s="157" t="s">
        <v>66</v>
      </c>
      <c r="H217" s="157">
        <v>0.33</v>
      </c>
      <c r="I217" s="157">
        <v>890</v>
      </c>
      <c r="J217" s="157">
        <v>1</v>
      </c>
      <c r="K217" s="157">
        <f t="shared" si="25"/>
        <v>16.094999999999999</v>
      </c>
      <c r="L217" s="157">
        <v>128.76</v>
      </c>
      <c r="M217" s="160" t="s">
        <v>96</v>
      </c>
      <c r="N217" s="163">
        <v>4.7800000000000002E-4</v>
      </c>
      <c r="O217" s="163">
        <v>4.7800000000000002E-4</v>
      </c>
      <c r="P217" s="157">
        <v>20</v>
      </c>
      <c r="Q217" s="157">
        <v>198</v>
      </c>
      <c r="R217" s="157">
        <v>0.33</v>
      </c>
      <c r="S217" s="157">
        <v>44.5</v>
      </c>
      <c r="T217" s="157">
        <v>1</v>
      </c>
      <c r="U217" s="157">
        <v>20</v>
      </c>
      <c r="V217" s="161">
        <v>3.729774405863477</v>
      </c>
      <c r="W217" s="161">
        <v>1.3896203633630182</v>
      </c>
      <c r="X217" s="161">
        <v>1.3055947129468712</v>
      </c>
      <c r="Y217" s="161">
        <v>0.50876456226935285</v>
      </c>
      <c r="Z217" s="164">
        <v>437</v>
      </c>
      <c r="AA217" s="156">
        <f t="shared" si="23"/>
        <v>314.4743784139842</v>
      </c>
      <c r="AB217" s="156">
        <f t="shared" si="24"/>
        <v>858.94347289196833</v>
      </c>
      <c r="AC217" s="165">
        <f t="shared" si="22"/>
        <v>35.004656337776922</v>
      </c>
      <c r="AD217" s="165">
        <f t="shared" si="22"/>
        <v>36.611766471102399</v>
      </c>
      <c r="AE217" s="166"/>
    </row>
    <row r="218" spans="1:31" s="167" customFormat="1" x14ac:dyDescent="0.25">
      <c r="A218" s="159" t="s">
        <v>91</v>
      </c>
      <c r="B218" s="160" t="s">
        <v>27</v>
      </c>
      <c r="C218" s="160" t="s">
        <v>92</v>
      </c>
      <c r="D218" s="157" t="s">
        <v>10</v>
      </c>
      <c r="E218" s="157" t="s">
        <v>11</v>
      </c>
      <c r="F218" s="157" t="s">
        <v>12</v>
      </c>
      <c r="G218" s="157" t="s">
        <v>63</v>
      </c>
      <c r="H218" s="157">
        <v>2.5000000000000001E-2</v>
      </c>
      <c r="I218" s="157">
        <v>445</v>
      </c>
      <c r="J218" s="157">
        <v>1</v>
      </c>
      <c r="K218" s="157">
        <f t="shared" si="25"/>
        <v>2.4950000000000001</v>
      </c>
      <c r="L218" s="157">
        <v>19.96</v>
      </c>
      <c r="M218" s="160" t="s">
        <v>95</v>
      </c>
      <c r="N218" s="163">
        <v>4.7800000000000002E-4</v>
      </c>
      <c r="O218" s="163">
        <v>4.7800000000000002E-4</v>
      </c>
      <c r="P218" s="157">
        <v>10</v>
      </c>
      <c r="Q218" s="157">
        <v>199</v>
      </c>
      <c r="R218" s="157">
        <v>2.5000000000000001E-2</v>
      </c>
      <c r="S218" s="157">
        <v>44.5</v>
      </c>
      <c r="T218" s="157">
        <v>1</v>
      </c>
      <c r="U218" s="157">
        <v>10</v>
      </c>
      <c r="V218" s="161">
        <v>0.53150928111014228</v>
      </c>
      <c r="W218" s="161">
        <v>0.1981179482832362</v>
      </c>
      <c r="X218" s="161">
        <v>0.15990208896089259</v>
      </c>
      <c r="Y218" s="161">
        <v>6.2166441738632894E-2</v>
      </c>
      <c r="Z218" s="164">
        <v>437</v>
      </c>
      <c r="AA218" s="156">
        <f t="shared" si="23"/>
        <v>2205.7567413087168</v>
      </c>
      <c r="AB218" s="156">
        <f t="shared" si="24"/>
        <v>7029.5160504325513</v>
      </c>
      <c r="AC218" s="165">
        <f t="shared" si="22"/>
        <v>30.084533731360523</v>
      </c>
      <c r="AD218" s="165">
        <f t="shared" si="22"/>
        <v>31.378500674637323</v>
      </c>
      <c r="AE218" s="166"/>
    </row>
    <row r="219" spans="1:31" s="167" customFormat="1" x14ac:dyDescent="0.25">
      <c r="A219" s="159" t="s">
        <v>91</v>
      </c>
      <c r="B219" s="160" t="s">
        <v>27</v>
      </c>
      <c r="C219" s="160" t="s">
        <v>92</v>
      </c>
      <c r="D219" s="157" t="s">
        <v>47</v>
      </c>
      <c r="E219" s="157" t="s">
        <v>17</v>
      </c>
      <c r="F219" s="157" t="s">
        <v>12</v>
      </c>
      <c r="G219" s="157" t="s">
        <v>66</v>
      </c>
      <c r="H219" s="157">
        <v>0.33</v>
      </c>
      <c r="I219" s="157">
        <v>890</v>
      </c>
      <c r="J219" s="157">
        <v>1</v>
      </c>
      <c r="K219" s="157">
        <f t="shared" si="25"/>
        <v>16.094999999999999</v>
      </c>
      <c r="L219" s="157">
        <v>128.76</v>
      </c>
      <c r="M219" s="160" t="s">
        <v>96</v>
      </c>
      <c r="N219" s="163">
        <v>4.7800000000000002E-4</v>
      </c>
      <c r="O219" s="163">
        <v>4.7800000000000002E-4</v>
      </c>
      <c r="P219" s="157">
        <v>10</v>
      </c>
      <c r="Q219" s="157">
        <v>200</v>
      </c>
      <c r="R219" s="157">
        <v>0.33</v>
      </c>
      <c r="S219" s="157">
        <v>89</v>
      </c>
      <c r="T219" s="157">
        <v>1</v>
      </c>
      <c r="U219" s="157">
        <v>10</v>
      </c>
      <c r="V219" s="161">
        <v>4.2683679542024731</v>
      </c>
      <c r="W219" s="161">
        <v>1.6009422740145509</v>
      </c>
      <c r="X219" s="161">
        <v>1.8378898182486119</v>
      </c>
      <c r="Y219" s="161">
        <v>0.71905185853490106</v>
      </c>
      <c r="Z219" s="164">
        <v>437</v>
      </c>
      <c r="AA219" s="156">
        <f t="shared" si="23"/>
        <v>272.9642455528213</v>
      </c>
      <c r="AB219" s="156">
        <f t="shared" si="24"/>
        <v>607.74476112252353</v>
      </c>
      <c r="AC219" s="165">
        <f t="shared" si="22"/>
        <v>43.058373550928181</v>
      </c>
      <c r="AD219" s="165">
        <f t="shared" si="22"/>
        <v>44.914290178108303</v>
      </c>
      <c r="AE219" s="166"/>
    </row>
    <row r="220" spans="1:31" s="167" customFormat="1" x14ac:dyDescent="0.25">
      <c r="A220" s="159" t="s">
        <v>91</v>
      </c>
      <c r="B220" s="160" t="s">
        <v>28</v>
      </c>
      <c r="C220" s="160" t="s">
        <v>92</v>
      </c>
      <c r="D220" s="157" t="s">
        <v>10</v>
      </c>
      <c r="E220" s="157" t="s">
        <v>11</v>
      </c>
      <c r="F220" s="157" t="s">
        <v>12</v>
      </c>
      <c r="G220" s="157" t="s">
        <v>63</v>
      </c>
      <c r="H220" s="157">
        <v>2.5000000000000001E-2</v>
      </c>
      <c r="I220" s="157">
        <v>445</v>
      </c>
      <c r="J220" s="157">
        <v>1</v>
      </c>
      <c r="K220" s="157">
        <f t="shared" si="25"/>
        <v>2.4950000000000001</v>
      </c>
      <c r="L220" s="157">
        <v>19.96</v>
      </c>
      <c r="M220" s="160" t="s">
        <v>95</v>
      </c>
      <c r="N220" s="163">
        <v>4.7800000000000002E-4</v>
      </c>
      <c r="O220" s="163">
        <v>4.7800000000000002E-4</v>
      </c>
      <c r="P220" s="157">
        <v>5</v>
      </c>
      <c r="Q220" s="157">
        <v>201</v>
      </c>
      <c r="R220" s="157">
        <v>2.5000000000000001E-2</v>
      </c>
      <c r="S220" s="157">
        <v>89</v>
      </c>
      <c r="T220" s="157">
        <v>1</v>
      </c>
      <c r="U220" s="157">
        <v>5</v>
      </c>
      <c r="V220" s="161">
        <v>0.57156252296593024</v>
      </c>
      <c r="W220" s="161">
        <v>0.21403822933922606</v>
      </c>
      <c r="X220" s="161">
        <v>0.1999276738428607</v>
      </c>
      <c r="Y220" s="161">
        <v>7.8058669854354515E-2</v>
      </c>
      <c r="Z220" s="164">
        <v>437</v>
      </c>
      <c r="AA220" s="156">
        <f t="shared" si="23"/>
        <v>2041.6913434067196</v>
      </c>
      <c r="AB220" s="156">
        <f t="shared" si="24"/>
        <v>5598.3531466187533</v>
      </c>
      <c r="AC220" s="165">
        <f t="shared" si="22"/>
        <v>34.979143279969392</v>
      </c>
      <c r="AD220" s="165">
        <f t="shared" si="22"/>
        <v>36.469498974709076</v>
      </c>
      <c r="AE220" s="166"/>
    </row>
    <row r="221" spans="1:31" s="167" customFormat="1" x14ac:dyDescent="0.25">
      <c r="A221" s="159" t="s">
        <v>91</v>
      </c>
      <c r="B221" s="160" t="s">
        <v>28</v>
      </c>
      <c r="C221" s="160" t="s">
        <v>92</v>
      </c>
      <c r="D221" s="157" t="s">
        <v>47</v>
      </c>
      <c r="E221" s="157" t="s">
        <v>17</v>
      </c>
      <c r="F221" s="157" t="s">
        <v>12</v>
      </c>
      <c r="G221" s="157" t="s">
        <v>66</v>
      </c>
      <c r="H221" s="157">
        <v>0.33</v>
      </c>
      <c r="I221" s="157">
        <v>890</v>
      </c>
      <c r="J221" s="157">
        <v>1</v>
      </c>
      <c r="K221" s="157">
        <f t="shared" si="25"/>
        <v>16.094999999999999</v>
      </c>
      <c r="L221" s="157">
        <v>128.76</v>
      </c>
      <c r="M221" s="160" t="s">
        <v>96</v>
      </c>
      <c r="N221" s="163">
        <v>4.7800000000000002E-4</v>
      </c>
      <c r="O221" s="163">
        <v>4.7800000000000002E-4</v>
      </c>
      <c r="P221" s="157">
        <v>5</v>
      </c>
      <c r="Q221" s="157">
        <v>202</v>
      </c>
      <c r="R221" s="157">
        <v>0.33</v>
      </c>
      <c r="S221" s="157">
        <v>178</v>
      </c>
      <c r="T221" s="157">
        <v>1</v>
      </c>
      <c r="U221" s="157">
        <v>5</v>
      </c>
      <c r="V221" s="161">
        <v>5.3495073599823639</v>
      </c>
      <c r="W221" s="161">
        <v>2.0243286810325594</v>
      </c>
      <c r="X221" s="161">
        <v>2.9064305759484066</v>
      </c>
      <c r="Y221" s="161">
        <v>1.1403817953004738</v>
      </c>
      <c r="Z221" s="164">
        <v>437</v>
      </c>
      <c r="AA221" s="156">
        <f t="shared" si="23"/>
        <v>215.87403473288597</v>
      </c>
      <c r="AB221" s="156">
        <f t="shared" si="24"/>
        <v>383.20499485425137</v>
      </c>
      <c r="AC221" s="165">
        <f t="shared" si="22"/>
        <v>54.330808060762976</v>
      </c>
      <c r="AD221" s="165">
        <f t="shared" si="22"/>
        <v>56.333825923900534</v>
      </c>
      <c r="AE221" s="166"/>
    </row>
    <row r="222" spans="1:31" s="167" customFormat="1" x14ac:dyDescent="0.25">
      <c r="A222" s="159" t="s">
        <v>91</v>
      </c>
      <c r="B222" s="160" t="s">
        <v>29</v>
      </c>
      <c r="C222" s="160" t="s">
        <v>92</v>
      </c>
      <c r="D222" s="157" t="s">
        <v>10</v>
      </c>
      <c r="E222" s="157" t="s">
        <v>11</v>
      </c>
      <c r="F222" s="157" t="s">
        <v>23</v>
      </c>
      <c r="G222" s="157" t="s">
        <v>63</v>
      </c>
      <c r="H222" s="157">
        <v>2.5000000000000001E-2</v>
      </c>
      <c r="I222" s="157">
        <v>445</v>
      </c>
      <c r="J222" s="157">
        <v>1</v>
      </c>
      <c r="K222" s="157">
        <f t="shared" si="25"/>
        <v>2.4950000000000001</v>
      </c>
      <c r="L222" s="157">
        <v>19.96</v>
      </c>
      <c r="M222" s="160" t="s">
        <v>95</v>
      </c>
      <c r="N222" s="163">
        <v>4.7800000000000002E-4</v>
      </c>
      <c r="O222" s="163">
        <v>4.7800000000000002E-4</v>
      </c>
      <c r="P222" s="157">
        <v>1</v>
      </c>
      <c r="Q222" s="157">
        <v>203</v>
      </c>
      <c r="R222" s="157">
        <v>2.5000000000000001E-2</v>
      </c>
      <c r="S222" s="157">
        <v>445</v>
      </c>
      <c r="T222" s="157">
        <v>1</v>
      </c>
      <c r="U222" s="157">
        <v>1</v>
      </c>
      <c r="V222" s="161">
        <v>0.90089136585083429</v>
      </c>
      <c r="W222" s="161">
        <v>0.34602325129974731</v>
      </c>
      <c r="X222" s="161">
        <v>0.52961930832896376</v>
      </c>
      <c r="Y222" s="161">
        <v>0.2096915986047598</v>
      </c>
      <c r="Z222" s="164">
        <v>437</v>
      </c>
      <c r="AA222" s="156">
        <f t="shared" si="23"/>
        <v>1262.920911697471</v>
      </c>
      <c r="AB222" s="156">
        <f t="shared" si="24"/>
        <v>2084.0129166246934</v>
      </c>
      <c r="AC222" s="165">
        <f t="shared" si="22"/>
        <v>58.788365435023593</v>
      </c>
      <c r="AD222" s="165">
        <f t="shared" si="22"/>
        <v>60.600435900508785</v>
      </c>
      <c r="AE222" s="166"/>
    </row>
    <row r="223" spans="1:31" s="167" customFormat="1" x14ac:dyDescent="0.25">
      <c r="A223" s="159" t="s">
        <v>91</v>
      </c>
      <c r="B223" s="160" t="s">
        <v>29</v>
      </c>
      <c r="C223" s="160" t="s">
        <v>92</v>
      </c>
      <c r="D223" s="157" t="s">
        <v>47</v>
      </c>
      <c r="E223" s="157" t="s">
        <v>17</v>
      </c>
      <c r="F223" s="157" t="s">
        <v>23</v>
      </c>
      <c r="G223" s="157" t="s">
        <v>66</v>
      </c>
      <c r="H223" s="157">
        <v>0.33</v>
      </c>
      <c r="I223" s="157">
        <v>890</v>
      </c>
      <c r="J223" s="157">
        <v>1</v>
      </c>
      <c r="K223" s="157">
        <f t="shared" si="25"/>
        <v>16.094999999999999</v>
      </c>
      <c r="L223" s="157">
        <v>128.76</v>
      </c>
      <c r="M223" s="160" t="s">
        <v>96</v>
      </c>
      <c r="N223" s="163">
        <v>4.7800000000000002E-4</v>
      </c>
      <c r="O223" s="163">
        <v>4.7800000000000002E-4</v>
      </c>
      <c r="P223" s="157">
        <v>1</v>
      </c>
      <c r="Q223" s="157">
        <v>204</v>
      </c>
      <c r="R223" s="157">
        <v>0.33</v>
      </c>
      <c r="S223" s="157">
        <v>890</v>
      </c>
      <c r="T223" s="157">
        <v>1</v>
      </c>
      <c r="U223" s="157">
        <v>1</v>
      </c>
      <c r="V223" s="161">
        <v>14.188144338407104</v>
      </c>
      <c r="W223" s="161">
        <v>5.4463616380127728</v>
      </c>
      <c r="X223" s="161">
        <v>11.644251441033438</v>
      </c>
      <c r="Y223" s="161">
        <v>4.5465513360948817</v>
      </c>
      <c r="Z223" s="164">
        <v>437</v>
      </c>
      <c r="AA223" s="156">
        <f t="shared" si="23"/>
        <v>80.237051640120114</v>
      </c>
      <c r="AB223" s="156">
        <f t="shared" si="24"/>
        <v>96.116807596710757</v>
      </c>
      <c r="AC223" s="165">
        <f>X223*100/V223</f>
        <v>82.070291669592166</v>
      </c>
      <c r="AD223" s="165">
        <f>Y223*100/W223</f>
        <v>83.478689780023373</v>
      </c>
      <c r="AE223" s="166"/>
    </row>
    <row r="224" spans="1:31" s="167" customFormat="1" ht="30" x14ac:dyDescent="0.25">
      <c r="A224" s="159" t="s">
        <v>97</v>
      </c>
      <c r="B224" s="160" t="s">
        <v>8</v>
      </c>
      <c r="C224" s="160" t="s">
        <v>98</v>
      </c>
      <c r="D224" s="157" t="s">
        <v>99</v>
      </c>
      <c r="E224" s="157" t="s">
        <v>11</v>
      </c>
      <c r="F224" s="157" t="s">
        <v>12</v>
      </c>
      <c r="G224" s="157" t="s">
        <v>44</v>
      </c>
      <c r="H224" s="157">
        <v>1</v>
      </c>
      <c r="I224" s="157">
        <v>445</v>
      </c>
      <c r="J224" s="157">
        <v>4</v>
      </c>
      <c r="K224" s="157">
        <f t="shared" si="25"/>
        <v>0.05</v>
      </c>
      <c r="L224" s="161">
        <f>L232*J232/J224</f>
        <v>0.1</v>
      </c>
      <c r="M224" s="160" t="s">
        <v>100</v>
      </c>
      <c r="N224" s="163">
        <v>2.0499969176470561E-3</v>
      </c>
      <c r="O224" s="163">
        <v>2.0499969176470561E-3</v>
      </c>
      <c r="P224" s="157">
        <v>20</v>
      </c>
      <c r="Q224" s="157">
        <v>205</v>
      </c>
      <c r="R224" s="157">
        <v>1</v>
      </c>
      <c r="S224" s="157">
        <v>22.25</v>
      </c>
      <c r="T224" s="157">
        <v>4</v>
      </c>
      <c r="U224" s="157">
        <v>20</v>
      </c>
      <c r="V224" s="161">
        <v>14.123395678144298</v>
      </c>
      <c r="W224" s="161">
        <v>3.2838290941807902</v>
      </c>
      <c r="X224" s="161">
        <v>14.115546302979288</v>
      </c>
      <c r="Y224" s="161">
        <v>3.282080665730263</v>
      </c>
      <c r="Z224" s="164">
        <v>437</v>
      </c>
      <c r="AA224" s="156">
        <f t="shared" si="23"/>
        <v>133.07635308256425</v>
      </c>
      <c r="AB224" s="156">
        <f t="shared" si="24"/>
        <v>133.14724545405636</v>
      </c>
      <c r="AC224" s="165">
        <f t="shared" si="22"/>
        <v>99.944422889906306</v>
      </c>
      <c r="AD224" s="165">
        <f t="shared" si="22"/>
        <v>99.946756411482397</v>
      </c>
      <c r="AE224" s="166"/>
    </row>
    <row r="225" spans="1:31" s="167" customFormat="1" x14ac:dyDescent="0.25">
      <c r="A225" s="159" t="s">
        <v>97</v>
      </c>
      <c r="B225" s="160" t="s">
        <v>15</v>
      </c>
      <c r="C225" s="160" t="s">
        <v>98</v>
      </c>
      <c r="D225" s="157" t="s">
        <v>101</v>
      </c>
      <c r="E225" s="157" t="s">
        <v>17</v>
      </c>
      <c r="F225" s="157" t="s">
        <v>12</v>
      </c>
      <c r="G225" s="157" t="s">
        <v>44</v>
      </c>
      <c r="H225" s="157">
        <v>1</v>
      </c>
      <c r="I225" s="157">
        <v>890</v>
      </c>
      <c r="J225" s="157">
        <v>8</v>
      </c>
      <c r="K225" s="157">
        <f t="shared" si="25"/>
        <v>4.13</v>
      </c>
      <c r="L225" s="157">
        <v>4.13</v>
      </c>
      <c r="M225" s="160" t="s">
        <v>58</v>
      </c>
      <c r="N225" s="163">
        <v>2.0499969176470474E-3</v>
      </c>
      <c r="O225" s="163">
        <v>2.0499969176470474E-3</v>
      </c>
      <c r="P225" s="157">
        <v>20</v>
      </c>
      <c r="Q225" s="157">
        <v>206</v>
      </c>
      <c r="R225" s="157">
        <v>1</v>
      </c>
      <c r="S225" s="157">
        <v>44.5</v>
      </c>
      <c r="T225" s="157">
        <v>8</v>
      </c>
      <c r="U225" s="157">
        <v>20</v>
      </c>
      <c r="V225" s="161">
        <v>60.525776679617195</v>
      </c>
      <c r="W225" s="161">
        <v>9.0514769470005945</v>
      </c>
      <c r="X225" s="161">
        <v>59.804468755527829</v>
      </c>
      <c r="Y225" s="161">
        <v>8.9468330765418553</v>
      </c>
      <c r="Z225" s="164">
        <v>437</v>
      </c>
      <c r="AA225" s="156">
        <f t="shared" si="23"/>
        <v>48.279413686714356</v>
      </c>
      <c r="AB225" s="156">
        <f t="shared" si="24"/>
        <v>48.844098941086976</v>
      </c>
      <c r="AC225" s="165">
        <f t="shared" si="22"/>
        <v>98.808263249710151</v>
      </c>
      <c r="AD225" s="165">
        <f t="shared" si="22"/>
        <v>98.843902811977941</v>
      </c>
      <c r="AE225" s="166"/>
    </row>
    <row r="226" spans="1:31" s="167" customFormat="1" ht="30" x14ac:dyDescent="0.25">
      <c r="A226" s="159" t="s">
        <v>97</v>
      </c>
      <c r="B226" s="160" t="s">
        <v>18</v>
      </c>
      <c r="C226" s="160" t="s">
        <v>98</v>
      </c>
      <c r="D226" s="157" t="s">
        <v>99</v>
      </c>
      <c r="E226" s="157" t="s">
        <v>11</v>
      </c>
      <c r="F226" s="157" t="s">
        <v>12</v>
      </c>
      <c r="G226" s="157" t="s">
        <v>44</v>
      </c>
      <c r="H226" s="157">
        <v>1</v>
      </c>
      <c r="I226" s="157">
        <v>445</v>
      </c>
      <c r="J226" s="157">
        <v>4</v>
      </c>
      <c r="K226" s="157">
        <f t="shared" si="25"/>
        <v>0.05</v>
      </c>
      <c r="L226" s="161">
        <f>L234*J234/J226</f>
        <v>0.1</v>
      </c>
      <c r="M226" s="160" t="s">
        <v>100</v>
      </c>
      <c r="N226" s="163">
        <v>2.0499969176470535E-3</v>
      </c>
      <c r="O226" s="163">
        <v>2.0499969176470535E-3</v>
      </c>
      <c r="P226" s="157">
        <v>10</v>
      </c>
      <c r="Q226" s="157">
        <v>207</v>
      </c>
      <c r="R226" s="157">
        <v>1</v>
      </c>
      <c r="S226" s="157">
        <v>44.5</v>
      </c>
      <c r="T226" s="157">
        <v>4</v>
      </c>
      <c r="U226" s="157">
        <v>10</v>
      </c>
      <c r="V226" s="161">
        <v>29.012680743742727</v>
      </c>
      <c r="W226" s="161">
        <v>6.6838758934461735</v>
      </c>
      <c r="X226" s="161">
        <v>29.004405454740237</v>
      </c>
      <c r="Y226" s="161">
        <v>6.6820645351650674</v>
      </c>
      <c r="Z226" s="164">
        <v>437</v>
      </c>
      <c r="AA226" s="156">
        <f t="shared" si="23"/>
        <v>65.381225948329956</v>
      </c>
      <c r="AB226" s="156">
        <f t="shared" si="24"/>
        <v>65.398949336726929</v>
      </c>
      <c r="AC226" s="165">
        <f t="shared" si="22"/>
        <v>99.971476992851564</v>
      </c>
      <c r="AD226" s="165">
        <f t="shared" si="22"/>
        <v>99.972899582368328</v>
      </c>
      <c r="AE226" s="166"/>
    </row>
    <row r="227" spans="1:31" s="167" customFormat="1" x14ac:dyDescent="0.25">
      <c r="A227" s="159" t="s">
        <v>97</v>
      </c>
      <c r="B227" s="160" t="s">
        <v>19</v>
      </c>
      <c r="C227" s="160" t="s">
        <v>98</v>
      </c>
      <c r="D227" s="157" t="s">
        <v>101</v>
      </c>
      <c r="E227" s="157" t="s">
        <v>17</v>
      </c>
      <c r="F227" s="157" t="s">
        <v>12</v>
      </c>
      <c r="G227" s="157" t="s">
        <v>44</v>
      </c>
      <c r="H227" s="157">
        <v>1</v>
      </c>
      <c r="I227" s="157">
        <v>890</v>
      </c>
      <c r="J227" s="157">
        <v>8</v>
      </c>
      <c r="K227" s="157">
        <f t="shared" si="25"/>
        <v>4.13</v>
      </c>
      <c r="L227" s="157">
        <v>4.13</v>
      </c>
      <c r="M227" s="160" t="s">
        <v>58</v>
      </c>
      <c r="N227" s="163">
        <v>2.0499969176470366E-3</v>
      </c>
      <c r="O227" s="163">
        <v>2.049996917647037E-3</v>
      </c>
      <c r="P227" s="157">
        <v>10</v>
      </c>
      <c r="Q227" s="157">
        <v>208</v>
      </c>
      <c r="R227" s="157">
        <v>1</v>
      </c>
      <c r="S227" s="157">
        <v>89</v>
      </c>
      <c r="T227" s="157">
        <v>8</v>
      </c>
      <c r="U227" s="157">
        <v>10</v>
      </c>
      <c r="V227" s="161">
        <v>130.34132872254457</v>
      </c>
      <c r="W227" s="161">
        <v>19.313486653534149</v>
      </c>
      <c r="X227" s="161">
        <v>129.50076041729835</v>
      </c>
      <c r="Y227" s="161">
        <v>19.194067586597519</v>
      </c>
      <c r="Z227" s="164">
        <v>437</v>
      </c>
      <c r="AA227" s="156">
        <f t="shared" si="23"/>
        <v>22.626675744228397</v>
      </c>
      <c r="AB227" s="156">
        <f t="shared" si="24"/>
        <v>22.767451350704857</v>
      </c>
      <c r="AC227" s="165">
        <f>X227*100/V227</f>
        <v>99.355102243099324</v>
      </c>
      <c r="AD227" s="165">
        <f>Y227*100/W227</f>
        <v>99.381680433580456</v>
      </c>
      <c r="AE227" s="166"/>
    </row>
    <row r="228" spans="1:31" s="167" customFormat="1" ht="30" x14ac:dyDescent="0.25">
      <c r="A228" s="159" t="s">
        <v>97</v>
      </c>
      <c r="B228" s="160" t="s">
        <v>20</v>
      </c>
      <c r="C228" s="160" t="s">
        <v>98</v>
      </c>
      <c r="D228" s="157" t="s">
        <v>99</v>
      </c>
      <c r="E228" s="157" t="s">
        <v>11</v>
      </c>
      <c r="F228" s="157" t="s">
        <v>12</v>
      </c>
      <c r="G228" s="157" t="s">
        <v>44</v>
      </c>
      <c r="H228" s="157">
        <v>1</v>
      </c>
      <c r="I228" s="157">
        <v>445</v>
      </c>
      <c r="J228" s="157">
        <v>4</v>
      </c>
      <c r="K228" s="157">
        <f t="shared" si="25"/>
        <v>0.05</v>
      </c>
      <c r="L228" s="161">
        <f>L236*J236/J228</f>
        <v>0.1</v>
      </c>
      <c r="M228" s="160" t="s">
        <v>100</v>
      </c>
      <c r="N228" s="163">
        <v>2.0499969176470479E-3</v>
      </c>
      <c r="O228" s="163">
        <v>2.0499969176470479E-3</v>
      </c>
      <c r="P228" s="157">
        <v>5</v>
      </c>
      <c r="Q228" s="157">
        <v>209</v>
      </c>
      <c r="R228" s="157">
        <v>1</v>
      </c>
      <c r="S228" s="157">
        <v>89</v>
      </c>
      <c r="T228" s="157">
        <v>4</v>
      </c>
      <c r="U228" s="157">
        <v>5</v>
      </c>
      <c r="V228" s="161">
        <v>61.194516692743569</v>
      </c>
      <c r="W228" s="161">
        <v>13.818121381227261</v>
      </c>
      <c r="X228" s="161">
        <v>61.185360833592128</v>
      </c>
      <c r="Y228" s="161">
        <v>13.816193100535598</v>
      </c>
      <c r="Z228" s="164">
        <v>437</v>
      </c>
      <c r="AA228" s="156">
        <f t="shared" si="23"/>
        <v>31.625138319720541</v>
      </c>
      <c r="AB228" s="156">
        <f t="shared" si="24"/>
        <v>31.629552136402847</v>
      </c>
      <c r="AC228" s="165">
        <f t="shared" si="22"/>
        <v>99.985038105297221</v>
      </c>
      <c r="AD228" s="165">
        <f t="shared" si="22"/>
        <v>99.986045276065653</v>
      </c>
      <c r="AE228" s="166"/>
    </row>
    <row r="229" spans="1:31" s="167" customFormat="1" x14ac:dyDescent="0.25">
      <c r="A229" s="159" t="s">
        <v>97</v>
      </c>
      <c r="B229" s="160" t="s">
        <v>21</v>
      </c>
      <c r="C229" s="160" t="s">
        <v>98</v>
      </c>
      <c r="D229" s="157" t="s">
        <v>101</v>
      </c>
      <c r="E229" s="157" t="s">
        <v>17</v>
      </c>
      <c r="F229" s="157" t="s">
        <v>12</v>
      </c>
      <c r="G229" s="157" t="s">
        <v>44</v>
      </c>
      <c r="H229" s="157">
        <v>1</v>
      </c>
      <c r="I229" s="157">
        <v>890</v>
      </c>
      <c r="J229" s="157">
        <v>8</v>
      </c>
      <c r="K229" s="157">
        <f t="shared" si="25"/>
        <v>4.13</v>
      </c>
      <c r="L229" s="157">
        <v>4.13</v>
      </c>
      <c r="M229" s="160" t="s">
        <v>58</v>
      </c>
      <c r="N229" s="163">
        <v>2.049996917647014E-3</v>
      </c>
      <c r="O229" s="163">
        <v>2.049996917647014E-3</v>
      </c>
      <c r="P229" s="157">
        <v>5</v>
      </c>
      <c r="Q229" s="157">
        <v>210</v>
      </c>
      <c r="R229" s="157">
        <v>1</v>
      </c>
      <c r="S229" s="157">
        <v>178</v>
      </c>
      <c r="T229" s="157">
        <v>8</v>
      </c>
      <c r="U229" s="157">
        <v>5</v>
      </c>
      <c r="V229" s="161">
        <v>304.34043684576511</v>
      </c>
      <c r="W229" s="161">
        <v>43.617464228034969</v>
      </c>
      <c r="X229" s="161">
        <v>303.23094656938633</v>
      </c>
      <c r="Y229" s="161">
        <v>43.471153573969012</v>
      </c>
      <c r="Z229" s="164">
        <v>437</v>
      </c>
      <c r="AA229" s="156">
        <f t="shared" si="23"/>
        <v>10.018922643355316</v>
      </c>
      <c r="AB229" s="156">
        <f t="shared" si="24"/>
        <v>10.052643283468793</v>
      </c>
      <c r="AC229" s="165">
        <f t="shared" si="22"/>
        <v>99.635444343880906</v>
      </c>
      <c r="AD229" s="165">
        <f t="shared" si="22"/>
        <v>99.664559467966697</v>
      </c>
      <c r="AE229" s="166"/>
    </row>
    <row r="230" spans="1:31" s="167" customFormat="1" ht="30" x14ac:dyDescent="0.25">
      <c r="A230" s="159" t="s">
        <v>97</v>
      </c>
      <c r="B230" s="160" t="s">
        <v>22</v>
      </c>
      <c r="C230" s="160" t="s">
        <v>98</v>
      </c>
      <c r="D230" s="157" t="s">
        <v>99</v>
      </c>
      <c r="E230" s="157" t="s">
        <v>11</v>
      </c>
      <c r="F230" s="157" t="s">
        <v>23</v>
      </c>
      <c r="G230" s="157" t="s">
        <v>44</v>
      </c>
      <c r="H230" s="157">
        <v>1</v>
      </c>
      <c r="I230" s="157">
        <v>445</v>
      </c>
      <c r="J230" s="157">
        <v>4</v>
      </c>
      <c r="K230" s="157">
        <f t="shared" si="25"/>
        <v>0.05</v>
      </c>
      <c r="L230" s="161">
        <f>L238*J238/J230</f>
        <v>0.1</v>
      </c>
      <c r="M230" s="160" t="s">
        <v>100</v>
      </c>
      <c r="N230" s="163">
        <v>2.0499969176470028E-3</v>
      </c>
      <c r="O230" s="163">
        <v>2.0499969176470028E-3</v>
      </c>
      <c r="P230" s="157">
        <v>1</v>
      </c>
      <c r="Q230" s="157">
        <v>211</v>
      </c>
      <c r="R230" s="157">
        <v>1</v>
      </c>
      <c r="S230" s="157">
        <v>445</v>
      </c>
      <c r="T230" s="157">
        <v>4</v>
      </c>
      <c r="U230" s="157">
        <v>1</v>
      </c>
      <c r="V230" s="161">
        <v>441.39020158892527</v>
      </c>
      <c r="W230" s="161">
        <v>82.297917471428519</v>
      </c>
      <c r="X230" s="161">
        <v>441.37351926579782</v>
      </c>
      <c r="Y230" s="161">
        <v>82.295415529002227</v>
      </c>
      <c r="Z230" s="164">
        <v>437</v>
      </c>
      <c r="AA230" s="156">
        <f t="shared" si="23"/>
        <v>5.3099764055598841</v>
      </c>
      <c r="AB230" s="156">
        <f t="shared" si="24"/>
        <v>5.3101378392821186</v>
      </c>
      <c r="AC230" s="165">
        <f t="shared" si="22"/>
        <v>99.996220504427285</v>
      </c>
      <c r="AD230" s="165">
        <f t="shared" si="22"/>
        <v>99.996959895823409</v>
      </c>
      <c r="AE230" s="166"/>
    </row>
    <row r="231" spans="1:31" s="167" customFormat="1" x14ac:dyDescent="0.25">
      <c r="A231" s="159" t="s">
        <v>97</v>
      </c>
      <c r="B231" s="160" t="s">
        <v>24</v>
      </c>
      <c r="C231" s="160" t="s">
        <v>98</v>
      </c>
      <c r="D231" s="157" t="s">
        <v>101</v>
      </c>
      <c r="E231" s="157" t="s">
        <v>17</v>
      </c>
      <c r="F231" s="157" t="s">
        <v>23</v>
      </c>
      <c r="G231" s="157" t="s">
        <v>44</v>
      </c>
      <c r="H231" s="157">
        <v>1</v>
      </c>
      <c r="I231" s="157">
        <v>890</v>
      </c>
      <c r="J231" s="157">
        <v>8</v>
      </c>
      <c r="K231" s="157">
        <f t="shared" si="25"/>
        <v>4.13</v>
      </c>
      <c r="L231" s="157">
        <v>4.13</v>
      </c>
      <c r="M231" s="160" t="s">
        <v>58</v>
      </c>
      <c r="N231" s="163">
        <v>2.0499969176468341E-3</v>
      </c>
      <c r="O231" s="163">
        <v>2.0499969176468341E-3</v>
      </c>
      <c r="P231" s="157">
        <v>1</v>
      </c>
      <c r="Q231" s="157">
        <v>212</v>
      </c>
      <c r="R231" s="157">
        <v>1</v>
      </c>
      <c r="S231" s="157">
        <v>890</v>
      </c>
      <c r="T231" s="157">
        <v>8</v>
      </c>
      <c r="U231" s="157">
        <v>1</v>
      </c>
      <c r="V231" s="161">
        <v>4006.271720958825</v>
      </c>
      <c r="W231" s="161">
        <v>400.68470699989138</v>
      </c>
      <c r="X231" s="161">
        <v>4002.0149353828378</v>
      </c>
      <c r="Y231" s="161">
        <v>400.31998292166605</v>
      </c>
      <c r="Z231" s="164">
        <v>437</v>
      </c>
      <c r="AA231" s="156">
        <f t="shared" si="23"/>
        <v>1.090633089722884</v>
      </c>
      <c r="AB231" s="156">
        <f t="shared" si="24"/>
        <v>1.0916267452117459</v>
      </c>
      <c r="AC231" s="165">
        <f>X231*100/V231</f>
        <v>99.893746957958001</v>
      </c>
      <c r="AD231" s="165">
        <f>Y231*100/W231</f>
        <v>99.908974794432226</v>
      </c>
      <c r="AE231" s="166"/>
    </row>
    <row r="232" spans="1:31" s="167" customFormat="1" x14ac:dyDescent="0.25">
      <c r="A232" s="159" t="s">
        <v>97</v>
      </c>
      <c r="B232" s="160" t="s">
        <v>25</v>
      </c>
      <c r="C232" s="160" t="s">
        <v>98</v>
      </c>
      <c r="D232" s="157" t="s">
        <v>82</v>
      </c>
      <c r="E232" s="157" t="s">
        <v>11</v>
      </c>
      <c r="F232" s="157" t="s">
        <v>12</v>
      </c>
      <c r="G232" s="157" t="s">
        <v>44</v>
      </c>
      <c r="H232" s="157">
        <v>1</v>
      </c>
      <c r="I232" s="157">
        <v>445</v>
      </c>
      <c r="J232" s="157">
        <v>2</v>
      </c>
      <c r="K232" s="157">
        <f t="shared" si="25"/>
        <v>0.05</v>
      </c>
      <c r="L232" s="161">
        <v>0.2</v>
      </c>
      <c r="M232" s="160" t="s">
        <v>102</v>
      </c>
      <c r="N232" s="163">
        <v>2.0499969176470574E-3</v>
      </c>
      <c r="O232" s="163">
        <v>2.0499969176470574E-3</v>
      </c>
      <c r="P232" s="157">
        <v>20</v>
      </c>
      <c r="Q232" s="157">
        <v>213</v>
      </c>
      <c r="R232" s="157">
        <v>1</v>
      </c>
      <c r="S232" s="157">
        <v>22.25</v>
      </c>
      <c r="T232" s="157">
        <v>2</v>
      </c>
      <c r="U232" s="157">
        <v>20</v>
      </c>
      <c r="V232" s="161">
        <v>6.9864480649621461</v>
      </c>
      <c r="W232" s="161">
        <v>2.1651964440666744</v>
      </c>
      <c r="X232" s="161">
        <v>6.9787718862220061</v>
      </c>
      <c r="Y232" s="161">
        <v>2.1629540471213247</v>
      </c>
      <c r="Z232" s="164">
        <v>437</v>
      </c>
      <c r="AA232" s="156">
        <f t="shared" si="23"/>
        <v>201.82926181941536</v>
      </c>
      <c r="AB232" s="156">
        <f t="shared" si="24"/>
        <v>202.03850404570696</v>
      </c>
      <c r="AC232" s="165">
        <f t="shared" si="22"/>
        <v>99.890127591749561</v>
      </c>
      <c r="AD232" s="165">
        <f t="shared" si="22"/>
        <v>99.896434480506628</v>
      </c>
      <c r="AE232" s="166"/>
    </row>
    <row r="233" spans="1:31" s="167" customFormat="1" x14ac:dyDescent="0.25">
      <c r="A233" s="159" t="s">
        <v>97</v>
      </c>
      <c r="B233" s="160" t="s">
        <v>25</v>
      </c>
      <c r="C233" s="160" t="s">
        <v>98</v>
      </c>
      <c r="D233" s="157" t="s">
        <v>82</v>
      </c>
      <c r="E233" s="157" t="s">
        <v>17</v>
      </c>
      <c r="F233" s="157" t="s">
        <v>12</v>
      </c>
      <c r="G233" s="157" t="s">
        <v>44</v>
      </c>
      <c r="H233" s="157">
        <v>1</v>
      </c>
      <c r="I233" s="157">
        <v>890</v>
      </c>
      <c r="J233" s="157">
        <v>2</v>
      </c>
      <c r="K233" s="157">
        <f>L233*J233/8</f>
        <v>0.05</v>
      </c>
      <c r="L233" s="161">
        <v>0.2</v>
      </c>
      <c r="M233" s="160" t="s">
        <v>102</v>
      </c>
      <c r="N233" s="163">
        <v>2.0499969176470561E-3</v>
      </c>
      <c r="O233" s="163">
        <v>2.0499969176470561E-3</v>
      </c>
      <c r="P233" s="157">
        <v>20</v>
      </c>
      <c r="Q233" s="157">
        <v>214</v>
      </c>
      <c r="R233" s="157">
        <v>1</v>
      </c>
      <c r="S233" s="157">
        <v>44.5</v>
      </c>
      <c r="T233" s="157">
        <v>2</v>
      </c>
      <c r="U233" s="157">
        <v>20</v>
      </c>
      <c r="V233" s="161">
        <v>14.18663830291656</v>
      </c>
      <c r="W233" s="161">
        <v>4.3596283454608242</v>
      </c>
      <c r="X233" s="161">
        <v>14.178718353791087</v>
      </c>
      <c r="Y233" s="161">
        <v>4.357351713524019</v>
      </c>
      <c r="Z233" s="164">
        <v>437</v>
      </c>
      <c r="AA233" s="156">
        <f t="shared" si="23"/>
        <v>100.23790226407658</v>
      </c>
      <c r="AB233" s="156">
        <f t="shared" si="24"/>
        <v>100.2902746279747</v>
      </c>
      <c r="AC233" s="165">
        <f t="shared" ref="AC233:AD247" si="26">X233*100/V233</f>
        <v>99.944173179322931</v>
      </c>
      <c r="AD233" s="165">
        <f t="shared" si="26"/>
        <v>99.947779219777402</v>
      </c>
      <c r="AE233" s="166"/>
    </row>
    <row r="234" spans="1:31" s="167" customFormat="1" x14ac:dyDescent="0.25">
      <c r="A234" s="159" t="s">
        <v>97</v>
      </c>
      <c r="B234" s="160" t="s">
        <v>27</v>
      </c>
      <c r="C234" s="160" t="s">
        <v>98</v>
      </c>
      <c r="D234" s="157" t="s">
        <v>82</v>
      </c>
      <c r="E234" s="157" t="s">
        <v>11</v>
      </c>
      <c r="F234" s="157" t="s">
        <v>12</v>
      </c>
      <c r="G234" s="157" t="s">
        <v>44</v>
      </c>
      <c r="H234" s="157">
        <v>1</v>
      </c>
      <c r="I234" s="157">
        <v>445</v>
      </c>
      <c r="J234" s="157">
        <v>2</v>
      </c>
      <c r="K234" s="157">
        <f t="shared" si="25"/>
        <v>0.05</v>
      </c>
      <c r="L234" s="161">
        <v>0.2</v>
      </c>
      <c r="M234" s="160" t="s">
        <v>102</v>
      </c>
      <c r="N234" s="163">
        <v>2.0499969176470561E-3</v>
      </c>
      <c r="O234" s="163">
        <v>2.0499969176470561E-3</v>
      </c>
      <c r="P234" s="157">
        <v>10</v>
      </c>
      <c r="Q234" s="157">
        <v>215</v>
      </c>
      <c r="R234" s="157">
        <v>1</v>
      </c>
      <c r="S234" s="157">
        <v>44.5</v>
      </c>
      <c r="T234" s="157">
        <v>2</v>
      </c>
      <c r="U234" s="157">
        <v>10</v>
      </c>
      <c r="V234" s="161">
        <v>14.18663830291656</v>
      </c>
      <c r="W234" s="161">
        <v>4.3596283454608242</v>
      </c>
      <c r="X234" s="161">
        <v>14.178718353791087</v>
      </c>
      <c r="Y234" s="161">
        <v>4.357351713524019</v>
      </c>
      <c r="Z234" s="164">
        <v>437</v>
      </c>
      <c r="AA234" s="156">
        <f t="shared" si="23"/>
        <v>100.23790226407658</v>
      </c>
      <c r="AB234" s="156">
        <f t="shared" si="24"/>
        <v>100.2902746279747</v>
      </c>
      <c r="AC234" s="165">
        <f t="shared" si="26"/>
        <v>99.944173179322931</v>
      </c>
      <c r="AD234" s="165">
        <f t="shared" si="26"/>
        <v>99.947779219777402</v>
      </c>
      <c r="AE234" s="166"/>
    </row>
    <row r="235" spans="1:31" s="167" customFormat="1" x14ac:dyDescent="0.25">
      <c r="A235" s="159" t="s">
        <v>97</v>
      </c>
      <c r="B235" s="160" t="s">
        <v>27</v>
      </c>
      <c r="C235" s="160" t="s">
        <v>98</v>
      </c>
      <c r="D235" s="157" t="s">
        <v>82</v>
      </c>
      <c r="E235" s="157" t="s">
        <v>17</v>
      </c>
      <c r="F235" s="157" t="s">
        <v>12</v>
      </c>
      <c r="G235" s="157" t="s">
        <v>44</v>
      </c>
      <c r="H235" s="157">
        <v>1</v>
      </c>
      <c r="I235" s="157">
        <v>890</v>
      </c>
      <c r="J235" s="157">
        <v>2</v>
      </c>
      <c r="K235" s="157">
        <f>L235*J235/8</f>
        <v>0.05</v>
      </c>
      <c r="L235" s="161">
        <v>0.2</v>
      </c>
      <c r="M235" s="160" t="s">
        <v>102</v>
      </c>
      <c r="N235" s="163">
        <v>2.0499969176470531E-3</v>
      </c>
      <c r="O235" s="163">
        <v>2.0499969176470535E-3</v>
      </c>
      <c r="P235" s="157">
        <v>10</v>
      </c>
      <c r="Q235" s="157">
        <v>216</v>
      </c>
      <c r="R235" s="157">
        <v>1</v>
      </c>
      <c r="S235" s="157">
        <v>89</v>
      </c>
      <c r="T235" s="157">
        <v>2</v>
      </c>
      <c r="U235" s="157">
        <v>10</v>
      </c>
      <c r="V235" s="161">
        <v>29.265840423768477</v>
      </c>
      <c r="W235" s="161">
        <v>8.8392958238800006</v>
      </c>
      <c r="X235" s="161">
        <v>29.257426742594973</v>
      </c>
      <c r="Y235" s="161">
        <v>8.8369553572444328</v>
      </c>
      <c r="Z235" s="164">
        <v>437</v>
      </c>
      <c r="AA235" s="156">
        <f t="shared" si="23"/>
        <v>49.438327295191627</v>
      </c>
      <c r="AB235" s="156">
        <f t="shared" si="24"/>
        <v>49.451421030632737</v>
      </c>
      <c r="AC235" s="165">
        <f>X235*100/V235</f>
        <v>99.971250847227765</v>
      </c>
      <c r="AD235" s="165">
        <f>Y235*100/W235</f>
        <v>99.973522023900998</v>
      </c>
      <c r="AE235" s="166"/>
    </row>
    <row r="236" spans="1:31" s="167" customFormat="1" x14ac:dyDescent="0.25">
      <c r="A236" s="159" t="s">
        <v>97</v>
      </c>
      <c r="B236" s="160" t="s">
        <v>28</v>
      </c>
      <c r="C236" s="160" t="s">
        <v>98</v>
      </c>
      <c r="D236" s="157" t="s">
        <v>82</v>
      </c>
      <c r="E236" s="157" t="s">
        <v>11</v>
      </c>
      <c r="F236" s="157" t="s">
        <v>12</v>
      </c>
      <c r="G236" s="157" t="s">
        <v>44</v>
      </c>
      <c r="H236" s="157">
        <v>1</v>
      </c>
      <c r="I236" s="157">
        <v>445</v>
      </c>
      <c r="J236" s="157">
        <v>2</v>
      </c>
      <c r="K236" s="157">
        <f t="shared" si="25"/>
        <v>0.05</v>
      </c>
      <c r="L236" s="161">
        <v>0.2</v>
      </c>
      <c r="M236" s="160" t="s">
        <v>102</v>
      </c>
      <c r="N236" s="163">
        <v>2.0499969176470531E-3</v>
      </c>
      <c r="O236" s="163">
        <v>2.0499969176470535E-3</v>
      </c>
      <c r="P236" s="157">
        <v>5</v>
      </c>
      <c r="Q236" s="157">
        <v>217</v>
      </c>
      <c r="R236" s="157">
        <v>1</v>
      </c>
      <c r="S236" s="157">
        <v>89</v>
      </c>
      <c r="T236" s="157">
        <v>2</v>
      </c>
      <c r="U236" s="157">
        <v>5</v>
      </c>
      <c r="V236" s="161">
        <v>29.265840423768477</v>
      </c>
      <c r="W236" s="161">
        <v>8.8392958238800006</v>
      </c>
      <c r="X236" s="161">
        <v>29.257426742594973</v>
      </c>
      <c r="Y236" s="161">
        <v>8.8369553572444328</v>
      </c>
      <c r="Z236" s="164">
        <v>437</v>
      </c>
      <c r="AA236" s="156">
        <f t="shared" si="23"/>
        <v>49.438327295191627</v>
      </c>
      <c r="AB236" s="156">
        <f t="shared" si="24"/>
        <v>49.451421030632737</v>
      </c>
      <c r="AC236" s="165">
        <f t="shared" si="26"/>
        <v>99.971250847227765</v>
      </c>
      <c r="AD236" s="165">
        <f t="shared" si="26"/>
        <v>99.973522023900998</v>
      </c>
      <c r="AE236" s="166"/>
    </row>
    <row r="237" spans="1:31" s="167" customFormat="1" x14ac:dyDescent="0.25">
      <c r="A237" s="159" t="s">
        <v>97</v>
      </c>
      <c r="B237" s="160" t="s">
        <v>28</v>
      </c>
      <c r="C237" s="160" t="s">
        <v>98</v>
      </c>
      <c r="D237" s="157" t="s">
        <v>82</v>
      </c>
      <c r="E237" s="157" t="s">
        <v>17</v>
      </c>
      <c r="F237" s="157" t="s">
        <v>12</v>
      </c>
      <c r="G237" s="157" t="s">
        <v>44</v>
      </c>
      <c r="H237" s="157">
        <v>1</v>
      </c>
      <c r="I237" s="157">
        <v>890</v>
      </c>
      <c r="J237" s="157">
        <v>2</v>
      </c>
      <c r="K237" s="157">
        <f>L237*J237/8</f>
        <v>0.05</v>
      </c>
      <c r="L237" s="161">
        <v>0.2</v>
      </c>
      <c r="M237" s="160" t="s">
        <v>102</v>
      </c>
      <c r="N237" s="163">
        <v>2.0499969176470479E-3</v>
      </c>
      <c r="O237" s="163">
        <v>2.0499969176470479E-3</v>
      </c>
      <c r="P237" s="157">
        <v>5</v>
      </c>
      <c r="Q237" s="157">
        <v>218</v>
      </c>
      <c r="R237" s="157">
        <v>1</v>
      </c>
      <c r="S237" s="157">
        <v>178</v>
      </c>
      <c r="T237" s="157">
        <v>2</v>
      </c>
      <c r="U237" s="157">
        <v>5</v>
      </c>
      <c r="V237" s="161">
        <v>62.183416379115528</v>
      </c>
      <c r="W237" s="161">
        <v>18.123994541404887</v>
      </c>
      <c r="X237" s="161">
        <v>62.17399699395304</v>
      </c>
      <c r="Y237" s="161">
        <v>18.121543557114517</v>
      </c>
      <c r="Z237" s="164">
        <v>437</v>
      </c>
      <c r="AA237" s="156">
        <f t="shared" si="23"/>
        <v>24.111682388871753</v>
      </c>
      <c r="AB237" s="156">
        <f t="shared" si="24"/>
        <v>24.114943554487322</v>
      </c>
      <c r="AC237" s="165">
        <f t="shared" si="26"/>
        <v>99.984852255294143</v>
      </c>
      <c r="AD237" s="165">
        <f t="shared" si="26"/>
        <v>99.986476577860529</v>
      </c>
      <c r="AE237" s="166"/>
    </row>
    <row r="238" spans="1:31" s="167" customFormat="1" x14ac:dyDescent="0.25">
      <c r="A238" s="159" t="s">
        <v>97</v>
      </c>
      <c r="B238" s="160" t="s">
        <v>29</v>
      </c>
      <c r="C238" s="160" t="s">
        <v>98</v>
      </c>
      <c r="D238" s="157" t="s">
        <v>82</v>
      </c>
      <c r="E238" s="157" t="s">
        <v>11</v>
      </c>
      <c r="F238" s="157" t="s">
        <v>23</v>
      </c>
      <c r="G238" s="157" t="s">
        <v>44</v>
      </c>
      <c r="H238" s="157">
        <v>1</v>
      </c>
      <c r="I238" s="157">
        <v>445</v>
      </c>
      <c r="J238" s="157">
        <v>2</v>
      </c>
      <c r="K238" s="157">
        <f>L238*J238/8</f>
        <v>0.05</v>
      </c>
      <c r="L238" s="161">
        <v>0.2</v>
      </c>
      <c r="M238" s="160" t="s">
        <v>102</v>
      </c>
      <c r="N238" s="163">
        <v>2.0499969176470305E-3</v>
      </c>
      <c r="O238" s="163">
        <v>2.0499969176470305E-3</v>
      </c>
      <c r="P238" s="157">
        <v>1</v>
      </c>
      <c r="Q238" s="157">
        <v>219</v>
      </c>
      <c r="R238" s="157">
        <v>1</v>
      </c>
      <c r="S238" s="157">
        <v>445</v>
      </c>
      <c r="T238" s="157">
        <v>2</v>
      </c>
      <c r="U238" s="157">
        <v>1</v>
      </c>
      <c r="V238" s="161">
        <v>183.04533707000084</v>
      </c>
      <c r="W238" s="161">
        <v>47.965945581536978</v>
      </c>
      <c r="X238" s="161">
        <v>183.03288357947343</v>
      </c>
      <c r="Y238" s="161">
        <v>47.963265095932684</v>
      </c>
      <c r="Z238" s="164">
        <v>437</v>
      </c>
      <c r="AA238" s="156">
        <f t="shared" si="23"/>
        <v>9.1106303587228723</v>
      </c>
      <c r="AB238" s="156">
        <f t="shared" si="24"/>
        <v>9.1111395174190903</v>
      </c>
      <c r="AC238" s="165">
        <f t="shared" si="26"/>
        <v>99.993196499442831</v>
      </c>
      <c r="AD238" s="165">
        <f t="shared" si="26"/>
        <v>99.99441169026943</v>
      </c>
      <c r="AE238" s="166"/>
    </row>
    <row r="239" spans="1:31" s="167" customFormat="1" x14ac:dyDescent="0.25">
      <c r="A239" s="159" t="s">
        <v>97</v>
      </c>
      <c r="B239" s="160" t="s">
        <v>29</v>
      </c>
      <c r="C239" s="160" t="s">
        <v>98</v>
      </c>
      <c r="D239" s="157" t="s">
        <v>82</v>
      </c>
      <c r="E239" s="157" t="s">
        <v>17</v>
      </c>
      <c r="F239" s="157" t="s">
        <v>23</v>
      </c>
      <c r="G239" s="157" t="s">
        <v>44</v>
      </c>
      <c r="H239" s="157">
        <v>1</v>
      </c>
      <c r="I239" s="157">
        <v>890</v>
      </c>
      <c r="J239" s="157">
        <v>2</v>
      </c>
      <c r="K239" s="157">
        <f t="shared" si="25"/>
        <v>0.05</v>
      </c>
      <c r="L239" s="161">
        <v>0.2</v>
      </c>
      <c r="M239" s="160" t="s">
        <v>102</v>
      </c>
      <c r="N239" s="163">
        <v>2.0499969176470028E-3</v>
      </c>
      <c r="O239" s="163">
        <v>2.0499969176470028E-3</v>
      </c>
      <c r="P239" s="157">
        <v>1</v>
      </c>
      <c r="Q239" s="157">
        <v>220</v>
      </c>
      <c r="R239" s="157">
        <v>1</v>
      </c>
      <c r="S239" s="157">
        <v>890</v>
      </c>
      <c r="T239" s="157">
        <v>2</v>
      </c>
      <c r="U239" s="157">
        <v>1</v>
      </c>
      <c r="V239" s="161">
        <v>459.80109949753944</v>
      </c>
      <c r="W239" s="161">
        <v>101.68087757101755</v>
      </c>
      <c r="X239" s="161">
        <v>459.78363929016717</v>
      </c>
      <c r="Y239" s="161">
        <v>101.67799014228325</v>
      </c>
      <c r="Z239" s="164">
        <v>437</v>
      </c>
      <c r="AA239" s="156">
        <f t="shared" si="23"/>
        <v>4.2977599174907164</v>
      </c>
      <c r="AB239" s="156">
        <f t="shared" si="24"/>
        <v>4.2978819643118769</v>
      </c>
      <c r="AC239" s="165">
        <f>X239*100/V239</f>
        <v>99.99620266080457</v>
      </c>
      <c r="AD239" s="165">
        <f>Y239*100/W239</f>
        <v>99.997160303094077</v>
      </c>
      <c r="AE239" s="166"/>
    </row>
    <row r="240" spans="1:31" s="167" customFormat="1" ht="45" x14ac:dyDescent="0.25">
      <c r="A240" s="159" t="s">
        <v>7</v>
      </c>
      <c r="B240" s="160" t="s">
        <v>8</v>
      </c>
      <c r="C240" s="160" t="s">
        <v>103</v>
      </c>
      <c r="D240" s="157" t="s">
        <v>10</v>
      </c>
      <c r="E240" s="157" t="s">
        <v>11</v>
      </c>
      <c r="F240" s="157" t="s">
        <v>12</v>
      </c>
      <c r="G240" s="157" t="s">
        <v>13</v>
      </c>
      <c r="H240" s="157">
        <v>0.6</v>
      </c>
      <c r="I240" s="157">
        <v>445</v>
      </c>
      <c r="J240" s="157">
        <v>6</v>
      </c>
      <c r="K240" s="157">
        <v>0.50700000000000001</v>
      </c>
      <c r="L240" s="157">
        <f>K240</f>
        <v>0.50700000000000001</v>
      </c>
      <c r="M240" s="160" t="s">
        <v>14</v>
      </c>
      <c r="N240" s="163">
        <v>7.9239691724965092E-4</v>
      </c>
      <c r="O240" s="163">
        <v>7.9239691724968301E-4</v>
      </c>
      <c r="P240" s="157">
        <v>20</v>
      </c>
      <c r="Q240" s="157">
        <v>221</v>
      </c>
      <c r="R240" s="157">
        <v>0.6</v>
      </c>
      <c r="S240" s="157">
        <v>22.25</v>
      </c>
      <c r="T240" s="157">
        <v>6</v>
      </c>
      <c r="U240" s="157">
        <v>20</v>
      </c>
      <c r="V240" s="161">
        <v>4.8923337787214329</v>
      </c>
      <c r="W240" s="161">
        <v>0.86749338561020772</v>
      </c>
      <c r="X240" s="161">
        <v>4.8348795548541439</v>
      </c>
      <c r="Y240" s="161">
        <v>0.85762514893167074</v>
      </c>
      <c r="Z240" s="164">
        <v>437</v>
      </c>
      <c r="AA240" s="156">
        <f t="shared" si="23"/>
        <v>503.75023861721746</v>
      </c>
      <c r="AB240" s="156">
        <f t="shared" si="24"/>
        <v>509.54662482130283</v>
      </c>
      <c r="AC240" s="165">
        <f t="shared" si="26"/>
        <v>98.825627472165152</v>
      </c>
      <c r="AD240" s="165">
        <f t="shared" si="26"/>
        <v>98.862442429852592</v>
      </c>
      <c r="AE240" s="166"/>
    </row>
    <row r="241" spans="1:31" s="167" customFormat="1" ht="45" x14ac:dyDescent="0.25">
      <c r="A241" s="159" t="s">
        <v>7</v>
      </c>
      <c r="B241" s="160" t="s">
        <v>15</v>
      </c>
      <c r="C241" s="160" t="s">
        <v>103</v>
      </c>
      <c r="D241" s="157" t="s">
        <v>16</v>
      </c>
      <c r="E241" s="157" t="s">
        <v>17</v>
      </c>
      <c r="F241" s="157" t="s">
        <v>12</v>
      </c>
      <c r="G241" s="157" t="s">
        <v>16</v>
      </c>
      <c r="H241" s="157">
        <v>0.75</v>
      </c>
      <c r="I241" s="157">
        <v>890</v>
      </c>
      <c r="J241" s="157">
        <v>12</v>
      </c>
      <c r="K241" s="157">
        <v>0.60799999999999998</v>
      </c>
      <c r="L241" s="157">
        <f t="shared" ref="L241:L247" si="27">K241</f>
        <v>0.60799999999999998</v>
      </c>
      <c r="M241" s="160" t="s">
        <v>14</v>
      </c>
      <c r="N241" s="163">
        <v>1.2639969156603226E-3</v>
      </c>
      <c r="O241" s="163">
        <v>1.2639969156603491E-3</v>
      </c>
      <c r="P241" s="157">
        <v>20</v>
      </c>
      <c r="Q241" s="157">
        <v>222</v>
      </c>
      <c r="R241" s="157">
        <v>0.75</v>
      </c>
      <c r="S241" s="157">
        <v>44.5</v>
      </c>
      <c r="T241" s="157">
        <v>12</v>
      </c>
      <c r="U241" s="157">
        <v>20</v>
      </c>
      <c r="V241" s="161">
        <v>40.098470148669271</v>
      </c>
      <c r="W241" s="161">
        <v>4.4737719649136301</v>
      </c>
      <c r="X241" s="161">
        <v>39.949852955668533</v>
      </c>
      <c r="Y241" s="161">
        <v>4.457508342527146</v>
      </c>
      <c r="Z241" s="164">
        <v>437</v>
      </c>
      <c r="AA241" s="156">
        <f t="shared" si="23"/>
        <v>97.68043687234217</v>
      </c>
      <c r="AB241" s="156">
        <f t="shared" si="24"/>
        <v>98.036832781842108</v>
      </c>
      <c r="AC241" s="165">
        <f t="shared" si="26"/>
        <v>99.629369418709189</v>
      </c>
      <c r="AD241" s="165">
        <f t="shared" si="26"/>
        <v>99.636467336421376</v>
      </c>
      <c r="AE241" s="166"/>
    </row>
    <row r="242" spans="1:31" s="167" customFormat="1" ht="45" x14ac:dyDescent="0.25">
      <c r="A242" s="159" t="s">
        <v>7</v>
      </c>
      <c r="B242" s="160" t="s">
        <v>18</v>
      </c>
      <c r="C242" s="160" t="s">
        <v>103</v>
      </c>
      <c r="D242" s="157" t="s">
        <v>10</v>
      </c>
      <c r="E242" s="157" t="s">
        <v>11</v>
      </c>
      <c r="F242" s="157" t="s">
        <v>12</v>
      </c>
      <c r="G242" s="157" t="s">
        <v>13</v>
      </c>
      <c r="H242" s="157">
        <v>0.6</v>
      </c>
      <c r="I242" s="157">
        <v>445</v>
      </c>
      <c r="J242" s="157">
        <v>6</v>
      </c>
      <c r="K242" s="157">
        <v>0.50700000000000001</v>
      </c>
      <c r="L242" s="157">
        <f t="shared" si="27"/>
        <v>0.50700000000000001</v>
      </c>
      <c r="M242" s="160" t="s">
        <v>14</v>
      </c>
      <c r="N242" s="163">
        <v>7.9239691684793081E-4</v>
      </c>
      <c r="O242" s="163">
        <v>7.9239691684790067E-4</v>
      </c>
      <c r="P242" s="157">
        <v>10</v>
      </c>
      <c r="Q242" s="157">
        <v>223</v>
      </c>
      <c r="R242" s="157">
        <v>0.6</v>
      </c>
      <c r="S242" s="157">
        <v>44.5</v>
      </c>
      <c r="T242" s="157">
        <v>6</v>
      </c>
      <c r="U242" s="157">
        <v>10</v>
      </c>
      <c r="V242" s="161">
        <v>9.7866267817042587</v>
      </c>
      <c r="W242" s="161">
        <v>1.7339870684614123</v>
      </c>
      <c r="X242" s="161">
        <v>9.7282563344105384</v>
      </c>
      <c r="Y242" s="161">
        <v>1.7239774582941649</v>
      </c>
      <c r="Z242" s="164">
        <v>437</v>
      </c>
      <c r="AA242" s="156">
        <f t="shared" si="23"/>
        <v>252.02033391618968</v>
      </c>
      <c r="AB242" s="156">
        <f t="shared" si="24"/>
        <v>253.48359277992023</v>
      </c>
      <c r="AC242" s="165">
        <f t="shared" si="26"/>
        <v>99.40356929312108</v>
      </c>
      <c r="AD242" s="165">
        <f t="shared" si="26"/>
        <v>99.422740206700098</v>
      </c>
      <c r="AE242" s="166"/>
    </row>
    <row r="243" spans="1:31" s="167" customFormat="1" ht="45" x14ac:dyDescent="0.25">
      <c r="A243" s="159" t="s">
        <v>7</v>
      </c>
      <c r="B243" s="160" t="s">
        <v>19</v>
      </c>
      <c r="C243" s="160" t="s">
        <v>103</v>
      </c>
      <c r="D243" s="157" t="s">
        <v>16</v>
      </c>
      <c r="E243" s="157" t="s">
        <v>17</v>
      </c>
      <c r="F243" s="157" t="s">
        <v>12</v>
      </c>
      <c r="G243" s="157" t="s">
        <v>16</v>
      </c>
      <c r="H243" s="157">
        <v>0.75</v>
      </c>
      <c r="I243" s="157">
        <v>890</v>
      </c>
      <c r="J243" s="157">
        <v>12</v>
      </c>
      <c r="K243" s="157">
        <v>0.60799999999999998</v>
      </c>
      <c r="L243" s="157">
        <f t="shared" si="27"/>
        <v>0.60799999999999998</v>
      </c>
      <c r="M243" s="160" t="s">
        <v>14</v>
      </c>
      <c r="N243" s="163">
        <v>1.2639969136680831E-3</v>
      </c>
      <c r="O243" s="163">
        <v>1.2639969136680738E-3</v>
      </c>
      <c r="P243" s="157">
        <v>10</v>
      </c>
      <c r="Q243" s="157">
        <v>224</v>
      </c>
      <c r="R243" s="157">
        <v>0.75</v>
      </c>
      <c r="S243" s="157">
        <v>89</v>
      </c>
      <c r="T243" s="157">
        <v>12</v>
      </c>
      <c r="U243" s="157">
        <v>10</v>
      </c>
      <c r="V243" s="161">
        <v>83.839830512985216</v>
      </c>
      <c r="W243" s="161">
        <v>9.3903145068536844</v>
      </c>
      <c r="X243" s="161">
        <v>83.676971092851389</v>
      </c>
      <c r="Y243" s="161">
        <v>9.372354784062118</v>
      </c>
      <c r="Z243" s="164">
        <v>437</v>
      </c>
      <c r="AA243" s="156">
        <f t="shared" si="23"/>
        <v>46.537312427719854</v>
      </c>
      <c r="AB243" s="156">
        <f t="shared" si="24"/>
        <v>46.626489294144889</v>
      </c>
      <c r="AC243" s="165">
        <f t="shared" si="26"/>
        <v>99.805749344747767</v>
      </c>
      <c r="AD243" s="165">
        <f t="shared" si="26"/>
        <v>99.80874205247909</v>
      </c>
      <c r="AE243" s="166"/>
    </row>
    <row r="244" spans="1:31" s="167" customFormat="1" ht="45" x14ac:dyDescent="0.25">
      <c r="A244" s="159" t="s">
        <v>7</v>
      </c>
      <c r="B244" s="160" t="s">
        <v>20</v>
      </c>
      <c r="C244" s="160" t="s">
        <v>103</v>
      </c>
      <c r="D244" s="157" t="s">
        <v>10</v>
      </c>
      <c r="E244" s="157" t="s">
        <v>11</v>
      </c>
      <c r="F244" s="157" t="s">
        <v>12</v>
      </c>
      <c r="G244" s="157" t="s">
        <v>13</v>
      </c>
      <c r="H244" s="157">
        <v>0.6</v>
      </c>
      <c r="I244" s="157">
        <v>445</v>
      </c>
      <c r="J244" s="157">
        <v>6</v>
      </c>
      <c r="K244" s="157">
        <v>0.50700000000000001</v>
      </c>
      <c r="L244" s="157">
        <f t="shared" si="27"/>
        <v>0.50700000000000001</v>
      </c>
      <c r="M244" s="160" t="s">
        <v>14</v>
      </c>
      <c r="N244" s="163">
        <v>7.9239691604878924E-4</v>
      </c>
      <c r="O244" s="163">
        <v>7.9239691604875389E-4</v>
      </c>
      <c r="P244" s="157">
        <v>5</v>
      </c>
      <c r="Q244" s="157">
        <v>225</v>
      </c>
      <c r="R244" s="157">
        <v>0.6</v>
      </c>
      <c r="S244" s="157">
        <v>89</v>
      </c>
      <c r="T244" s="157">
        <v>6</v>
      </c>
      <c r="U244" s="157">
        <v>5</v>
      </c>
      <c r="V244" s="161">
        <v>19.809182830278104</v>
      </c>
      <c r="W244" s="161">
        <v>3.5027619253671722</v>
      </c>
      <c r="X244" s="161">
        <v>19.748947611637611</v>
      </c>
      <c r="Y244" s="161">
        <v>3.4924698979043001</v>
      </c>
      <c r="Z244" s="164">
        <v>437</v>
      </c>
      <c r="AA244" s="156">
        <f t="shared" si="23"/>
        <v>124.75869308594019</v>
      </c>
      <c r="AB244" s="156">
        <f t="shared" si="24"/>
        <v>125.12634690487305</v>
      </c>
      <c r="AC244" s="165">
        <f>X244*100/V244</f>
        <v>99.695922748774763</v>
      </c>
      <c r="AD244" s="165">
        <f>Y244*100/W244</f>
        <v>99.706173936962813</v>
      </c>
      <c r="AE244" s="166"/>
    </row>
    <row r="245" spans="1:31" s="167" customFormat="1" ht="45" x14ac:dyDescent="0.25">
      <c r="A245" s="159" t="s">
        <v>7</v>
      </c>
      <c r="B245" s="160" t="s">
        <v>21</v>
      </c>
      <c r="C245" s="160" t="s">
        <v>103</v>
      </c>
      <c r="D245" s="157" t="s">
        <v>16</v>
      </c>
      <c r="E245" s="157" t="s">
        <v>17</v>
      </c>
      <c r="F245" s="157" t="s">
        <v>12</v>
      </c>
      <c r="G245" s="157" t="s">
        <v>16</v>
      </c>
      <c r="H245" s="157">
        <v>0.75</v>
      </c>
      <c r="I245" s="157">
        <v>890</v>
      </c>
      <c r="J245" s="157">
        <v>12</v>
      </c>
      <c r="K245" s="157">
        <v>0.60799999999999998</v>
      </c>
      <c r="L245" s="157">
        <f t="shared" si="27"/>
        <v>0.60799999999999998</v>
      </c>
      <c r="M245" s="160" t="s">
        <v>14</v>
      </c>
      <c r="N245" s="163">
        <v>1.2639969096890965E-3</v>
      </c>
      <c r="O245" s="163">
        <v>1.2639969096890909E-3</v>
      </c>
      <c r="P245" s="157">
        <v>5</v>
      </c>
      <c r="Q245" s="157">
        <v>226</v>
      </c>
      <c r="R245" s="157">
        <v>0.75</v>
      </c>
      <c r="S245" s="157">
        <v>178</v>
      </c>
      <c r="T245" s="157">
        <v>12</v>
      </c>
      <c r="U245" s="157">
        <v>5</v>
      </c>
      <c r="V245" s="161">
        <v>184.21087150551935</v>
      </c>
      <c r="W245" s="161">
        <v>20.705968701027611</v>
      </c>
      <c r="X245" s="161">
        <v>184.01574911756097</v>
      </c>
      <c r="Y245" s="161">
        <v>20.684409769302931</v>
      </c>
      <c r="Z245" s="164">
        <v>437</v>
      </c>
      <c r="AA245" s="156">
        <f t="shared" si="23"/>
        <v>21.105025623761918</v>
      </c>
      <c r="AB245" s="156">
        <f t="shared" si="24"/>
        <v>21.127022954676601</v>
      </c>
      <c r="AC245" s="165">
        <f>X245*100/V245</f>
        <v>99.89407661645393</v>
      </c>
      <c r="AD245" s="165">
        <f>Y245*100/W245</f>
        <v>99.895880593485046</v>
      </c>
      <c r="AE245" s="166"/>
    </row>
    <row r="246" spans="1:31" s="167" customFormat="1" ht="45" x14ac:dyDescent="0.25">
      <c r="A246" s="159" t="s">
        <v>7</v>
      </c>
      <c r="B246" s="160" t="s">
        <v>22</v>
      </c>
      <c r="C246" s="160" t="s">
        <v>103</v>
      </c>
      <c r="D246" s="157" t="s">
        <v>10</v>
      </c>
      <c r="E246" s="157" t="s">
        <v>11</v>
      </c>
      <c r="F246" s="157" t="s">
        <v>23</v>
      </c>
      <c r="G246" s="157" t="s">
        <v>13</v>
      </c>
      <c r="H246" s="157">
        <v>0.6</v>
      </c>
      <c r="I246" s="157">
        <v>445</v>
      </c>
      <c r="J246" s="157">
        <v>6</v>
      </c>
      <c r="K246" s="157">
        <v>0.50700000000000001</v>
      </c>
      <c r="L246" s="157">
        <f t="shared" si="27"/>
        <v>0.50700000000000001</v>
      </c>
      <c r="M246" s="160" t="s">
        <v>14</v>
      </c>
      <c r="N246" s="163">
        <v>7.9239690966428564E-4</v>
      </c>
      <c r="O246" s="163">
        <v>7.9239690966429583E-4</v>
      </c>
      <c r="P246" s="157">
        <v>1</v>
      </c>
      <c r="Q246" s="157">
        <v>227</v>
      </c>
      <c r="R246" s="157">
        <v>0.6</v>
      </c>
      <c r="S246" s="157">
        <v>445</v>
      </c>
      <c r="T246" s="157">
        <v>6</v>
      </c>
      <c r="U246" s="157">
        <v>1</v>
      </c>
      <c r="V246" s="161">
        <v>111.75351446164359</v>
      </c>
      <c r="W246" s="161">
        <v>19.319166251970735</v>
      </c>
      <c r="X246" s="161">
        <v>111.67717934205564</v>
      </c>
      <c r="Y246" s="161">
        <v>19.306713166424696</v>
      </c>
      <c r="Z246" s="164">
        <v>437</v>
      </c>
      <c r="AA246" s="156">
        <f t="shared" si="23"/>
        <v>22.620023778480707</v>
      </c>
      <c r="AB246" s="156">
        <f t="shared" si="24"/>
        <v>22.634613993228221</v>
      </c>
      <c r="AC246" s="165">
        <f t="shared" si="26"/>
        <v>99.931693316352792</v>
      </c>
      <c r="AD246" s="165">
        <f t="shared" si="26"/>
        <v>99.935540253737571</v>
      </c>
      <c r="AE246" s="166"/>
    </row>
    <row r="247" spans="1:31" s="167" customFormat="1" ht="45" x14ac:dyDescent="0.25">
      <c r="A247" s="159" t="s">
        <v>7</v>
      </c>
      <c r="B247" s="160" t="s">
        <v>24</v>
      </c>
      <c r="C247" s="160" t="s">
        <v>103</v>
      </c>
      <c r="D247" s="157" t="s">
        <v>16</v>
      </c>
      <c r="E247" s="157" t="s">
        <v>17</v>
      </c>
      <c r="F247" s="157" t="s">
        <v>23</v>
      </c>
      <c r="G247" s="157" t="s">
        <v>16</v>
      </c>
      <c r="H247" s="157">
        <v>0.75</v>
      </c>
      <c r="I247" s="157">
        <v>890</v>
      </c>
      <c r="J247" s="157">
        <v>12</v>
      </c>
      <c r="K247" s="157">
        <v>0.60799999999999998</v>
      </c>
      <c r="L247" s="157">
        <f t="shared" si="27"/>
        <v>0.60799999999999998</v>
      </c>
      <c r="M247" s="160" t="s">
        <v>14</v>
      </c>
      <c r="N247" s="163">
        <v>1.2639968778682645E-3</v>
      </c>
      <c r="O247" s="163">
        <v>1.2639968778682645E-3</v>
      </c>
      <c r="P247" s="157">
        <v>1</v>
      </c>
      <c r="Q247" s="157">
        <v>228</v>
      </c>
      <c r="R247" s="157">
        <v>0.75</v>
      </c>
      <c r="S247" s="157">
        <v>890</v>
      </c>
      <c r="T247" s="157">
        <v>12</v>
      </c>
      <c r="U247" s="157">
        <v>1</v>
      </c>
      <c r="V247" s="161">
        <v>1930.7731939589264</v>
      </c>
      <c r="W247" s="161">
        <v>188.73066385876527</v>
      </c>
      <c r="X247" s="161">
        <v>1930.1301270422052</v>
      </c>
      <c r="Y247" s="161">
        <v>188.6754466420542</v>
      </c>
      <c r="Z247" s="164">
        <v>437</v>
      </c>
      <c r="AA247" s="156">
        <f t="shared" si="23"/>
        <v>2.3154689919759126</v>
      </c>
      <c r="AB247" s="156">
        <f t="shared" si="24"/>
        <v>2.3161466305101954</v>
      </c>
      <c r="AC247" s="165">
        <f t="shared" si="26"/>
        <v>99.966693813714969</v>
      </c>
      <c r="AD247" s="165">
        <f t="shared" si="26"/>
        <v>99.970742848256819</v>
      </c>
      <c r="AE247" s="166"/>
    </row>
    <row r="248" spans="1:31" s="167" customFormat="1" ht="60" x14ac:dyDescent="0.25">
      <c r="A248" s="159" t="s">
        <v>7</v>
      </c>
      <c r="B248" s="160" t="s">
        <v>25</v>
      </c>
      <c r="C248" s="160" t="s">
        <v>103</v>
      </c>
      <c r="D248" s="157" t="s">
        <v>10</v>
      </c>
      <c r="E248" s="157" t="s">
        <v>11</v>
      </c>
      <c r="F248" s="157" t="s">
        <v>12</v>
      </c>
      <c r="G248" s="157" t="s">
        <v>13</v>
      </c>
      <c r="H248" s="157">
        <v>0.6</v>
      </c>
      <c r="I248" s="157">
        <v>445</v>
      </c>
      <c r="J248" s="157">
        <f>5/60</f>
        <v>8.3333333333333329E-2</v>
      </c>
      <c r="K248" s="157">
        <v>0.50700000000000001</v>
      </c>
      <c r="L248" s="157">
        <f>K248</f>
        <v>0.50700000000000001</v>
      </c>
      <c r="M248" s="160" t="s">
        <v>104</v>
      </c>
      <c r="N248" s="163">
        <v>7.9239691764153991E-4</v>
      </c>
      <c r="O248" s="163">
        <v>7.9239691764151194E-4</v>
      </c>
      <c r="P248" s="157">
        <v>20</v>
      </c>
      <c r="Q248" s="157">
        <v>229</v>
      </c>
      <c r="R248" s="157">
        <v>0.6</v>
      </c>
      <c r="S248" s="157">
        <v>22.25</v>
      </c>
      <c r="T248" s="157">
        <v>8.3333333333333329E-2</v>
      </c>
      <c r="U248" s="157">
        <v>20</v>
      </c>
      <c r="V248" s="168">
        <v>6.7009046237949677E-2</v>
      </c>
      <c r="W248" s="168">
        <v>8.0986269827495516E-2</v>
      </c>
      <c r="X248" s="168">
        <v>6.6223473310488667E-2</v>
      </c>
      <c r="Y248" s="168">
        <v>8.0251468391968825E-2</v>
      </c>
      <c r="Z248" s="164">
        <v>437</v>
      </c>
      <c r="AA248" s="156">
        <f t="shared" si="23"/>
        <v>5395.9763911935952</v>
      </c>
      <c r="AB248" s="156">
        <f t="shared" si="24"/>
        <v>5445.3832279501667</v>
      </c>
      <c r="AC248" s="165"/>
      <c r="AD248" s="165"/>
      <c r="AE248" s="166"/>
    </row>
    <row r="249" spans="1:31" s="167" customFormat="1" ht="60" x14ac:dyDescent="0.25">
      <c r="A249" s="159" t="s">
        <v>7</v>
      </c>
      <c r="B249" s="160" t="s">
        <v>25</v>
      </c>
      <c r="C249" s="160" t="s">
        <v>103</v>
      </c>
      <c r="D249" s="157" t="s">
        <v>16</v>
      </c>
      <c r="E249" s="157" t="s">
        <v>17</v>
      </c>
      <c r="F249" s="157" t="s">
        <v>12</v>
      </c>
      <c r="G249" s="157" t="s">
        <v>16</v>
      </c>
      <c r="H249" s="157">
        <v>0.75</v>
      </c>
      <c r="I249" s="157">
        <v>890</v>
      </c>
      <c r="J249" s="157">
        <f>60/60</f>
        <v>1</v>
      </c>
      <c r="K249" s="157">
        <v>0.60799999999999998</v>
      </c>
      <c r="L249" s="157">
        <f t="shared" ref="L249:L254" si="28">K249</f>
        <v>0.60799999999999998</v>
      </c>
      <c r="M249" s="160" t="s">
        <v>104</v>
      </c>
      <c r="N249" s="163">
        <v>1.2639969174814869E-3</v>
      </c>
      <c r="O249" s="163">
        <v>1.263996917481473E-3</v>
      </c>
      <c r="P249" s="157">
        <v>20</v>
      </c>
      <c r="Q249" s="157">
        <v>230</v>
      </c>
      <c r="R249" s="157">
        <v>0.75</v>
      </c>
      <c r="S249" s="157">
        <v>44.5</v>
      </c>
      <c r="T249" s="157">
        <v>1</v>
      </c>
      <c r="U249" s="157">
        <v>20</v>
      </c>
      <c r="V249" s="157">
        <v>3.2155805663574584</v>
      </c>
      <c r="W249" s="157">
        <v>1.2687064947013904</v>
      </c>
      <c r="X249" s="157">
        <v>3.2040930855957974</v>
      </c>
      <c r="Y249" s="157">
        <v>1.2645416867204184</v>
      </c>
      <c r="Z249" s="164">
        <v>437</v>
      </c>
      <c r="AA249" s="156">
        <f t="shared" si="23"/>
        <v>344.44530852886874</v>
      </c>
      <c r="AB249" s="156">
        <f t="shared" si="24"/>
        <v>345.57975003050865</v>
      </c>
      <c r="AC249" s="165"/>
      <c r="AD249" s="165"/>
      <c r="AE249" s="166"/>
    </row>
    <row r="250" spans="1:31" s="167" customFormat="1" ht="60" x14ac:dyDescent="0.25">
      <c r="A250" s="159" t="s">
        <v>7</v>
      </c>
      <c r="B250" s="160" t="s">
        <v>27</v>
      </c>
      <c r="C250" s="160" t="s">
        <v>103</v>
      </c>
      <c r="D250" s="157" t="s">
        <v>10</v>
      </c>
      <c r="E250" s="157" t="s">
        <v>11</v>
      </c>
      <c r="F250" s="157" t="s">
        <v>12</v>
      </c>
      <c r="G250" s="157" t="s">
        <v>13</v>
      </c>
      <c r="H250" s="157">
        <v>0.6</v>
      </c>
      <c r="I250" s="157">
        <v>445</v>
      </c>
      <c r="J250" s="157">
        <f>5/60</f>
        <v>8.3333333333333329E-2</v>
      </c>
      <c r="K250" s="157">
        <v>0.50700000000000001</v>
      </c>
      <c r="L250" s="157">
        <f t="shared" si="28"/>
        <v>0.50700000000000001</v>
      </c>
      <c r="M250" s="160" t="s">
        <v>104</v>
      </c>
      <c r="N250" s="163">
        <v>7.9239691763595714E-4</v>
      </c>
      <c r="O250" s="163">
        <v>7.9239691763597969E-4</v>
      </c>
      <c r="P250" s="157">
        <v>10</v>
      </c>
      <c r="Q250" s="157">
        <v>231</v>
      </c>
      <c r="R250" s="157">
        <v>0.6</v>
      </c>
      <c r="S250" s="157">
        <v>44.5</v>
      </c>
      <c r="T250" s="157">
        <v>8.3333333333333329E-2</v>
      </c>
      <c r="U250" s="157">
        <v>10</v>
      </c>
      <c r="V250" s="157">
        <v>0.13299812405969896</v>
      </c>
      <c r="W250" s="157">
        <v>0.16096955395784709</v>
      </c>
      <c r="X250" s="157">
        <v>0.13221226216967172</v>
      </c>
      <c r="Y250" s="157">
        <v>0.1602346193128952</v>
      </c>
      <c r="Z250" s="164">
        <v>437</v>
      </c>
      <c r="AA250" s="156">
        <f t="shared" si="23"/>
        <v>2714.7990986819573</v>
      </c>
      <c r="AB250" s="156">
        <f t="shared" si="24"/>
        <v>2727.2508392624959</v>
      </c>
      <c r="AC250" s="165"/>
      <c r="AD250" s="165"/>
      <c r="AE250" s="166"/>
    </row>
    <row r="251" spans="1:31" s="167" customFormat="1" ht="60" x14ac:dyDescent="0.25">
      <c r="A251" s="159" t="s">
        <v>7</v>
      </c>
      <c r="B251" s="160" t="s">
        <v>27</v>
      </c>
      <c r="C251" s="160" t="s">
        <v>103</v>
      </c>
      <c r="D251" s="157" t="s">
        <v>16</v>
      </c>
      <c r="E251" s="157" t="s">
        <v>17</v>
      </c>
      <c r="F251" s="157" t="s">
        <v>12</v>
      </c>
      <c r="G251" s="157" t="s">
        <v>16</v>
      </c>
      <c r="H251" s="157">
        <v>0.75</v>
      </c>
      <c r="I251" s="157">
        <v>890</v>
      </c>
      <c r="J251" s="157">
        <f>60/60</f>
        <v>1</v>
      </c>
      <c r="K251" s="157">
        <v>0.60799999999999998</v>
      </c>
      <c r="L251" s="157">
        <f t="shared" si="28"/>
        <v>0.60799999999999998</v>
      </c>
      <c r="M251" s="160" t="s">
        <v>104</v>
      </c>
      <c r="N251" s="163">
        <v>1.2639969173154821E-3</v>
      </c>
      <c r="O251" s="163">
        <v>1.2639969173154921E-3</v>
      </c>
      <c r="P251" s="157">
        <v>10</v>
      </c>
      <c r="Q251" s="157">
        <v>232</v>
      </c>
      <c r="R251" s="157">
        <v>0.75</v>
      </c>
      <c r="S251" s="157">
        <v>89</v>
      </c>
      <c r="T251" s="157">
        <v>1</v>
      </c>
      <c r="U251" s="157">
        <v>10</v>
      </c>
      <c r="V251" s="157">
        <v>6.4681759549588564</v>
      </c>
      <c r="W251" s="157">
        <v>2.5393851684617692</v>
      </c>
      <c r="X251" s="157">
        <v>6.4565016854041168</v>
      </c>
      <c r="Y251" s="157">
        <v>2.5351941552756863</v>
      </c>
      <c r="Z251" s="164">
        <v>437</v>
      </c>
      <c r="AA251" s="156">
        <f t="shared" si="23"/>
        <v>172.08889987520578</v>
      </c>
      <c r="AB251" s="156">
        <f t="shared" si="24"/>
        <v>172.37338571904328</v>
      </c>
      <c r="AC251" s="165"/>
      <c r="AD251" s="165"/>
      <c r="AE251" s="166"/>
    </row>
    <row r="252" spans="1:31" s="167" customFormat="1" ht="60" x14ac:dyDescent="0.25">
      <c r="A252" s="159" t="s">
        <v>7</v>
      </c>
      <c r="B252" s="160" t="s">
        <v>28</v>
      </c>
      <c r="C252" s="160" t="s">
        <v>103</v>
      </c>
      <c r="D252" s="157" t="s">
        <v>10</v>
      </c>
      <c r="E252" s="157" t="s">
        <v>11</v>
      </c>
      <c r="F252" s="157" t="s">
        <v>12</v>
      </c>
      <c r="G252" s="157" t="s">
        <v>13</v>
      </c>
      <c r="H252" s="157">
        <v>0.6</v>
      </c>
      <c r="I252" s="157">
        <v>445</v>
      </c>
      <c r="J252" s="157">
        <f>5/60</f>
        <v>8.3333333333333329E-2</v>
      </c>
      <c r="K252" s="157">
        <v>0.50700000000000001</v>
      </c>
      <c r="L252" s="157">
        <f>K252</f>
        <v>0.50700000000000001</v>
      </c>
      <c r="M252" s="160" t="s">
        <v>104</v>
      </c>
      <c r="N252" s="163">
        <v>7.9239691762489914E-4</v>
      </c>
      <c r="O252" s="163">
        <v>7.9239691762487811E-4</v>
      </c>
      <c r="P252" s="157">
        <v>5</v>
      </c>
      <c r="Q252" s="157">
        <v>233</v>
      </c>
      <c r="R252" s="157">
        <v>0.6</v>
      </c>
      <c r="S252" s="157">
        <v>89</v>
      </c>
      <c r="T252" s="157">
        <v>8.3333333333333329E-2</v>
      </c>
      <c r="U252" s="157">
        <v>5</v>
      </c>
      <c r="V252" s="157">
        <v>0.26503315856158727</v>
      </c>
      <c r="W252" s="157">
        <v>0.32098015838805272</v>
      </c>
      <c r="X252" s="157">
        <v>0.26424671937759009</v>
      </c>
      <c r="Y252" s="157">
        <v>0.32024495787112678</v>
      </c>
      <c r="Z252" s="164">
        <v>437</v>
      </c>
      <c r="AA252" s="156">
        <f t="shared" si="23"/>
        <v>1361.454870589489</v>
      </c>
      <c r="AB252" s="156">
        <f t="shared" si="24"/>
        <v>1364.5804227645572</v>
      </c>
      <c r="AC252" s="165"/>
      <c r="AD252" s="165"/>
      <c r="AE252" s="166"/>
    </row>
    <row r="253" spans="1:31" s="167" customFormat="1" ht="60" x14ac:dyDescent="0.25">
      <c r="A253" s="159" t="s">
        <v>7</v>
      </c>
      <c r="B253" s="160" t="s">
        <v>28</v>
      </c>
      <c r="C253" s="160" t="s">
        <v>103</v>
      </c>
      <c r="D253" s="157" t="s">
        <v>16</v>
      </c>
      <c r="E253" s="157" t="s">
        <v>17</v>
      </c>
      <c r="F253" s="157" t="s">
        <v>12</v>
      </c>
      <c r="G253" s="157" t="s">
        <v>16</v>
      </c>
      <c r="H253" s="157">
        <v>0.75</v>
      </c>
      <c r="I253" s="157">
        <v>890</v>
      </c>
      <c r="J253" s="157">
        <f>60/60</f>
        <v>1</v>
      </c>
      <c r="K253" s="157">
        <v>0.60799999999999998</v>
      </c>
      <c r="L253" s="157">
        <f t="shared" si="28"/>
        <v>0.60799999999999998</v>
      </c>
      <c r="M253" s="160" t="s">
        <v>104</v>
      </c>
      <c r="N253" s="163">
        <v>1.2639969169839158E-3</v>
      </c>
      <c r="O253" s="163">
        <v>1.263996916983891E-3</v>
      </c>
      <c r="P253" s="157">
        <v>5</v>
      </c>
      <c r="Q253" s="157">
        <v>234</v>
      </c>
      <c r="R253" s="157">
        <v>0.75</v>
      </c>
      <c r="S253" s="157">
        <v>178</v>
      </c>
      <c r="T253" s="157">
        <v>1</v>
      </c>
      <c r="U253" s="157">
        <v>5</v>
      </c>
      <c r="V253" s="157">
        <v>13.129697113351535</v>
      </c>
      <c r="W253" s="157">
        <v>5.1023909604856481</v>
      </c>
      <c r="X253" s="157">
        <v>13.117648093708974</v>
      </c>
      <c r="Y253" s="157">
        <v>5.0981499899379106</v>
      </c>
      <c r="Z253" s="164">
        <v>437</v>
      </c>
      <c r="AA253" s="156">
        <f t="shared" si="23"/>
        <v>85.646122256066036</v>
      </c>
      <c r="AB253" s="156">
        <f t="shared" si="24"/>
        <v>85.71736823406448</v>
      </c>
      <c r="AC253" s="165"/>
      <c r="AD253" s="165"/>
      <c r="AE253" s="166"/>
    </row>
    <row r="254" spans="1:31" s="167" customFormat="1" ht="60" x14ac:dyDescent="0.25">
      <c r="A254" s="159" t="s">
        <v>7</v>
      </c>
      <c r="B254" s="160" t="s">
        <v>29</v>
      </c>
      <c r="C254" s="160" t="s">
        <v>103</v>
      </c>
      <c r="D254" s="157" t="s">
        <v>10</v>
      </c>
      <c r="E254" s="157" t="s">
        <v>11</v>
      </c>
      <c r="F254" s="157" t="s">
        <v>23</v>
      </c>
      <c r="G254" s="157" t="s">
        <v>13</v>
      </c>
      <c r="H254" s="157">
        <v>0.6</v>
      </c>
      <c r="I254" s="157">
        <v>445</v>
      </c>
      <c r="J254" s="157">
        <f>5/60</f>
        <v>8.3333333333333329E-2</v>
      </c>
      <c r="K254" s="157">
        <v>0.50700000000000001</v>
      </c>
      <c r="L254" s="157">
        <f t="shared" si="28"/>
        <v>0.50700000000000001</v>
      </c>
      <c r="M254" s="160" t="s">
        <v>104</v>
      </c>
      <c r="N254" s="163">
        <v>7.9239691753619601E-4</v>
      </c>
      <c r="O254" s="163">
        <v>7.9239691753620013E-4</v>
      </c>
      <c r="P254" s="157">
        <v>1</v>
      </c>
      <c r="Q254" s="157">
        <v>235</v>
      </c>
      <c r="R254" s="157">
        <v>0.6</v>
      </c>
      <c r="S254" s="157">
        <v>445</v>
      </c>
      <c r="T254" s="157">
        <v>8.3333333333333329E-2</v>
      </c>
      <c r="U254" s="157">
        <v>1</v>
      </c>
      <c r="V254" s="157">
        <v>1.3219078183845667</v>
      </c>
      <c r="W254" s="157">
        <v>1.6055736073961144</v>
      </c>
      <c r="X254" s="157">
        <v>1.3211180659749735</v>
      </c>
      <c r="Y254" s="157">
        <v>1.6048344836415278</v>
      </c>
      <c r="Z254" s="164">
        <v>437</v>
      </c>
      <c r="AA254" s="156">
        <f t="shared" si="23"/>
        <v>272.17687061306236</v>
      </c>
      <c r="AB254" s="156">
        <f t="shared" si="24"/>
        <v>272.30222459353183</v>
      </c>
      <c r="AC254" s="165"/>
      <c r="AD254" s="165"/>
      <c r="AE254" s="166"/>
    </row>
    <row r="255" spans="1:31" s="167" customFormat="1" ht="60" x14ac:dyDescent="0.25">
      <c r="A255" s="159" t="s">
        <v>7</v>
      </c>
      <c r="B255" s="160" t="s">
        <v>29</v>
      </c>
      <c r="C255" s="160" t="s">
        <v>103</v>
      </c>
      <c r="D255" s="157" t="s">
        <v>16</v>
      </c>
      <c r="E255" s="157" t="s">
        <v>17</v>
      </c>
      <c r="F255" s="157" t="s">
        <v>23</v>
      </c>
      <c r="G255" s="157" t="s">
        <v>16</v>
      </c>
      <c r="H255" s="157">
        <v>0.75</v>
      </c>
      <c r="I255" s="157">
        <v>890</v>
      </c>
      <c r="J255" s="157">
        <f>60/60</f>
        <v>1</v>
      </c>
      <c r="K255" s="157">
        <v>0.60799999999999998</v>
      </c>
      <c r="L255" s="157">
        <f>K255</f>
        <v>0.60799999999999998</v>
      </c>
      <c r="M255" s="160" t="s">
        <v>104</v>
      </c>
      <c r="N255" s="163">
        <v>1.263996914332142E-3</v>
      </c>
      <c r="O255" s="163">
        <v>1.2639969143321398E-3</v>
      </c>
      <c r="P255" s="157">
        <v>1</v>
      </c>
      <c r="Q255" s="157">
        <v>236</v>
      </c>
      <c r="R255" s="157">
        <v>0.75</v>
      </c>
      <c r="S255" s="157">
        <v>890</v>
      </c>
      <c r="T255" s="157">
        <v>1</v>
      </c>
      <c r="U255" s="157">
        <v>1</v>
      </c>
      <c r="V255" s="157">
        <v>73.967153260912994</v>
      </c>
      <c r="W255" s="157">
        <v>26.467963846796764</v>
      </c>
      <c r="X255" s="157">
        <v>73.952086822997472</v>
      </c>
      <c r="Y255" s="157">
        <v>26.463419368961237</v>
      </c>
      <c r="Z255" s="164">
        <v>437</v>
      </c>
      <c r="AA255" s="156">
        <f t="shared" si="23"/>
        <v>16.510525801284373</v>
      </c>
      <c r="AB255" s="156">
        <f t="shared" si="24"/>
        <v>16.513361100740983</v>
      </c>
      <c r="AC255" s="165"/>
      <c r="AD255" s="165"/>
      <c r="AE255" s="166"/>
    </row>
    <row r="256" spans="1:31" s="167" customFormat="1" ht="30" x14ac:dyDescent="0.25">
      <c r="A256" s="159" t="s">
        <v>7</v>
      </c>
      <c r="B256" s="160" t="s">
        <v>30</v>
      </c>
      <c r="C256" s="160" t="s">
        <v>103</v>
      </c>
      <c r="D256" s="157" t="s">
        <v>32</v>
      </c>
      <c r="E256" s="160" t="s">
        <v>33</v>
      </c>
      <c r="F256" s="157" t="s">
        <v>12</v>
      </c>
      <c r="G256" s="157" t="s">
        <v>13</v>
      </c>
      <c r="H256" s="157">
        <v>0.6</v>
      </c>
      <c r="I256" s="157">
        <v>20.03</v>
      </c>
      <c r="J256" s="157">
        <v>0.33</v>
      </c>
      <c r="K256" s="157">
        <v>0.51100000000000001</v>
      </c>
      <c r="L256" s="157">
        <f>K256</f>
        <v>0.51100000000000001</v>
      </c>
      <c r="M256" s="160" t="s">
        <v>34</v>
      </c>
      <c r="N256" s="163">
        <v>7.9239691764606407E-4</v>
      </c>
      <c r="O256" s="163">
        <v>7.9239691764606602E-4</v>
      </c>
      <c r="P256" s="157">
        <v>20</v>
      </c>
      <c r="Q256" s="157">
        <v>237</v>
      </c>
      <c r="R256" s="157">
        <v>0.6</v>
      </c>
      <c r="S256" s="157">
        <v>1.0015000000000001</v>
      </c>
      <c r="T256" s="157">
        <v>0.33</v>
      </c>
      <c r="U256" s="157">
        <v>20</v>
      </c>
      <c r="V256" s="157">
        <v>1.595971136201383E-2</v>
      </c>
      <c r="W256" s="157">
        <v>9.6305198853494992E-3</v>
      </c>
      <c r="X256" s="157">
        <v>1.2813527632421188E-2</v>
      </c>
      <c r="Y256" s="157">
        <v>7.9593418365195723E-3</v>
      </c>
      <c r="Z256" s="164">
        <v>437</v>
      </c>
      <c r="AA256" s="156">
        <f t="shared" si="23"/>
        <v>45376.574183164252</v>
      </c>
      <c r="AB256" s="156">
        <f t="shared" si="24"/>
        <v>54904.037164847985</v>
      </c>
      <c r="AC256" s="165"/>
      <c r="AD256" s="165"/>
      <c r="AE256" s="166"/>
    </row>
    <row r="257" spans="1:31" s="167" customFormat="1" ht="30" x14ac:dyDescent="0.25">
      <c r="A257" s="159" t="s">
        <v>7</v>
      </c>
      <c r="B257" s="160" t="s">
        <v>30</v>
      </c>
      <c r="C257" s="160" t="s">
        <v>103</v>
      </c>
      <c r="D257" s="157" t="s">
        <v>16</v>
      </c>
      <c r="E257" s="160" t="s">
        <v>33</v>
      </c>
      <c r="F257" s="157" t="s">
        <v>12</v>
      </c>
      <c r="G257" s="157" t="s">
        <v>16</v>
      </c>
      <c r="H257" s="157">
        <v>0.75</v>
      </c>
      <c r="I257" s="157">
        <v>66.75</v>
      </c>
      <c r="J257" s="157">
        <v>1</v>
      </c>
      <c r="K257" s="157">
        <v>0.61299999999999999</v>
      </c>
      <c r="L257" s="157">
        <f>K257</f>
        <v>0.61299999999999999</v>
      </c>
      <c r="M257" s="160" t="s">
        <v>34</v>
      </c>
      <c r="N257" s="163">
        <v>1.2639969176348259E-3</v>
      </c>
      <c r="O257" s="163">
        <v>1.2639969176348274E-3</v>
      </c>
      <c r="P257" s="157">
        <v>20</v>
      </c>
      <c r="Q257" s="157">
        <v>238</v>
      </c>
      <c r="R257" s="157">
        <v>0.75</v>
      </c>
      <c r="S257" s="157">
        <v>3.3374999999999999</v>
      </c>
      <c r="T257" s="157">
        <v>1</v>
      </c>
      <c r="U257" s="157">
        <v>20</v>
      </c>
      <c r="V257" s="157">
        <v>0.25332195518824258</v>
      </c>
      <c r="W257" s="157">
        <v>0.10006384365916531</v>
      </c>
      <c r="X257" s="157">
        <v>0.24191378695788149</v>
      </c>
      <c r="Y257" s="157">
        <v>9.5889985977645795E-2</v>
      </c>
      <c r="Z257" s="164">
        <v>437</v>
      </c>
      <c r="AA257" s="156">
        <f t="shared" si="23"/>
        <v>4367.2118121756075</v>
      </c>
      <c r="AB257" s="156">
        <f t="shared" si="24"/>
        <v>4557.3059120258395</v>
      </c>
      <c r="AC257" s="165"/>
      <c r="AD257" s="165"/>
      <c r="AE257" s="166"/>
    </row>
    <row r="258" spans="1:31" s="167" customFormat="1" ht="45" x14ac:dyDescent="0.25">
      <c r="A258" s="159" t="s">
        <v>7</v>
      </c>
      <c r="B258" s="160" t="s">
        <v>8</v>
      </c>
      <c r="C258" s="160" t="s">
        <v>105</v>
      </c>
      <c r="D258" s="157" t="s">
        <v>10</v>
      </c>
      <c r="E258" s="157" t="s">
        <v>11</v>
      </c>
      <c r="F258" s="157" t="s">
        <v>12</v>
      </c>
      <c r="G258" s="157" t="s">
        <v>13</v>
      </c>
      <c r="H258" s="157">
        <v>0.5</v>
      </c>
      <c r="I258" s="157">
        <v>445</v>
      </c>
      <c r="J258" s="157">
        <v>6</v>
      </c>
      <c r="K258" s="157">
        <v>1.2999999999999999E-2</v>
      </c>
      <c r="L258" s="157">
        <f t="shared" ref="L258:L265" si="29">K258</f>
        <v>1.2999999999999999E-2</v>
      </c>
      <c r="M258" s="160" t="s">
        <v>14</v>
      </c>
      <c r="N258" s="163">
        <v>4.7800000000000002E-4</v>
      </c>
      <c r="O258" s="163">
        <v>4.7800000000000002E-4</v>
      </c>
      <c r="P258" s="157">
        <v>20</v>
      </c>
      <c r="Q258" s="157">
        <v>239</v>
      </c>
      <c r="R258" s="157">
        <v>0.5</v>
      </c>
      <c r="S258" s="157">
        <v>22.25</v>
      </c>
      <c r="T258" s="157">
        <v>6</v>
      </c>
      <c r="U258" s="157">
        <v>20</v>
      </c>
      <c r="V258" s="157">
        <v>2.4136419781665523</v>
      </c>
      <c r="W258" s="157">
        <v>0.42835985953575029</v>
      </c>
      <c r="X258" s="157">
        <v>2.4121806206179519</v>
      </c>
      <c r="Y258" s="157">
        <v>0.42810866356088439</v>
      </c>
      <c r="Z258" s="164">
        <v>437</v>
      </c>
      <c r="AA258" s="156">
        <f t="shared" si="23"/>
        <v>1020.1702850346757</v>
      </c>
      <c r="AB258" s="156">
        <f t="shared" si="24"/>
        <v>1020.7688776142954</v>
      </c>
      <c r="AC258" s="165"/>
      <c r="AD258" s="165"/>
      <c r="AE258" s="166"/>
    </row>
    <row r="259" spans="1:31" s="167" customFormat="1" ht="45" x14ac:dyDescent="0.25">
      <c r="A259" s="159" t="s">
        <v>7</v>
      </c>
      <c r="B259" s="160" t="s">
        <v>15</v>
      </c>
      <c r="C259" s="160" t="s">
        <v>105</v>
      </c>
      <c r="D259" s="157" t="s">
        <v>16</v>
      </c>
      <c r="E259" s="157" t="s">
        <v>17</v>
      </c>
      <c r="F259" s="157" t="s">
        <v>12</v>
      </c>
      <c r="G259" s="157" t="s">
        <v>16</v>
      </c>
      <c r="H259" s="157">
        <v>0.75</v>
      </c>
      <c r="I259" s="157">
        <v>890</v>
      </c>
      <c r="J259" s="157">
        <v>12</v>
      </c>
      <c r="K259" s="157">
        <v>1.544</v>
      </c>
      <c r="L259" s="157">
        <f t="shared" si="29"/>
        <v>1.544</v>
      </c>
      <c r="M259" s="160" t="s">
        <v>14</v>
      </c>
      <c r="N259" s="163">
        <v>1.2639969156603293E-3</v>
      </c>
      <c r="O259" s="163">
        <v>1.2639969156603475E-3</v>
      </c>
      <c r="P259" s="157">
        <v>20</v>
      </c>
      <c r="Q259" s="157">
        <v>240</v>
      </c>
      <c r="R259" s="157">
        <v>0.75</v>
      </c>
      <c r="S259" s="157">
        <v>44.5</v>
      </c>
      <c r="T259" s="157">
        <v>12</v>
      </c>
      <c r="U259" s="157">
        <v>20</v>
      </c>
      <c r="V259" s="157">
        <v>40.401316838728093</v>
      </c>
      <c r="W259" s="157">
        <v>4.5070413422616564</v>
      </c>
      <c r="X259" s="157">
        <v>40.023751471486136</v>
      </c>
      <c r="Y259" s="157">
        <v>4.4657214295852787</v>
      </c>
      <c r="Z259" s="164">
        <v>437</v>
      </c>
      <c r="AA259" s="156">
        <f t="shared" si="23"/>
        <v>96.959394603802579</v>
      </c>
      <c r="AB259" s="156">
        <f t="shared" si="24"/>
        <v>97.856529317947889</v>
      </c>
      <c r="AC259" s="165"/>
      <c r="AD259" s="165"/>
      <c r="AE259" s="166"/>
    </row>
    <row r="260" spans="1:31" s="167" customFormat="1" ht="45" x14ac:dyDescent="0.25">
      <c r="A260" s="159" t="s">
        <v>7</v>
      </c>
      <c r="B260" s="160" t="s">
        <v>18</v>
      </c>
      <c r="C260" s="160" t="s">
        <v>105</v>
      </c>
      <c r="D260" s="157" t="s">
        <v>10</v>
      </c>
      <c r="E260" s="157" t="s">
        <v>11</v>
      </c>
      <c r="F260" s="157" t="s">
        <v>12</v>
      </c>
      <c r="G260" s="157" t="s">
        <v>13</v>
      </c>
      <c r="H260" s="157">
        <v>0.5</v>
      </c>
      <c r="I260" s="157">
        <v>445</v>
      </c>
      <c r="J260" s="157">
        <v>6</v>
      </c>
      <c r="K260" s="157">
        <v>1.2999999999999999E-2</v>
      </c>
      <c r="L260" s="157">
        <f t="shared" si="29"/>
        <v>1.2999999999999999E-2</v>
      </c>
      <c r="M260" s="160" t="s">
        <v>14</v>
      </c>
      <c r="N260" s="163">
        <v>4.7800000000000002E-4</v>
      </c>
      <c r="O260" s="163">
        <v>4.7800000000000002E-4</v>
      </c>
      <c r="P260" s="157">
        <v>10</v>
      </c>
      <c r="Q260" s="157">
        <v>241</v>
      </c>
      <c r="R260" s="157">
        <v>0.5</v>
      </c>
      <c r="S260" s="157">
        <v>44.5</v>
      </c>
      <c r="T260" s="157">
        <v>6</v>
      </c>
      <c r="U260" s="157">
        <v>10</v>
      </c>
      <c r="V260" s="157">
        <v>4.8445503098297422</v>
      </c>
      <c r="W260" s="157">
        <v>0.85940868616459853</v>
      </c>
      <c r="X260" s="157">
        <v>4.8430772790808856</v>
      </c>
      <c r="Y260" s="157">
        <v>0.8591556663644262</v>
      </c>
      <c r="Z260" s="164">
        <v>437</v>
      </c>
      <c r="AA260" s="156">
        <f t="shared" si="23"/>
        <v>508.48915892421343</v>
      </c>
      <c r="AB260" s="156">
        <f t="shared" si="24"/>
        <v>508.63890806795735</v>
      </c>
      <c r="AC260" s="165"/>
      <c r="AD260" s="165"/>
      <c r="AE260" s="166"/>
    </row>
    <row r="261" spans="1:31" s="167" customFormat="1" ht="45" x14ac:dyDescent="0.25">
      <c r="A261" s="159" t="s">
        <v>7</v>
      </c>
      <c r="B261" s="160" t="s">
        <v>19</v>
      </c>
      <c r="C261" s="160" t="s">
        <v>105</v>
      </c>
      <c r="D261" s="157" t="s">
        <v>16</v>
      </c>
      <c r="E261" s="157" t="s">
        <v>17</v>
      </c>
      <c r="F261" s="157" t="s">
        <v>12</v>
      </c>
      <c r="G261" s="157" t="s">
        <v>16</v>
      </c>
      <c r="H261" s="157">
        <v>0.75</v>
      </c>
      <c r="I261" s="157">
        <v>890</v>
      </c>
      <c r="J261" s="157">
        <v>12</v>
      </c>
      <c r="K261" s="157">
        <v>1.544</v>
      </c>
      <c r="L261" s="157">
        <f t="shared" si="29"/>
        <v>1.544</v>
      </c>
      <c r="M261" s="160" t="s">
        <v>14</v>
      </c>
      <c r="N261" s="163">
        <v>1.263996913668079E-3</v>
      </c>
      <c r="O261" s="163">
        <v>1.263996913668074E-3</v>
      </c>
      <c r="P261" s="157">
        <v>10</v>
      </c>
      <c r="Q261" s="157">
        <v>242</v>
      </c>
      <c r="R261" s="157">
        <v>0.75</v>
      </c>
      <c r="S261" s="157">
        <v>89</v>
      </c>
      <c r="T261" s="157">
        <v>12</v>
      </c>
      <c r="U261" s="157">
        <v>10</v>
      </c>
      <c r="V261" s="157">
        <v>84.171699132957485</v>
      </c>
      <c r="W261" s="157">
        <v>9.427039113228993</v>
      </c>
      <c r="X261" s="157">
        <v>83.757951425658931</v>
      </c>
      <c r="Y261" s="157">
        <v>9.381410937667912</v>
      </c>
      <c r="Z261" s="164">
        <v>437</v>
      </c>
      <c r="AA261" s="156">
        <f t="shared" si="23"/>
        <v>46.356018549531271</v>
      </c>
      <c r="AB261" s="156">
        <f t="shared" si="24"/>
        <v>46.581479364193818</v>
      </c>
      <c r="AC261" s="165"/>
      <c r="AD261" s="165"/>
      <c r="AE261" s="166"/>
    </row>
    <row r="262" spans="1:31" s="167" customFormat="1" ht="45" x14ac:dyDescent="0.25">
      <c r="A262" s="159" t="s">
        <v>7</v>
      </c>
      <c r="B262" s="160" t="s">
        <v>20</v>
      </c>
      <c r="C262" s="160" t="s">
        <v>105</v>
      </c>
      <c r="D262" s="157" t="s">
        <v>10</v>
      </c>
      <c r="E262" s="157" t="s">
        <v>11</v>
      </c>
      <c r="F262" s="157" t="s">
        <v>12</v>
      </c>
      <c r="G262" s="157" t="s">
        <v>13</v>
      </c>
      <c r="H262" s="157">
        <v>0.5</v>
      </c>
      <c r="I262" s="157">
        <v>445</v>
      </c>
      <c r="J262" s="157">
        <v>6</v>
      </c>
      <c r="K262" s="157">
        <v>1.2999999999999999E-2</v>
      </c>
      <c r="L262" s="157">
        <f t="shared" si="29"/>
        <v>1.2999999999999999E-2</v>
      </c>
      <c r="M262" s="160" t="s">
        <v>14</v>
      </c>
      <c r="N262" s="163">
        <v>4.7800000000000002E-4</v>
      </c>
      <c r="O262" s="163">
        <v>4.7800000000000002E-4</v>
      </c>
      <c r="P262" s="157">
        <v>5</v>
      </c>
      <c r="Q262" s="157">
        <v>243</v>
      </c>
      <c r="R262" s="157">
        <v>0.5</v>
      </c>
      <c r="S262" s="157">
        <v>89</v>
      </c>
      <c r="T262" s="157">
        <v>6</v>
      </c>
      <c r="U262" s="157">
        <v>5</v>
      </c>
      <c r="V262" s="157">
        <v>9.7643819214303758</v>
      </c>
      <c r="W262" s="157">
        <v>1.7305701292415963</v>
      </c>
      <c r="X262" s="157">
        <v>9.7628853335324166</v>
      </c>
      <c r="Y262" s="157">
        <v>1.7303134616223681</v>
      </c>
      <c r="Z262" s="164">
        <v>437</v>
      </c>
      <c r="AA262" s="156">
        <f t="shared" si="23"/>
        <v>252.51793765301528</v>
      </c>
      <c r="AB262" s="156">
        <f t="shared" si="24"/>
        <v>252.55539513069624</v>
      </c>
      <c r="AC262" s="165"/>
      <c r="AD262" s="165"/>
      <c r="AE262" s="166"/>
    </row>
    <row r="263" spans="1:31" s="167" customFormat="1" ht="45" x14ac:dyDescent="0.25">
      <c r="A263" s="159" t="s">
        <v>7</v>
      </c>
      <c r="B263" s="160" t="s">
        <v>21</v>
      </c>
      <c r="C263" s="160" t="s">
        <v>105</v>
      </c>
      <c r="D263" s="157" t="s">
        <v>16</v>
      </c>
      <c r="E263" s="157" t="s">
        <v>17</v>
      </c>
      <c r="F263" s="157" t="s">
        <v>12</v>
      </c>
      <c r="G263" s="157" t="s">
        <v>16</v>
      </c>
      <c r="H263" s="157">
        <v>0.75</v>
      </c>
      <c r="I263" s="157">
        <v>890</v>
      </c>
      <c r="J263" s="157">
        <v>12</v>
      </c>
      <c r="K263" s="157">
        <v>1.544</v>
      </c>
      <c r="L263" s="157">
        <f t="shared" si="29"/>
        <v>1.544</v>
      </c>
      <c r="M263" s="160" t="s">
        <v>14</v>
      </c>
      <c r="N263" s="163">
        <v>1.2639969096890833E-3</v>
      </c>
      <c r="O263" s="163">
        <v>1.2639969096890909E-3</v>
      </c>
      <c r="P263" s="157">
        <v>5</v>
      </c>
      <c r="Q263" s="157">
        <v>244</v>
      </c>
      <c r="R263" s="157">
        <v>0.75</v>
      </c>
      <c r="S263" s="157">
        <v>178</v>
      </c>
      <c r="T263" s="157">
        <v>12</v>
      </c>
      <c r="U263" s="157">
        <v>5</v>
      </c>
      <c r="V263" s="157">
        <v>184.60847930588085</v>
      </c>
      <c r="W263" s="157">
        <v>20.750024329105706</v>
      </c>
      <c r="X263" s="157">
        <v>184.11277208279938</v>
      </c>
      <c r="Y263" s="157">
        <v>20.69525491468184</v>
      </c>
      <c r="Z263" s="164">
        <v>437</v>
      </c>
      <c r="AA263" s="156">
        <f t="shared" si="23"/>
        <v>21.060216271025165</v>
      </c>
      <c r="AB263" s="156">
        <f t="shared" si="24"/>
        <v>21.115951545490699</v>
      </c>
      <c r="AC263" s="165"/>
      <c r="AD263" s="165"/>
      <c r="AE263" s="166"/>
    </row>
    <row r="264" spans="1:31" s="167" customFormat="1" ht="45" x14ac:dyDescent="0.25">
      <c r="A264" s="159" t="s">
        <v>7</v>
      </c>
      <c r="B264" s="160" t="s">
        <v>22</v>
      </c>
      <c r="C264" s="160" t="s">
        <v>105</v>
      </c>
      <c r="D264" s="157" t="s">
        <v>10</v>
      </c>
      <c r="E264" s="157" t="s">
        <v>11</v>
      </c>
      <c r="F264" s="157" t="s">
        <v>23</v>
      </c>
      <c r="G264" s="157" t="s">
        <v>13</v>
      </c>
      <c r="H264" s="157">
        <v>0.5</v>
      </c>
      <c r="I264" s="157">
        <v>445</v>
      </c>
      <c r="J264" s="157">
        <v>6</v>
      </c>
      <c r="K264" s="157">
        <v>1.2999999999999999E-2</v>
      </c>
      <c r="L264" s="157">
        <f t="shared" si="29"/>
        <v>1.2999999999999999E-2</v>
      </c>
      <c r="M264" s="160" t="s">
        <v>14</v>
      </c>
      <c r="N264" s="163">
        <v>4.7800000000000002E-4</v>
      </c>
      <c r="O264" s="163">
        <v>4.7800000000000002E-4</v>
      </c>
      <c r="P264" s="157">
        <v>1</v>
      </c>
      <c r="Q264" s="157">
        <v>245</v>
      </c>
      <c r="R264" s="157">
        <v>0.5</v>
      </c>
      <c r="S264" s="157">
        <v>445</v>
      </c>
      <c r="T264" s="157">
        <v>6</v>
      </c>
      <c r="U264" s="157">
        <v>1</v>
      </c>
      <c r="V264" s="157">
        <v>51.914882675482282</v>
      </c>
      <c r="W264" s="157">
        <v>9.1257222839051266</v>
      </c>
      <c r="X264" s="157">
        <v>51.913191432533281</v>
      </c>
      <c r="Y264" s="157">
        <v>9.1254369358669507</v>
      </c>
      <c r="Z264" s="164">
        <v>437</v>
      </c>
      <c r="AA264" s="156">
        <f t="shared" si="23"/>
        <v>47.886620522161749</v>
      </c>
      <c r="AB264" s="156">
        <f t="shared" si="24"/>
        <v>47.888117913828239</v>
      </c>
      <c r="AC264" s="165"/>
      <c r="AD264" s="165"/>
      <c r="AE264" s="166"/>
    </row>
    <row r="265" spans="1:31" s="167" customFormat="1" ht="45" x14ac:dyDescent="0.25">
      <c r="A265" s="159" t="s">
        <v>7</v>
      </c>
      <c r="B265" s="160" t="s">
        <v>24</v>
      </c>
      <c r="C265" s="160" t="s">
        <v>105</v>
      </c>
      <c r="D265" s="157" t="s">
        <v>16</v>
      </c>
      <c r="E265" s="157" t="s">
        <v>17</v>
      </c>
      <c r="F265" s="157" t="s">
        <v>23</v>
      </c>
      <c r="G265" s="157" t="s">
        <v>16</v>
      </c>
      <c r="H265" s="157">
        <v>0.75</v>
      </c>
      <c r="I265" s="157">
        <v>890</v>
      </c>
      <c r="J265" s="157">
        <v>12</v>
      </c>
      <c r="K265" s="157">
        <v>1.544</v>
      </c>
      <c r="L265" s="157">
        <f t="shared" si="29"/>
        <v>1.544</v>
      </c>
      <c r="M265" s="160" t="s">
        <v>14</v>
      </c>
      <c r="N265" s="163">
        <v>1.2639968778682658E-3</v>
      </c>
      <c r="O265" s="163">
        <v>1.2639968778682654E-3</v>
      </c>
      <c r="P265" s="157">
        <v>1</v>
      </c>
      <c r="Q265" s="157">
        <v>246</v>
      </c>
      <c r="R265" s="157">
        <v>0.75</v>
      </c>
      <c r="S265" s="157">
        <v>890</v>
      </c>
      <c r="T265" s="157">
        <v>12</v>
      </c>
      <c r="U265" s="157">
        <v>1</v>
      </c>
      <c r="V265" s="157">
        <v>1932.0833832847379</v>
      </c>
      <c r="W265" s="157">
        <v>188.84327776624448</v>
      </c>
      <c r="X265" s="157">
        <v>1930.4498939573723</v>
      </c>
      <c r="Y265" s="157">
        <v>188.70302292738216</v>
      </c>
      <c r="Z265" s="164">
        <v>437</v>
      </c>
      <c r="AA265" s="156">
        <f t="shared" si="23"/>
        <v>2.3140881961439521</v>
      </c>
      <c r="AB265" s="156">
        <f t="shared" si="24"/>
        <v>2.3158081583471453</v>
      </c>
      <c r="AC265" s="165"/>
      <c r="AD265" s="165"/>
      <c r="AE265" s="166"/>
    </row>
    <row r="266" spans="1:31" s="167" customFormat="1" ht="60" x14ac:dyDescent="0.25">
      <c r="A266" s="159" t="s">
        <v>7</v>
      </c>
      <c r="B266" s="160" t="s">
        <v>25</v>
      </c>
      <c r="C266" s="160" t="s">
        <v>105</v>
      </c>
      <c r="D266" s="157" t="s">
        <v>10</v>
      </c>
      <c r="E266" s="157" t="s">
        <v>11</v>
      </c>
      <c r="F266" s="157" t="s">
        <v>12</v>
      </c>
      <c r="G266" s="157" t="s">
        <v>13</v>
      </c>
      <c r="H266" s="157">
        <v>0.5</v>
      </c>
      <c r="I266" s="157">
        <v>445</v>
      </c>
      <c r="J266" s="161">
        <f>2/60</f>
        <v>3.3333333333333333E-2</v>
      </c>
      <c r="K266" s="157">
        <v>1.2999999999999999E-2</v>
      </c>
      <c r="L266" s="157">
        <f>K266</f>
        <v>1.2999999999999999E-2</v>
      </c>
      <c r="M266" s="160" t="s">
        <v>106</v>
      </c>
      <c r="N266" s="163">
        <v>4.7800000000000002E-4</v>
      </c>
      <c r="O266" s="163">
        <v>4.7800000000000002E-4</v>
      </c>
      <c r="P266" s="157">
        <v>20</v>
      </c>
      <c r="Q266" s="157">
        <v>247</v>
      </c>
      <c r="R266" s="157">
        <v>0.5</v>
      </c>
      <c r="S266" s="157">
        <v>22.25</v>
      </c>
      <c r="T266" s="157">
        <v>3.3333333333333333E-2</v>
      </c>
      <c r="U266" s="157">
        <v>20</v>
      </c>
      <c r="V266" s="157">
        <v>1.3176454649570171E-2</v>
      </c>
      <c r="W266" s="157">
        <v>2.1003806831790039E-2</v>
      </c>
      <c r="X266" s="157">
        <v>1.3168400395505587E-2</v>
      </c>
      <c r="Y266" s="157">
        <v>2.0994527584011873E-2</v>
      </c>
      <c r="Z266" s="164">
        <v>437</v>
      </c>
      <c r="AA266" s="156">
        <f t="shared" si="23"/>
        <v>20805.752190530733</v>
      </c>
      <c r="AB266" s="156">
        <f t="shared" si="24"/>
        <v>20814.948002582922</v>
      </c>
      <c r="AC266" s="165"/>
      <c r="AD266" s="165"/>
      <c r="AE266" s="166"/>
    </row>
    <row r="267" spans="1:31" s="167" customFormat="1" ht="60" x14ac:dyDescent="0.25">
      <c r="A267" s="159" t="s">
        <v>7</v>
      </c>
      <c r="B267" s="160" t="s">
        <v>25</v>
      </c>
      <c r="C267" s="160" t="s">
        <v>105</v>
      </c>
      <c r="D267" s="157" t="s">
        <v>16</v>
      </c>
      <c r="E267" s="157" t="s">
        <v>17</v>
      </c>
      <c r="F267" s="157" t="s">
        <v>12</v>
      </c>
      <c r="G267" s="157" t="s">
        <v>16</v>
      </c>
      <c r="H267" s="157">
        <v>0.75</v>
      </c>
      <c r="I267" s="157">
        <v>890</v>
      </c>
      <c r="J267" s="161">
        <f>20/60</f>
        <v>0.33333333333333331</v>
      </c>
      <c r="K267" s="157">
        <v>1.544</v>
      </c>
      <c r="L267" s="157">
        <f t="shared" ref="L267:L283" si="30">K267</f>
        <v>1.544</v>
      </c>
      <c r="M267" s="160" t="s">
        <v>106</v>
      </c>
      <c r="N267" s="163">
        <v>1.2639969175918483E-3</v>
      </c>
      <c r="O267" s="163">
        <v>1.2639969175918461E-3</v>
      </c>
      <c r="P267" s="157">
        <v>20</v>
      </c>
      <c r="Q267" s="157">
        <v>248</v>
      </c>
      <c r="R267" s="157">
        <v>0.75</v>
      </c>
      <c r="S267" s="157">
        <v>44.5</v>
      </c>
      <c r="T267" s="157">
        <v>0.33333333333333331</v>
      </c>
      <c r="U267" s="157">
        <v>20</v>
      </c>
      <c r="V267" s="157">
        <v>1.072931619546714</v>
      </c>
      <c r="W267" s="157">
        <v>0.66299230697256761</v>
      </c>
      <c r="X267" s="157">
        <v>1.0633066650281666</v>
      </c>
      <c r="Y267" s="157">
        <v>0.65790144495467184</v>
      </c>
      <c r="Z267" s="164">
        <v>437</v>
      </c>
      <c r="AA267" s="156">
        <f t="shared" si="23"/>
        <v>659.13283669229907</v>
      </c>
      <c r="AB267" s="156">
        <f t="shared" si="24"/>
        <v>664.23322725808646</v>
      </c>
      <c r="AC267" s="165"/>
      <c r="AD267" s="165"/>
      <c r="AE267" s="166"/>
    </row>
    <row r="268" spans="1:31" s="167" customFormat="1" ht="60" x14ac:dyDescent="0.25">
      <c r="A268" s="159" t="s">
        <v>7</v>
      </c>
      <c r="B268" s="160" t="s">
        <v>27</v>
      </c>
      <c r="C268" s="160" t="s">
        <v>105</v>
      </c>
      <c r="D268" s="157" t="s">
        <v>10</v>
      </c>
      <c r="E268" s="157" t="s">
        <v>11</v>
      </c>
      <c r="F268" s="157" t="s">
        <v>12</v>
      </c>
      <c r="G268" s="157" t="s">
        <v>13</v>
      </c>
      <c r="H268" s="157">
        <v>0.5</v>
      </c>
      <c r="I268" s="157">
        <v>445</v>
      </c>
      <c r="J268" s="161">
        <f>2/60</f>
        <v>3.3333333333333333E-2</v>
      </c>
      <c r="K268" s="157">
        <v>1.2999999999999999E-2</v>
      </c>
      <c r="L268" s="157">
        <f t="shared" si="30"/>
        <v>1.2999999999999999E-2</v>
      </c>
      <c r="M268" s="160" t="s">
        <v>106</v>
      </c>
      <c r="N268" s="163">
        <v>4.7800000000000002E-4</v>
      </c>
      <c r="O268" s="163">
        <v>4.7800000000000002E-4</v>
      </c>
      <c r="P268" s="157">
        <v>10</v>
      </c>
      <c r="Q268" s="157">
        <v>249</v>
      </c>
      <c r="R268" s="157">
        <v>0.5</v>
      </c>
      <c r="S268" s="157">
        <v>44.5</v>
      </c>
      <c r="T268" s="157">
        <v>3.3333333333333333E-2</v>
      </c>
      <c r="U268" s="157">
        <v>10</v>
      </c>
      <c r="V268" s="157">
        <v>2.6341337804813604E-2</v>
      </c>
      <c r="W268" s="157">
        <v>4.199571203302957E-2</v>
      </c>
      <c r="X268" s="157">
        <v>2.633328345532843E-2</v>
      </c>
      <c r="Y268" s="157">
        <v>4.1986432065367889E-2</v>
      </c>
      <c r="Z268" s="164">
        <v>437</v>
      </c>
      <c r="AA268" s="156">
        <f t="shared" si="23"/>
        <v>10405.824281686189</v>
      </c>
      <c r="AB268" s="156">
        <f t="shared" si="24"/>
        <v>10408.124208307172</v>
      </c>
      <c r="AC268" s="165"/>
      <c r="AD268" s="165"/>
      <c r="AE268" s="166"/>
    </row>
    <row r="269" spans="1:31" s="167" customFormat="1" ht="60" x14ac:dyDescent="0.25">
      <c r="A269" s="159" t="s">
        <v>7</v>
      </c>
      <c r="B269" s="160" t="s">
        <v>27</v>
      </c>
      <c r="C269" s="160" t="s">
        <v>105</v>
      </c>
      <c r="D269" s="157" t="s">
        <v>16</v>
      </c>
      <c r="E269" s="157" t="s">
        <v>17</v>
      </c>
      <c r="F269" s="157" t="s">
        <v>12</v>
      </c>
      <c r="G269" s="157" t="s">
        <v>16</v>
      </c>
      <c r="H269" s="157">
        <v>0.75</v>
      </c>
      <c r="I269" s="157">
        <v>890</v>
      </c>
      <c r="J269" s="161">
        <f>20/60</f>
        <v>0.33333333333333331</v>
      </c>
      <c r="K269" s="157">
        <v>1.544</v>
      </c>
      <c r="L269" s="157">
        <f t="shared" si="30"/>
        <v>1.544</v>
      </c>
      <c r="M269" s="160" t="s">
        <v>106</v>
      </c>
      <c r="N269" s="163">
        <v>1.2639969175365295E-3</v>
      </c>
      <c r="O269" s="163">
        <v>1.2639969175365466E-3</v>
      </c>
      <c r="P269" s="157">
        <v>10</v>
      </c>
      <c r="Q269" s="157">
        <v>250</v>
      </c>
      <c r="R269" s="157">
        <v>0.75</v>
      </c>
      <c r="S269" s="157">
        <v>89</v>
      </c>
      <c r="T269" s="157">
        <v>0.33333333333333331</v>
      </c>
      <c r="U269" s="157">
        <v>10</v>
      </c>
      <c r="V269" s="157">
        <v>2.1395236807622346</v>
      </c>
      <c r="W269" s="157">
        <v>1.3204123762787001</v>
      </c>
      <c r="X269" s="157">
        <v>2.129840159062979</v>
      </c>
      <c r="Y269" s="157">
        <v>1.3153104885821767</v>
      </c>
      <c r="Z269" s="164">
        <v>437</v>
      </c>
      <c r="AA269" s="156">
        <f t="shared" si="23"/>
        <v>330.95721295160155</v>
      </c>
      <c r="AB269" s="156">
        <f t="shared" si="24"/>
        <v>332.24094523191934</v>
      </c>
      <c r="AC269" s="165"/>
      <c r="AD269" s="165"/>
      <c r="AE269" s="166"/>
    </row>
    <row r="270" spans="1:31" s="167" customFormat="1" ht="60" x14ac:dyDescent="0.25">
      <c r="A270" s="159" t="s">
        <v>7</v>
      </c>
      <c r="B270" s="160" t="s">
        <v>28</v>
      </c>
      <c r="C270" s="160" t="s">
        <v>105</v>
      </c>
      <c r="D270" s="157" t="s">
        <v>10</v>
      </c>
      <c r="E270" s="157" t="s">
        <v>11</v>
      </c>
      <c r="F270" s="157" t="s">
        <v>12</v>
      </c>
      <c r="G270" s="157" t="s">
        <v>13</v>
      </c>
      <c r="H270" s="157">
        <v>0.5</v>
      </c>
      <c r="I270" s="157">
        <v>445</v>
      </c>
      <c r="J270" s="161">
        <f>2/60</f>
        <v>3.3333333333333333E-2</v>
      </c>
      <c r="K270" s="157">
        <v>1.2999999999999999E-2</v>
      </c>
      <c r="L270" s="157">
        <f t="shared" si="30"/>
        <v>1.2999999999999999E-2</v>
      </c>
      <c r="M270" s="160" t="s">
        <v>106</v>
      </c>
      <c r="N270" s="163">
        <v>4.7800000000000002E-4</v>
      </c>
      <c r="O270" s="163">
        <v>4.7800000000000002E-4</v>
      </c>
      <c r="P270" s="157">
        <v>5</v>
      </c>
      <c r="Q270" s="157">
        <v>251</v>
      </c>
      <c r="R270" s="157">
        <v>0.5</v>
      </c>
      <c r="S270" s="157">
        <v>89</v>
      </c>
      <c r="T270" s="157">
        <v>3.3333333333333333E-2</v>
      </c>
      <c r="U270" s="157">
        <v>5</v>
      </c>
      <c r="V270" s="157">
        <v>5.2668347754341399E-2</v>
      </c>
      <c r="W270" s="157">
        <v>8.3982933210157582E-2</v>
      </c>
      <c r="X270" s="157">
        <v>5.2660293214225377E-2</v>
      </c>
      <c r="Y270" s="157">
        <v>8.3973651799067087E-2</v>
      </c>
      <c r="Z270" s="164">
        <v>437</v>
      </c>
      <c r="AA270" s="156">
        <f t="shared" si="23"/>
        <v>5203.4381664957809</v>
      </c>
      <c r="AB270" s="156">
        <f t="shared" si="24"/>
        <v>5204.0132903313242</v>
      </c>
      <c r="AC270" s="165"/>
      <c r="AD270" s="165"/>
      <c r="AE270" s="166"/>
    </row>
    <row r="271" spans="1:31" s="167" customFormat="1" ht="60" x14ac:dyDescent="0.25">
      <c r="A271" s="159" t="s">
        <v>7</v>
      </c>
      <c r="B271" s="160" t="s">
        <v>28</v>
      </c>
      <c r="C271" s="160" t="s">
        <v>105</v>
      </c>
      <c r="D271" s="157" t="s">
        <v>16</v>
      </c>
      <c r="E271" s="157" t="s">
        <v>17</v>
      </c>
      <c r="F271" s="157" t="s">
        <v>12</v>
      </c>
      <c r="G271" s="157" t="s">
        <v>16</v>
      </c>
      <c r="H271" s="157">
        <v>0.75</v>
      </c>
      <c r="I271" s="157">
        <v>890</v>
      </c>
      <c r="J271" s="161">
        <f>20/60</f>
        <v>0.33333333333333331</v>
      </c>
      <c r="K271" s="157">
        <v>1.544</v>
      </c>
      <c r="L271" s="157">
        <f t="shared" si="30"/>
        <v>1.544</v>
      </c>
      <c r="M271" s="160" t="s">
        <v>106</v>
      </c>
      <c r="N271" s="163">
        <v>1.2639969174260228E-3</v>
      </c>
      <c r="O271" s="163">
        <v>1.2639969174260079E-3</v>
      </c>
      <c r="P271" s="157">
        <v>5</v>
      </c>
      <c r="Q271" s="157">
        <v>252</v>
      </c>
      <c r="R271" s="157">
        <v>0.75</v>
      </c>
      <c r="S271" s="157">
        <v>178</v>
      </c>
      <c r="T271" s="157">
        <v>0.33333333333333331</v>
      </c>
      <c r="U271" s="157">
        <v>5</v>
      </c>
      <c r="V271" s="157">
        <v>4.2916188426651924</v>
      </c>
      <c r="W271" s="157">
        <v>2.639158434963893</v>
      </c>
      <c r="X271" s="157">
        <v>4.2818184326490796</v>
      </c>
      <c r="Y271" s="157">
        <v>2.6340350561456063</v>
      </c>
      <c r="Z271" s="164">
        <v>437</v>
      </c>
      <c r="AA271" s="156">
        <f t="shared" si="23"/>
        <v>165.58308671831546</v>
      </c>
      <c r="AB271" s="156">
        <f t="shared" si="24"/>
        <v>165.90515717716522</v>
      </c>
      <c r="AC271" s="165"/>
      <c r="AD271" s="165"/>
      <c r="AE271" s="166"/>
    </row>
    <row r="272" spans="1:31" s="167" customFormat="1" ht="60" x14ac:dyDescent="0.25">
      <c r="A272" s="159" t="s">
        <v>7</v>
      </c>
      <c r="B272" s="160" t="s">
        <v>29</v>
      </c>
      <c r="C272" s="160" t="s">
        <v>105</v>
      </c>
      <c r="D272" s="157" t="s">
        <v>10</v>
      </c>
      <c r="E272" s="157" t="s">
        <v>11</v>
      </c>
      <c r="F272" s="157" t="s">
        <v>23</v>
      </c>
      <c r="G272" s="157" t="s">
        <v>13</v>
      </c>
      <c r="H272" s="157">
        <v>0.5</v>
      </c>
      <c r="I272" s="157">
        <v>445</v>
      </c>
      <c r="J272" s="161">
        <f>2/60</f>
        <v>3.3333333333333333E-2</v>
      </c>
      <c r="K272" s="157">
        <v>1.2999999999999999E-2</v>
      </c>
      <c r="L272" s="157">
        <f t="shared" si="30"/>
        <v>1.2999999999999999E-2</v>
      </c>
      <c r="M272" s="160" t="s">
        <v>106</v>
      </c>
      <c r="N272" s="163">
        <v>4.7800000000000002E-4</v>
      </c>
      <c r="O272" s="163">
        <v>4.7800000000000002E-4</v>
      </c>
      <c r="P272" s="157">
        <v>1</v>
      </c>
      <c r="Q272" s="157">
        <v>253</v>
      </c>
      <c r="R272" s="157">
        <v>0.5</v>
      </c>
      <c r="S272" s="157">
        <v>445</v>
      </c>
      <c r="T272" s="157">
        <v>3.3333333333333333E-2</v>
      </c>
      <c r="U272" s="157">
        <v>1</v>
      </c>
      <c r="V272" s="157">
        <v>0.26272646865735505</v>
      </c>
      <c r="W272" s="157">
        <v>0.42026340630617398</v>
      </c>
      <c r="X272" s="157">
        <v>0.26271842565429637</v>
      </c>
      <c r="Y272" s="157">
        <v>0.42025409953100779</v>
      </c>
      <c r="Z272" s="164">
        <v>437</v>
      </c>
      <c r="AA272" s="156">
        <f t="shared" si="23"/>
        <v>1039.8240566337411</v>
      </c>
      <c r="AB272" s="156">
        <f t="shared" si="24"/>
        <v>1039.8470841514222</v>
      </c>
      <c r="AC272" s="165"/>
      <c r="AD272" s="165"/>
      <c r="AE272" s="166"/>
    </row>
    <row r="273" spans="1:31" s="167" customFormat="1" ht="60" x14ac:dyDescent="0.25">
      <c r="A273" s="159" t="s">
        <v>7</v>
      </c>
      <c r="B273" s="160" t="s">
        <v>29</v>
      </c>
      <c r="C273" s="160" t="s">
        <v>105</v>
      </c>
      <c r="D273" s="157" t="s">
        <v>16</v>
      </c>
      <c r="E273" s="157" t="s">
        <v>17</v>
      </c>
      <c r="F273" s="157" t="s">
        <v>23</v>
      </c>
      <c r="G273" s="157" t="s">
        <v>16</v>
      </c>
      <c r="H273" s="157">
        <v>0.75</v>
      </c>
      <c r="I273" s="157">
        <v>890</v>
      </c>
      <c r="J273" s="161">
        <f>20/60</f>
        <v>0.33333333333333331</v>
      </c>
      <c r="K273" s="157">
        <v>1.544</v>
      </c>
      <c r="L273" s="157">
        <f t="shared" si="30"/>
        <v>1.544</v>
      </c>
      <c r="M273" s="160" t="s">
        <v>106</v>
      </c>
      <c r="N273" s="163">
        <v>1.2639969165420704E-3</v>
      </c>
      <c r="O273" s="163">
        <v>1.2639969165420713E-3</v>
      </c>
      <c r="P273" s="157">
        <v>1</v>
      </c>
      <c r="Q273" s="157">
        <v>254</v>
      </c>
      <c r="R273" s="157">
        <v>0.75</v>
      </c>
      <c r="S273" s="157">
        <v>890</v>
      </c>
      <c r="T273" s="157">
        <v>0.33333333333333331</v>
      </c>
      <c r="U273" s="157">
        <v>1</v>
      </c>
      <c r="V273" s="157">
        <v>22.406775713196129</v>
      </c>
      <c r="W273" s="157">
        <v>13.360846384435773</v>
      </c>
      <c r="X273" s="157">
        <v>22.396052212656166</v>
      </c>
      <c r="Y273" s="157">
        <v>13.355574464406308</v>
      </c>
      <c r="Z273" s="164">
        <v>437</v>
      </c>
      <c r="AA273" s="156">
        <f t="shared" si="23"/>
        <v>32.707508748028651</v>
      </c>
      <c r="AB273" s="156">
        <f t="shared" si="24"/>
        <v>32.72041956447778</v>
      </c>
      <c r="AC273" s="165"/>
      <c r="AD273" s="165"/>
      <c r="AE273" s="166"/>
    </row>
    <row r="274" spans="1:31" s="167" customFormat="1" ht="30" x14ac:dyDescent="0.25">
      <c r="A274" s="159" t="s">
        <v>7</v>
      </c>
      <c r="B274" s="160" t="s">
        <v>30</v>
      </c>
      <c r="C274" s="160" t="s">
        <v>105</v>
      </c>
      <c r="D274" s="157" t="s">
        <v>32</v>
      </c>
      <c r="E274" s="160" t="s">
        <v>33</v>
      </c>
      <c r="F274" s="157" t="s">
        <v>12</v>
      </c>
      <c r="G274" s="157" t="s">
        <v>13</v>
      </c>
      <c r="H274" s="157">
        <v>0.5</v>
      </c>
      <c r="I274" s="157">
        <v>20.03</v>
      </c>
      <c r="J274" s="157">
        <v>0.33</v>
      </c>
      <c r="K274" s="157">
        <v>1.2999999999999999E-2</v>
      </c>
      <c r="L274" s="157">
        <f>K274</f>
        <v>1.2999999999999999E-2</v>
      </c>
      <c r="M274" s="160" t="s">
        <v>34</v>
      </c>
      <c r="N274" s="163">
        <v>4.7800000000000002E-4</v>
      </c>
      <c r="O274" s="163">
        <v>4.7800000000000002E-4</v>
      </c>
      <c r="P274" s="157">
        <v>20</v>
      </c>
      <c r="Q274" s="157">
        <v>255</v>
      </c>
      <c r="R274" s="157">
        <v>0.5</v>
      </c>
      <c r="S274" s="157">
        <v>1.0015000000000001</v>
      </c>
      <c r="T274" s="157">
        <v>0.33</v>
      </c>
      <c r="U274" s="157">
        <v>20</v>
      </c>
      <c r="V274" s="157">
        <v>6.0457843227878158E-3</v>
      </c>
      <c r="W274" s="157">
        <v>3.7549608776573759E-3</v>
      </c>
      <c r="X274" s="157">
        <v>5.9660653532639255E-3</v>
      </c>
      <c r="Y274" s="157">
        <v>3.712483990860758E-3</v>
      </c>
      <c r="Z274" s="164">
        <v>437</v>
      </c>
      <c r="AA274" s="156">
        <f t="shared" si="23"/>
        <v>116379.37497570764</v>
      </c>
      <c r="AB274" s="156">
        <f t="shared" si="24"/>
        <v>117710.94530664342</v>
      </c>
      <c r="AC274" s="165"/>
      <c r="AD274" s="165"/>
      <c r="AE274" s="166"/>
    </row>
    <row r="275" spans="1:31" s="167" customFormat="1" ht="30" x14ac:dyDescent="0.25">
      <c r="A275" s="159" t="s">
        <v>7</v>
      </c>
      <c r="B275" s="160" t="s">
        <v>30</v>
      </c>
      <c r="C275" s="160" t="s">
        <v>105</v>
      </c>
      <c r="D275" s="157" t="s">
        <v>16</v>
      </c>
      <c r="E275" s="160" t="s">
        <v>33</v>
      </c>
      <c r="F275" s="157" t="s">
        <v>12</v>
      </c>
      <c r="G275" s="157" t="s">
        <v>16</v>
      </c>
      <c r="H275" s="157">
        <v>0.75</v>
      </c>
      <c r="I275" s="157">
        <v>66.75</v>
      </c>
      <c r="J275" s="157">
        <v>1</v>
      </c>
      <c r="K275" s="157">
        <v>1.5569999999999999</v>
      </c>
      <c r="L275" s="157">
        <f>K275</f>
        <v>1.5569999999999999</v>
      </c>
      <c r="M275" s="160" t="s">
        <v>34</v>
      </c>
      <c r="N275" s="163">
        <v>1.2639969176348278E-3</v>
      </c>
      <c r="O275" s="163">
        <v>1.2639969176348274E-3</v>
      </c>
      <c r="P275" s="157">
        <v>20</v>
      </c>
      <c r="Q275" s="157">
        <v>256</v>
      </c>
      <c r="R275" s="157">
        <v>0.75</v>
      </c>
      <c r="S275" s="157">
        <v>3.3374999999999999</v>
      </c>
      <c r="T275" s="157">
        <v>1</v>
      </c>
      <c r="U275" s="157">
        <v>20</v>
      </c>
      <c r="V275" s="157">
        <v>0.27656715895000611</v>
      </c>
      <c r="W275" s="157">
        <v>0.10868131135295626</v>
      </c>
      <c r="X275" s="157">
        <v>0.24758859816166345</v>
      </c>
      <c r="Y275" s="157">
        <v>9.8079532101675609E-2</v>
      </c>
      <c r="Z275" s="164">
        <v>437</v>
      </c>
      <c r="AA275" s="156">
        <f t="shared" si="23"/>
        <v>4020.930503688784</v>
      </c>
      <c r="AB275" s="156">
        <f t="shared" si="24"/>
        <v>4455.5677482940828</v>
      </c>
      <c r="AC275" s="165"/>
      <c r="AD275" s="165"/>
      <c r="AE275" s="166"/>
    </row>
    <row r="276" spans="1:31" s="167" customFormat="1" ht="45" x14ac:dyDescent="0.25">
      <c r="A276" s="159" t="s">
        <v>7</v>
      </c>
      <c r="B276" s="160" t="s">
        <v>8</v>
      </c>
      <c r="C276" s="160" t="s">
        <v>9</v>
      </c>
      <c r="D276" s="157" t="s">
        <v>10</v>
      </c>
      <c r="E276" s="157" t="s">
        <v>11</v>
      </c>
      <c r="F276" s="157" t="s">
        <v>12</v>
      </c>
      <c r="G276" s="157" t="s">
        <v>13</v>
      </c>
      <c r="H276" s="157">
        <v>2.5000000000000001E-2</v>
      </c>
      <c r="I276" s="157">
        <v>445</v>
      </c>
      <c r="J276" s="157">
        <v>6</v>
      </c>
      <c r="K276" s="157">
        <v>0.13800000000000001</v>
      </c>
      <c r="L276" s="157">
        <f t="shared" si="30"/>
        <v>0.13800000000000001</v>
      </c>
      <c r="M276" s="160" t="s">
        <v>14</v>
      </c>
      <c r="N276" s="163">
        <v>4.7800000000000002E-4</v>
      </c>
      <c r="O276" s="163">
        <v>4.7800000000000002E-4</v>
      </c>
      <c r="P276" s="157">
        <v>20</v>
      </c>
      <c r="Q276" s="157">
        <v>257</v>
      </c>
      <c r="R276" s="157">
        <v>2.5000000000000001E-2</v>
      </c>
      <c r="S276" s="157">
        <v>22.25</v>
      </c>
      <c r="T276" s="157">
        <v>6</v>
      </c>
      <c r="U276" s="157">
        <v>20</v>
      </c>
      <c r="V276" s="157">
        <v>0.14049366866445004</v>
      </c>
      <c r="W276" s="157">
        <v>2.484967620904633E-2</v>
      </c>
      <c r="X276" s="157">
        <v>0.12509760792385244</v>
      </c>
      <c r="Y276" s="157">
        <v>2.2201574726803796E-2</v>
      </c>
      <c r="Z276" s="164">
        <v>437</v>
      </c>
      <c r="AA276" s="156">
        <f t="shared" si="23"/>
        <v>17585.742217474592</v>
      </c>
      <c r="AB276" s="156">
        <f t="shared" si="24"/>
        <v>19683.288477389542</v>
      </c>
      <c r="AC276" s="165"/>
      <c r="AD276" s="165"/>
      <c r="AE276" s="166"/>
    </row>
    <row r="277" spans="1:31" s="167" customFormat="1" ht="45" x14ac:dyDescent="0.25">
      <c r="A277" s="159" t="s">
        <v>7</v>
      </c>
      <c r="B277" s="160" t="s">
        <v>15</v>
      </c>
      <c r="C277" s="160" t="s">
        <v>9</v>
      </c>
      <c r="D277" s="157" t="s">
        <v>16</v>
      </c>
      <c r="E277" s="157" t="s">
        <v>17</v>
      </c>
      <c r="F277" s="157" t="s">
        <v>12</v>
      </c>
      <c r="G277" s="157" t="s">
        <v>16</v>
      </c>
      <c r="H277" s="157">
        <v>0.05</v>
      </c>
      <c r="I277" s="157">
        <v>890</v>
      </c>
      <c r="J277" s="157">
        <v>12</v>
      </c>
      <c r="K277" s="157">
        <v>0.40500000000000003</v>
      </c>
      <c r="L277" s="157">
        <f t="shared" si="30"/>
        <v>0.40500000000000003</v>
      </c>
      <c r="M277" s="160" t="s">
        <v>14</v>
      </c>
      <c r="N277" s="163">
        <v>4.7800000000000002E-4</v>
      </c>
      <c r="O277" s="163">
        <v>4.7800000000000002E-4</v>
      </c>
      <c r="P277" s="157">
        <v>20</v>
      </c>
      <c r="Q277" s="157">
        <v>258</v>
      </c>
      <c r="R277" s="157">
        <v>0.05</v>
      </c>
      <c r="S277" s="157">
        <v>44.5</v>
      </c>
      <c r="T277" s="157">
        <v>12</v>
      </c>
      <c r="U277" s="157">
        <v>20</v>
      </c>
      <c r="V277" s="157">
        <v>1.0817814526319207</v>
      </c>
      <c r="W277" s="157">
        <v>0.11985274453616809</v>
      </c>
      <c r="X277" s="157">
        <v>0.99123152800492154</v>
      </c>
      <c r="Y277" s="157">
        <v>0.11005403218655781</v>
      </c>
      <c r="Z277" s="164">
        <v>437</v>
      </c>
      <c r="AA277" s="156">
        <f t="shared" ref="AA277:AA289" si="31">Z277/W277</f>
        <v>3646.1409514750499</v>
      </c>
      <c r="AB277" s="156">
        <f t="shared" ref="AB277:AB340" si="32">Z277/Y277</f>
        <v>3970.7768204187246</v>
      </c>
      <c r="AC277" s="165"/>
      <c r="AD277" s="165"/>
      <c r="AE277" s="166"/>
    </row>
    <row r="278" spans="1:31" s="167" customFormat="1" ht="45" x14ac:dyDescent="0.25">
      <c r="A278" s="159" t="s">
        <v>7</v>
      </c>
      <c r="B278" s="160" t="s">
        <v>18</v>
      </c>
      <c r="C278" s="160" t="s">
        <v>9</v>
      </c>
      <c r="D278" s="157" t="s">
        <v>10</v>
      </c>
      <c r="E278" s="157" t="s">
        <v>11</v>
      </c>
      <c r="F278" s="157" t="s">
        <v>12</v>
      </c>
      <c r="G278" s="157" t="s">
        <v>13</v>
      </c>
      <c r="H278" s="157">
        <v>2.5000000000000001E-2</v>
      </c>
      <c r="I278" s="157">
        <v>445</v>
      </c>
      <c r="J278" s="157">
        <v>6</v>
      </c>
      <c r="K278" s="157">
        <v>0.13800000000000001</v>
      </c>
      <c r="L278" s="157">
        <f t="shared" si="30"/>
        <v>0.13800000000000001</v>
      </c>
      <c r="M278" s="160" t="s">
        <v>14</v>
      </c>
      <c r="N278" s="163">
        <v>4.7800000000000002E-4</v>
      </c>
      <c r="O278" s="163">
        <v>4.7800000000000002E-4</v>
      </c>
      <c r="P278" s="157">
        <v>10</v>
      </c>
      <c r="Q278" s="157">
        <v>259</v>
      </c>
      <c r="R278" s="157">
        <v>2.5000000000000001E-2</v>
      </c>
      <c r="S278" s="157">
        <v>44.5</v>
      </c>
      <c r="T278" s="157">
        <v>6</v>
      </c>
      <c r="U278" s="157">
        <v>10</v>
      </c>
      <c r="V278" s="157">
        <v>0.2606415438837133</v>
      </c>
      <c r="W278" s="157">
        <v>4.6187502871546909E-2</v>
      </c>
      <c r="X278" s="157">
        <v>0.24527536571146891</v>
      </c>
      <c r="Y278" s="157">
        <v>4.353968301803033E-2</v>
      </c>
      <c r="Z278" s="164">
        <v>437</v>
      </c>
      <c r="AA278" s="156">
        <f t="shared" si="31"/>
        <v>9461.4337825396287</v>
      </c>
      <c r="AB278" s="156">
        <f t="shared" si="32"/>
        <v>10036.820888636988</v>
      </c>
      <c r="AC278" s="165"/>
      <c r="AD278" s="165"/>
      <c r="AE278" s="166"/>
    </row>
    <row r="279" spans="1:31" s="167" customFormat="1" ht="45" x14ac:dyDescent="0.25">
      <c r="A279" s="159" t="s">
        <v>7</v>
      </c>
      <c r="B279" s="160" t="s">
        <v>19</v>
      </c>
      <c r="C279" s="160" t="s">
        <v>9</v>
      </c>
      <c r="D279" s="157" t="s">
        <v>16</v>
      </c>
      <c r="E279" s="157" t="s">
        <v>17</v>
      </c>
      <c r="F279" s="157" t="s">
        <v>12</v>
      </c>
      <c r="G279" s="157" t="s">
        <v>16</v>
      </c>
      <c r="H279" s="157">
        <v>0.05</v>
      </c>
      <c r="I279" s="157">
        <v>890</v>
      </c>
      <c r="J279" s="157">
        <v>12</v>
      </c>
      <c r="K279" s="157">
        <v>0.40500000000000003</v>
      </c>
      <c r="L279" s="157">
        <f t="shared" si="30"/>
        <v>0.40500000000000003</v>
      </c>
      <c r="M279" s="160" t="s">
        <v>14</v>
      </c>
      <c r="N279" s="163">
        <v>4.7800000000000002E-4</v>
      </c>
      <c r="O279" s="163">
        <v>4.7800000000000002E-4</v>
      </c>
      <c r="P279" s="157">
        <v>10</v>
      </c>
      <c r="Q279" s="157">
        <v>260</v>
      </c>
      <c r="R279" s="157">
        <v>0.05</v>
      </c>
      <c r="S279" s="157">
        <v>89</v>
      </c>
      <c r="T279" s="157">
        <v>12</v>
      </c>
      <c r="U279" s="157">
        <v>10</v>
      </c>
      <c r="V279" s="157">
        <v>2.0461539066634047</v>
      </c>
      <c r="W279" s="157">
        <v>0.2269968236638972</v>
      </c>
      <c r="X279" s="157">
        <v>1.955400243139505</v>
      </c>
      <c r="Y279" s="157">
        <v>0.21717226068793177</v>
      </c>
      <c r="Z279" s="164">
        <v>437</v>
      </c>
      <c r="AA279" s="156">
        <f t="shared" si="31"/>
        <v>1925.1370699664237</v>
      </c>
      <c r="AB279" s="156">
        <f t="shared" si="32"/>
        <v>2012.2275221325447</v>
      </c>
      <c r="AC279" s="165"/>
      <c r="AD279" s="165"/>
      <c r="AE279" s="166"/>
    </row>
    <row r="280" spans="1:31" s="167" customFormat="1" ht="45" x14ac:dyDescent="0.25">
      <c r="A280" s="159" t="s">
        <v>7</v>
      </c>
      <c r="B280" s="160" t="s">
        <v>20</v>
      </c>
      <c r="C280" s="160" t="s">
        <v>9</v>
      </c>
      <c r="D280" s="157" t="s">
        <v>10</v>
      </c>
      <c r="E280" s="157" t="s">
        <v>11</v>
      </c>
      <c r="F280" s="157" t="s">
        <v>12</v>
      </c>
      <c r="G280" s="157" t="s">
        <v>13</v>
      </c>
      <c r="H280" s="157">
        <v>2.5000000000000001E-2</v>
      </c>
      <c r="I280" s="157">
        <v>445</v>
      </c>
      <c r="J280" s="157">
        <v>6</v>
      </c>
      <c r="K280" s="157">
        <v>0.13800000000000001</v>
      </c>
      <c r="L280" s="157">
        <f t="shared" si="30"/>
        <v>0.13800000000000001</v>
      </c>
      <c r="M280" s="160" t="s">
        <v>14</v>
      </c>
      <c r="N280" s="163">
        <v>4.7800000000000002E-4</v>
      </c>
      <c r="O280" s="163">
        <v>4.7800000000000002E-4</v>
      </c>
      <c r="P280" s="157">
        <v>5</v>
      </c>
      <c r="Q280" s="157">
        <v>261</v>
      </c>
      <c r="R280" s="157">
        <v>2.5000000000000001E-2</v>
      </c>
      <c r="S280" s="157">
        <v>89</v>
      </c>
      <c r="T280" s="157">
        <v>6</v>
      </c>
      <c r="U280" s="157">
        <v>5</v>
      </c>
      <c r="V280" s="157">
        <v>0.50111174675417391</v>
      </c>
      <c r="W280" s="157">
        <v>8.8889305240362829E-2</v>
      </c>
      <c r="X280" s="157">
        <v>0.48569923118968877</v>
      </c>
      <c r="Y280" s="157">
        <v>8.6238052313603902E-2</v>
      </c>
      <c r="Z280" s="164">
        <v>437</v>
      </c>
      <c r="AA280" s="156">
        <f t="shared" si="31"/>
        <v>4916.2269726186041</v>
      </c>
      <c r="AB280" s="156">
        <f t="shared" si="32"/>
        <v>5067.3686183316549</v>
      </c>
      <c r="AC280" s="165"/>
      <c r="AD280" s="165"/>
      <c r="AE280" s="166"/>
    </row>
    <row r="281" spans="1:31" s="167" customFormat="1" ht="45" x14ac:dyDescent="0.25">
      <c r="A281" s="159" t="s">
        <v>7</v>
      </c>
      <c r="B281" s="160" t="s">
        <v>21</v>
      </c>
      <c r="C281" s="160" t="s">
        <v>9</v>
      </c>
      <c r="D281" s="157" t="s">
        <v>16</v>
      </c>
      <c r="E281" s="157" t="s">
        <v>17</v>
      </c>
      <c r="F281" s="157" t="s">
        <v>12</v>
      </c>
      <c r="G281" s="157" t="s">
        <v>16</v>
      </c>
      <c r="H281" s="157">
        <v>0.05</v>
      </c>
      <c r="I281" s="157">
        <v>890</v>
      </c>
      <c r="J281" s="157">
        <v>12</v>
      </c>
      <c r="K281" s="157">
        <v>0.40500000000000003</v>
      </c>
      <c r="L281" s="157">
        <f t="shared" si="30"/>
        <v>0.40500000000000003</v>
      </c>
      <c r="M281" s="160" t="s">
        <v>14</v>
      </c>
      <c r="N281" s="163">
        <v>4.7800000000000002E-4</v>
      </c>
      <c r="O281" s="163">
        <v>4.7800000000000002E-4</v>
      </c>
      <c r="P281" s="157">
        <v>5</v>
      </c>
      <c r="Q281" s="157">
        <v>262</v>
      </c>
      <c r="R281" s="157">
        <v>0.05</v>
      </c>
      <c r="S281" s="157">
        <v>178</v>
      </c>
      <c r="T281" s="157">
        <v>12</v>
      </c>
      <c r="U281" s="157">
        <v>5</v>
      </c>
      <c r="V281" s="157">
        <v>3.9812706951022081</v>
      </c>
      <c r="W281" s="157">
        <v>0.44211336570132947</v>
      </c>
      <c r="X281" s="157">
        <v>3.8901080945269575</v>
      </c>
      <c r="Y281" s="157">
        <v>0.43223693510363809</v>
      </c>
      <c r="Z281" s="164">
        <v>437</v>
      </c>
      <c r="AA281" s="156">
        <f t="shared" si="31"/>
        <v>988.43426573811428</v>
      </c>
      <c r="AB281" s="156">
        <f t="shared" si="32"/>
        <v>1011.0195693832131</v>
      </c>
      <c r="AC281" s="165"/>
      <c r="AD281" s="165"/>
      <c r="AE281" s="166"/>
    </row>
    <row r="282" spans="1:31" s="167" customFormat="1" ht="45" x14ac:dyDescent="0.25">
      <c r="A282" s="159" t="s">
        <v>7</v>
      </c>
      <c r="B282" s="160" t="s">
        <v>22</v>
      </c>
      <c r="C282" s="160" t="s">
        <v>9</v>
      </c>
      <c r="D282" s="157" t="s">
        <v>10</v>
      </c>
      <c r="E282" s="157" t="s">
        <v>11</v>
      </c>
      <c r="F282" s="157" t="s">
        <v>23</v>
      </c>
      <c r="G282" s="157" t="s">
        <v>13</v>
      </c>
      <c r="H282" s="157">
        <v>2.5000000000000001E-2</v>
      </c>
      <c r="I282" s="157">
        <v>445</v>
      </c>
      <c r="J282" s="157">
        <v>6</v>
      </c>
      <c r="K282" s="157">
        <v>0.13800000000000001</v>
      </c>
      <c r="L282" s="157">
        <f t="shared" si="30"/>
        <v>0.13800000000000001</v>
      </c>
      <c r="M282" s="160" t="s">
        <v>14</v>
      </c>
      <c r="N282" s="163">
        <v>4.7800000000000002E-4</v>
      </c>
      <c r="O282" s="163">
        <v>4.7800000000000002E-4</v>
      </c>
      <c r="P282" s="157">
        <v>1</v>
      </c>
      <c r="Q282" s="157">
        <v>263</v>
      </c>
      <c r="R282" s="157">
        <v>2.5000000000000001E-2</v>
      </c>
      <c r="S282" s="157">
        <v>445</v>
      </c>
      <c r="T282" s="157">
        <v>6</v>
      </c>
      <c r="U282" s="157">
        <v>1</v>
      </c>
      <c r="V282" s="157">
        <v>2.4267490428496568</v>
      </c>
      <c r="W282" s="157">
        <v>0.43137849225558089</v>
      </c>
      <c r="X282" s="157">
        <v>2.4112728545428568</v>
      </c>
      <c r="Y282" s="157">
        <v>0.42871348599479525</v>
      </c>
      <c r="Z282" s="164">
        <v>437</v>
      </c>
      <c r="AA282" s="156">
        <f t="shared" si="31"/>
        <v>1013.0314975024033</v>
      </c>
      <c r="AB282" s="156">
        <f t="shared" si="32"/>
        <v>1019.3287924824118</v>
      </c>
      <c r="AC282" s="165"/>
      <c r="AD282" s="165"/>
      <c r="AE282" s="166"/>
    </row>
    <row r="283" spans="1:31" s="167" customFormat="1" ht="45" x14ac:dyDescent="0.25">
      <c r="A283" s="159" t="s">
        <v>7</v>
      </c>
      <c r="B283" s="160" t="s">
        <v>24</v>
      </c>
      <c r="C283" s="160" t="s">
        <v>9</v>
      </c>
      <c r="D283" s="157" t="s">
        <v>16</v>
      </c>
      <c r="E283" s="157" t="s">
        <v>17</v>
      </c>
      <c r="F283" s="157" t="s">
        <v>23</v>
      </c>
      <c r="G283" s="157" t="s">
        <v>16</v>
      </c>
      <c r="H283" s="157">
        <v>0.05</v>
      </c>
      <c r="I283" s="157">
        <v>890</v>
      </c>
      <c r="J283" s="157">
        <v>12</v>
      </c>
      <c r="K283" s="157">
        <v>0.40500000000000003</v>
      </c>
      <c r="L283" s="157">
        <f t="shared" si="30"/>
        <v>0.40500000000000003</v>
      </c>
      <c r="M283" s="160" t="s">
        <v>14</v>
      </c>
      <c r="N283" s="163">
        <v>4.7800000000000002E-4</v>
      </c>
      <c r="O283" s="163">
        <v>4.7800000000000002E-4</v>
      </c>
      <c r="P283" s="157">
        <v>1</v>
      </c>
      <c r="Q283" s="157">
        <v>264</v>
      </c>
      <c r="R283" s="157">
        <v>0.05</v>
      </c>
      <c r="S283" s="157">
        <v>890</v>
      </c>
      <c r="T283" s="157">
        <v>12</v>
      </c>
      <c r="U283" s="157">
        <v>1</v>
      </c>
      <c r="V283" s="157">
        <v>19.772583652975793</v>
      </c>
      <c r="W283" s="157">
        <v>2.2033477479592691</v>
      </c>
      <c r="X283" s="157">
        <v>19.678079515374492</v>
      </c>
      <c r="Y283" s="157">
        <v>2.1930485550396788</v>
      </c>
      <c r="Z283" s="164">
        <v>437</v>
      </c>
      <c r="AA283" s="156">
        <f t="shared" si="31"/>
        <v>198.33455722309265</v>
      </c>
      <c r="AB283" s="156">
        <f t="shared" si="32"/>
        <v>199.26599390413102</v>
      </c>
      <c r="AC283" s="165"/>
      <c r="AD283" s="165"/>
      <c r="AE283" s="166"/>
    </row>
    <row r="284" spans="1:31" s="167" customFormat="1" ht="60" x14ac:dyDescent="0.25">
      <c r="A284" s="159" t="s">
        <v>7</v>
      </c>
      <c r="B284" s="160" t="s">
        <v>25</v>
      </c>
      <c r="C284" s="160" t="s">
        <v>9</v>
      </c>
      <c r="D284" s="157" t="s">
        <v>10</v>
      </c>
      <c r="E284" s="157" t="s">
        <v>11</v>
      </c>
      <c r="F284" s="157" t="s">
        <v>12</v>
      </c>
      <c r="G284" s="157" t="s">
        <v>13</v>
      </c>
      <c r="H284" s="157">
        <v>2.5000000000000001E-2</v>
      </c>
      <c r="I284" s="157">
        <v>445</v>
      </c>
      <c r="J284" s="157">
        <v>10.5</v>
      </c>
      <c r="K284" s="157">
        <v>0.13800000000000001</v>
      </c>
      <c r="L284" s="162">
        <f>K284</f>
        <v>0.13800000000000001</v>
      </c>
      <c r="M284" s="160" t="s">
        <v>26</v>
      </c>
      <c r="N284" s="163">
        <v>4.7800000000000002E-4</v>
      </c>
      <c r="O284" s="163">
        <v>4.7800000000000002E-4</v>
      </c>
      <c r="P284" s="157">
        <v>20</v>
      </c>
      <c r="Q284" s="157">
        <v>265</v>
      </c>
      <c r="R284" s="157">
        <v>2.5000000000000001E-2</v>
      </c>
      <c r="S284" s="157">
        <v>22.25</v>
      </c>
      <c r="T284" s="157">
        <v>10.5</v>
      </c>
      <c r="U284" s="157">
        <v>20</v>
      </c>
      <c r="V284" s="157">
        <v>0.24590142465343745</v>
      </c>
      <c r="W284" s="157">
        <v>3.0305573777818014E-2</v>
      </c>
      <c r="X284" s="157">
        <v>0.21895372505768795</v>
      </c>
      <c r="Y284" s="157">
        <v>2.7061565087310276E-2</v>
      </c>
      <c r="Z284" s="164">
        <v>437</v>
      </c>
      <c r="AA284" s="156">
        <f t="shared" si="31"/>
        <v>14419.789679740681</v>
      </c>
      <c r="AB284" s="156">
        <f t="shared" si="32"/>
        <v>16148.363872898035</v>
      </c>
      <c r="AC284" s="165"/>
      <c r="AD284" s="165"/>
      <c r="AE284" s="166"/>
    </row>
    <row r="285" spans="1:31" s="167" customFormat="1" ht="60" x14ac:dyDescent="0.25">
      <c r="A285" s="159" t="s">
        <v>7</v>
      </c>
      <c r="B285" s="160" t="s">
        <v>25</v>
      </c>
      <c r="C285" s="160" t="s">
        <v>9</v>
      </c>
      <c r="D285" s="157" t="s">
        <v>16</v>
      </c>
      <c r="E285" s="157" t="s">
        <v>17</v>
      </c>
      <c r="F285" s="157" t="s">
        <v>12</v>
      </c>
      <c r="G285" s="157" t="s">
        <v>16</v>
      </c>
      <c r="H285" s="157">
        <v>0.05</v>
      </c>
      <c r="I285" s="157">
        <v>890</v>
      </c>
      <c r="J285" s="157">
        <v>10.5</v>
      </c>
      <c r="K285" s="157">
        <v>0.40500000000000003</v>
      </c>
      <c r="L285" s="162">
        <f t="shared" ref="L285:L301" si="33">K285</f>
        <v>0.40500000000000003</v>
      </c>
      <c r="M285" s="160" t="s">
        <v>26</v>
      </c>
      <c r="N285" s="163">
        <v>4.7800000000000002E-4</v>
      </c>
      <c r="O285" s="163">
        <v>4.7800000000000002E-4</v>
      </c>
      <c r="P285" s="157">
        <v>20</v>
      </c>
      <c r="Q285" s="157">
        <v>266</v>
      </c>
      <c r="R285" s="157">
        <v>0.05</v>
      </c>
      <c r="S285" s="157">
        <v>44.5</v>
      </c>
      <c r="T285" s="157">
        <v>10.5</v>
      </c>
      <c r="U285" s="157">
        <v>20</v>
      </c>
      <c r="V285" s="157">
        <v>0.94646984682084623</v>
      </c>
      <c r="W285" s="157">
        <v>0.1167490139239107</v>
      </c>
      <c r="X285" s="157">
        <v>0.86725079526841431</v>
      </c>
      <c r="Y285" s="157">
        <v>0.10721025655410821</v>
      </c>
      <c r="Z285" s="164">
        <v>437</v>
      </c>
      <c r="AA285" s="156">
        <f t="shared" si="31"/>
        <v>3743.0722993926765</v>
      </c>
      <c r="AB285" s="156">
        <f t="shared" si="32"/>
        <v>4076.1025488214309</v>
      </c>
      <c r="AC285" s="165"/>
      <c r="AD285" s="165"/>
      <c r="AE285" s="166"/>
    </row>
    <row r="286" spans="1:31" s="167" customFormat="1" ht="60" x14ac:dyDescent="0.25">
      <c r="A286" s="159" t="s">
        <v>7</v>
      </c>
      <c r="B286" s="160" t="s">
        <v>27</v>
      </c>
      <c r="C286" s="160" t="s">
        <v>9</v>
      </c>
      <c r="D286" s="157" t="s">
        <v>10</v>
      </c>
      <c r="E286" s="157" t="s">
        <v>11</v>
      </c>
      <c r="F286" s="157" t="s">
        <v>12</v>
      </c>
      <c r="G286" s="157" t="s">
        <v>13</v>
      </c>
      <c r="H286" s="157">
        <v>2.5000000000000001E-2</v>
      </c>
      <c r="I286" s="157">
        <v>445</v>
      </c>
      <c r="J286" s="157">
        <v>10.5</v>
      </c>
      <c r="K286" s="157">
        <v>0.13800000000000001</v>
      </c>
      <c r="L286" s="162">
        <f t="shared" si="33"/>
        <v>0.13800000000000001</v>
      </c>
      <c r="M286" s="160" t="s">
        <v>26</v>
      </c>
      <c r="N286" s="163">
        <v>4.7800000000000002E-4</v>
      </c>
      <c r="O286" s="163">
        <v>4.7800000000000002E-4</v>
      </c>
      <c r="P286" s="157">
        <v>10</v>
      </c>
      <c r="Q286" s="157">
        <v>267</v>
      </c>
      <c r="R286" s="157">
        <v>2.5000000000000001E-2</v>
      </c>
      <c r="S286" s="157">
        <v>44.5</v>
      </c>
      <c r="T286" s="157">
        <v>10.5</v>
      </c>
      <c r="U286" s="157">
        <v>10</v>
      </c>
      <c r="V286" s="157">
        <v>0.45628471724579533</v>
      </c>
      <c r="W286" s="157">
        <v>5.6319259135251092E-2</v>
      </c>
      <c r="X286" s="157">
        <v>0.42930550902656928</v>
      </c>
      <c r="Y286" s="157">
        <v>5.3073272150866678E-2</v>
      </c>
      <c r="Z286" s="164">
        <v>437</v>
      </c>
      <c r="AA286" s="156">
        <f t="shared" si="31"/>
        <v>7759.3350251739193</v>
      </c>
      <c r="AB286" s="156">
        <f t="shared" si="32"/>
        <v>8233.89970676349</v>
      </c>
      <c r="AC286" s="165"/>
      <c r="AD286" s="165"/>
      <c r="AE286" s="166"/>
    </row>
    <row r="287" spans="1:31" s="167" customFormat="1" ht="60" x14ac:dyDescent="0.25">
      <c r="A287" s="159" t="s">
        <v>7</v>
      </c>
      <c r="B287" s="160" t="s">
        <v>27</v>
      </c>
      <c r="C287" s="160" t="s">
        <v>9</v>
      </c>
      <c r="D287" s="157" t="s">
        <v>16</v>
      </c>
      <c r="E287" s="157" t="s">
        <v>17</v>
      </c>
      <c r="F287" s="157" t="s">
        <v>12</v>
      </c>
      <c r="G287" s="157" t="s">
        <v>16</v>
      </c>
      <c r="H287" s="157">
        <v>0.05</v>
      </c>
      <c r="I287" s="157">
        <v>890</v>
      </c>
      <c r="J287" s="157">
        <v>10.5</v>
      </c>
      <c r="K287" s="157">
        <v>0.40500000000000003</v>
      </c>
      <c r="L287" s="162">
        <f t="shared" si="33"/>
        <v>0.40500000000000003</v>
      </c>
      <c r="M287" s="160" t="s">
        <v>26</v>
      </c>
      <c r="N287" s="163">
        <v>4.7800000000000002E-4</v>
      </c>
      <c r="O287" s="163">
        <v>4.7800000000000002E-4</v>
      </c>
      <c r="P287" s="157">
        <v>10</v>
      </c>
      <c r="Q287" s="157">
        <v>268</v>
      </c>
      <c r="R287" s="157">
        <v>0.05</v>
      </c>
      <c r="S287" s="157">
        <v>89</v>
      </c>
      <c r="T287" s="157">
        <v>10.5</v>
      </c>
      <c r="U287" s="157">
        <v>10</v>
      </c>
      <c r="V287" s="157">
        <v>1.790081943890057</v>
      </c>
      <c r="W287" s="157">
        <v>0.22109823400988679</v>
      </c>
      <c r="X287" s="157">
        <v>1.7106959865883347</v>
      </c>
      <c r="Y287" s="157">
        <v>0.21153659721762291</v>
      </c>
      <c r="Z287" s="164">
        <v>437</v>
      </c>
      <c r="AA287" s="156">
        <f t="shared" si="31"/>
        <v>1976.4970170700631</v>
      </c>
      <c r="AB287" s="156">
        <f t="shared" si="32"/>
        <v>2065.8363883504594</v>
      </c>
      <c r="AC287" s="165"/>
      <c r="AD287" s="165"/>
      <c r="AE287" s="166"/>
    </row>
    <row r="288" spans="1:31" s="167" customFormat="1" ht="60" x14ac:dyDescent="0.25">
      <c r="A288" s="159" t="s">
        <v>7</v>
      </c>
      <c r="B288" s="160" t="s">
        <v>28</v>
      </c>
      <c r="C288" s="160" t="s">
        <v>9</v>
      </c>
      <c r="D288" s="157" t="s">
        <v>10</v>
      </c>
      <c r="E288" s="157" t="s">
        <v>11</v>
      </c>
      <c r="F288" s="157" t="s">
        <v>12</v>
      </c>
      <c r="G288" s="157" t="s">
        <v>13</v>
      </c>
      <c r="H288" s="157">
        <v>2.5000000000000001E-2</v>
      </c>
      <c r="I288" s="157">
        <v>445</v>
      </c>
      <c r="J288" s="157">
        <v>10.5</v>
      </c>
      <c r="K288" s="157">
        <v>0.13800000000000001</v>
      </c>
      <c r="L288" s="162">
        <f t="shared" si="33"/>
        <v>0.13800000000000001</v>
      </c>
      <c r="M288" s="160" t="s">
        <v>26</v>
      </c>
      <c r="N288" s="163">
        <v>4.7800000000000002E-4</v>
      </c>
      <c r="O288" s="163">
        <v>4.7800000000000002E-4</v>
      </c>
      <c r="P288" s="157">
        <v>5</v>
      </c>
      <c r="Q288" s="157">
        <v>269</v>
      </c>
      <c r="R288" s="157">
        <v>2.5000000000000001E-2</v>
      </c>
      <c r="S288" s="157">
        <v>89</v>
      </c>
      <c r="T288" s="157">
        <v>10.5</v>
      </c>
      <c r="U288" s="157">
        <v>5</v>
      </c>
      <c r="V288" s="157">
        <v>0.87730789164498413</v>
      </c>
      <c r="W288" s="157">
        <v>0.10839209114810575</v>
      </c>
      <c r="X288" s="157">
        <v>0.85031919866809758</v>
      </c>
      <c r="Y288" s="157">
        <v>0.10514221274878933</v>
      </c>
      <c r="Z288" s="164">
        <v>437</v>
      </c>
      <c r="AA288" s="156">
        <f t="shared" si="31"/>
        <v>4031.6594630773207</v>
      </c>
      <c r="AB288" s="156">
        <f t="shared" si="32"/>
        <v>4156.2754727646898</v>
      </c>
      <c r="AC288" s="165"/>
      <c r="AD288" s="165"/>
      <c r="AE288" s="166"/>
    </row>
    <row r="289" spans="1:31" s="167" customFormat="1" ht="60" x14ac:dyDescent="0.25">
      <c r="A289" s="159" t="s">
        <v>7</v>
      </c>
      <c r="B289" s="160" t="s">
        <v>28</v>
      </c>
      <c r="C289" s="160" t="s">
        <v>9</v>
      </c>
      <c r="D289" s="157" t="s">
        <v>16</v>
      </c>
      <c r="E289" s="157" t="s">
        <v>17</v>
      </c>
      <c r="F289" s="157" t="s">
        <v>12</v>
      </c>
      <c r="G289" s="157" t="s">
        <v>16</v>
      </c>
      <c r="H289" s="157">
        <v>0.05</v>
      </c>
      <c r="I289" s="157">
        <v>890</v>
      </c>
      <c r="J289" s="157">
        <v>10.5</v>
      </c>
      <c r="K289" s="157">
        <v>0.40500000000000003</v>
      </c>
      <c r="L289" s="162">
        <f t="shared" si="33"/>
        <v>0.40500000000000003</v>
      </c>
      <c r="M289" s="160" t="s">
        <v>26</v>
      </c>
      <c r="N289" s="163">
        <v>4.7800000000000002E-4</v>
      </c>
      <c r="O289" s="163">
        <v>4.7800000000000002E-4</v>
      </c>
      <c r="P289" s="157">
        <v>5</v>
      </c>
      <c r="Q289" s="157">
        <v>270</v>
      </c>
      <c r="R289" s="157">
        <v>0.05</v>
      </c>
      <c r="S289" s="157">
        <v>178</v>
      </c>
      <c r="T289" s="157">
        <v>10.5</v>
      </c>
      <c r="U289" s="157">
        <v>5</v>
      </c>
      <c r="V289" s="157">
        <v>3.4825007478774666</v>
      </c>
      <c r="W289" s="157">
        <v>0.43053034899807746</v>
      </c>
      <c r="X289" s="157">
        <v>3.4027799453123246</v>
      </c>
      <c r="Y289" s="157">
        <v>0.42092284222892878</v>
      </c>
      <c r="Z289" s="164">
        <v>437</v>
      </c>
      <c r="AA289" s="156">
        <f t="shared" si="31"/>
        <v>1015.0271659523622</v>
      </c>
      <c r="AB289" s="156">
        <f t="shared" si="32"/>
        <v>1038.1950233110117</v>
      </c>
      <c r="AC289" s="165"/>
      <c r="AD289" s="165"/>
      <c r="AE289" s="166"/>
    </row>
    <row r="290" spans="1:31" s="167" customFormat="1" ht="60" x14ac:dyDescent="0.25">
      <c r="A290" s="159" t="s">
        <v>7</v>
      </c>
      <c r="B290" s="160" t="s">
        <v>29</v>
      </c>
      <c r="C290" s="160" t="s">
        <v>9</v>
      </c>
      <c r="D290" s="157" t="s">
        <v>10</v>
      </c>
      <c r="E290" s="157" t="s">
        <v>11</v>
      </c>
      <c r="F290" s="157" t="s">
        <v>23</v>
      </c>
      <c r="G290" s="157" t="s">
        <v>13</v>
      </c>
      <c r="H290" s="157">
        <v>2.5000000000000001E-2</v>
      </c>
      <c r="I290" s="157">
        <v>445</v>
      </c>
      <c r="J290" s="157">
        <v>10.5</v>
      </c>
      <c r="K290" s="157">
        <v>0.13800000000000001</v>
      </c>
      <c r="L290" s="162">
        <f t="shared" si="33"/>
        <v>0.13800000000000001</v>
      </c>
      <c r="M290" s="160" t="s">
        <v>26</v>
      </c>
      <c r="N290" s="163">
        <v>4.7800000000000002E-4</v>
      </c>
      <c r="O290" s="163">
        <v>4.7800000000000002E-4</v>
      </c>
      <c r="P290" s="157">
        <v>1</v>
      </c>
      <c r="Q290" s="157">
        <v>271</v>
      </c>
      <c r="R290" s="157">
        <v>2.5000000000000001E-2</v>
      </c>
      <c r="S290" s="157">
        <v>445</v>
      </c>
      <c r="T290" s="157">
        <v>10.5</v>
      </c>
      <c r="U290" s="157">
        <v>1</v>
      </c>
      <c r="V290" s="157">
        <v>4.254163153754777</v>
      </c>
      <c r="W290" s="157">
        <v>0.52663699992526081</v>
      </c>
      <c r="X290" s="157">
        <v>4.2269971882864468</v>
      </c>
      <c r="Y290" s="157">
        <v>0.52335991886381983</v>
      </c>
      <c r="Z290" s="164">
        <v>437</v>
      </c>
      <c r="AA290" s="156">
        <f>Z290/W290</f>
        <v>829.7935770977316</v>
      </c>
      <c r="AB290" s="156">
        <f t="shared" si="32"/>
        <v>834.98942935618459</v>
      </c>
      <c r="AC290" s="165"/>
      <c r="AD290" s="165"/>
      <c r="AE290" s="166"/>
    </row>
    <row r="291" spans="1:31" s="167" customFormat="1" ht="60" x14ac:dyDescent="0.25">
      <c r="A291" s="159" t="s">
        <v>7</v>
      </c>
      <c r="B291" s="160" t="s">
        <v>29</v>
      </c>
      <c r="C291" s="160" t="s">
        <v>9</v>
      </c>
      <c r="D291" s="157" t="s">
        <v>16</v>
      </c>
      <c r="E291" s="157" t="s">
        <v>17</v>
      </c>
      <c r="F291" s="157" t="s">
        <v>23</v>
      </c>
      <c r="G291" s="157" t="s">
        <v>16</v>
      </c>
      <c r="H291" s="157">
        <v>0.05</v>
      </c>
      <c r="I291" s="157">
        <v>890</v>
      </c>
      <c r="J291" s="157">
        <v>10.5</v>
      </c>
      <c r="K291" s="157">
        <v>0.40500000000000003</v>
      </c>
      <c r="L291" s="162">
        <f t="shared" si="33"/>
        <v>0.40500000000000003</v>
      </c>
      <c r="M291" s="160" t="s">
        <v>26</v>
      </c>
      <c r="N291" s="163">
        <v>4.7800000000000002E-4</v>
      </c>
      <c r="O291" s="163">
        <v>4.7800000000000002E-4</v>
      </c>
      <c r="P291" s="157">
        <v>1</v>
      </c>
      <c r="Q291" s="157">
        <v>272</v>
      </c>
      <c r="R291" s="157">
        <v>0.05</v>
      </c>
      <c r="S291" s="157">
        <v>890</v>
      </c>
      <c r="T291" s="157">
        <v>10.5</v>
      </c>
      <c r="U291" s="157">
        <v>1</v>
      </c>
      <c r="V291" s="157">
        <v>17.274355683931578</v>
      </c>
      <c r="W291" s="157">
        <v>2.1415654926554653</v>
      </c>
      <c r="X291" s="157">
        <v>17.191906733688153</v>
      </c>
      <c r="Y291" s="157">
        <v>2.131585864442723</v>
      </c>
      <c r="Z291" s="164">
        <v>437</v>
      </c>
      <c r="AA291" s="156">
        <f t="shared" ref="AA291:AA354" si="34">Z291/W291</f>
        <v>204.05633238801187</v>
      </c>
      <c r="AB291" s="156">
        <f t="shared" si="32"/>
        <v>205.01168040643219</v>
      </c>
      <c r="AC291" s="165"/>
      <c r="AD291" s="165"/>
      <c r="AE291" s="166"/>
    </row>
    <row r="292" spans="1:31" s="167" customFormat="1" ht="30" x14ac:dyDescent="0.25">
      <c r="A292" s="159" t="s">
        <v>7</v>
      </c>
      <c r="B292" s="160" t="s">
        <v>30</v>
      </c>
      <c r="C292" s="160" t="s">
        <v>31</v>
      </c>
      <c r="D292" s="157" t="s">
        <v>32</v>
      </c>
      <c r="E292" s="160" t="s">
        <v>33</v>
      </c>
      <c r="F292" s="157" t="s">
        <v>12</v>
      </c>
      <c r="G292" s="157" t="s">
        <v>13</v>
      </c>
      <c r="H292" s="157">
        <v>2.5000000000000001E-2</v>
      </c>
      <c r="I292" s="157">
        <v>20.03</v>
      </c>
      <c r="J292" s="157">
        <v>0.33</v>
      </c>
      <c r="K292" s="157">
        <v>0.13900000000000001</v>
      </c>
      <c r="L292" s="157">
        <f>K292</f>
        <v>0.13900000000000001</v>
      </c>
      <c r="M292" s="160" t="s">
        <v>34</v>
      </c>
      <c r="N292" s="163">
        <v>4.7800000000000002E-4</v>
      </c>
      <c r="O292" s="163">
        <v>4.7800000000000002E-4</v>
      </c>
      <c r="P292" s="157">
        <v>20</v>
      </c>
      <c r="Q292" s="157">
        <v>273</v>
      </c>
      <c r="R292" s="157">
        <v>2.5000000000000001E-2</v>
      </c>
      <c r="S292" s="157">
        <v>1.0015000000000001</v>
      </c>
      <c r="T292" s="157">
        <v>0.33</v>
      </c>
      <c r="U292" s="157">
        <v>20</v>
      </c>
      <c r="V292" s="157">
        <v>1.4231966180328064E-3</v>
      </c>
      <c r="W292" s="157">
        <v>8.0180959557428098E-4</v>
      </c>
      <c r="X292" s="157">
        <v>5.7167176979679916E-4</v>
      </c>
      <c r="Y292" s="157">
        <v>3.4768157290385253E-4</v>
      </c>
      <c r="Z292" s="164">
        <v>437</v>
      </c>
      <c r="AA292" s="156">
        <f t="shared" si="34"/>
        <v>545017.17416715005</v>
      </c>
      <c r="AB292" s="156">
        <f t="shared" si="32"/>
        <v>1256897.2130163696</v>
      </c>
      <c r="AC292" s="165"/>
      <c r="AD292" s="165"/>
      <c r="AE292" s="166"/>
    </row>
    <row r="293" spans="1:31" s="167" customFormat="1" ht="30" x14ac:dyDescent="0.25">
      <c r="A293" s="159" t="s">
        <v>7</v>
      </c>
      <c r="B293" s="160" t="s">
        <v>30</v>
      </c>
      <c r="C293" s="160" t="s">
        <v>31</v>
      </c>
      <c r="D293" s="157" t="s">
        <v>16</v>
      </c>
      <c r="E293" s="160" t="s">
        <v>33</v>
      </c>
      <c r="F293" s="157" t="s">
        <v>12</v>
      </c>
      <c r="G293" s="157" t="s">
        <v>16</v>
      </c>
      <c r="H293" s="157">
        <v>0.05</v>
      </c>
      <c r="I293" s="157">
        <v>66.75</v>
      </c>
      <c r="J293" s="157">
        <v>1</v>
      </c>
      <c r="K293" s="157">
        <v>0.40899999999999997</v>
      </c>
      <c r="L293" s="157">
        <f>K293</f>
        <v>0.40899999999999997</v>
      </c>
      <c r="M293" s="160" t="s">
        <v>34</v>
      </c>
      <c r="N293" s="163">
        <v>4.7800000000000002E-4</v>
      </c>
      <c r="O293" s="163">
        <v>4.7800000000000002E-4</v>
      </c>
      <c r="P293" s="157">
        <v>20</v>
      </c>
      <c r="Q293" s="157">
        <v>274</v>
      </c>
      <c r="R293" s="157">
        <v>0.05</v>
      </c>
      <c r="S293" s="157">
        <v>3.3374999999999999</v>
      </c>
      <c r="T293" s="157">
        <v>1</v>
      </c>
      <c r="U293" s="157">
        <v>20</v>
      </c>
      <c r="V293" s="157">
        <v>1.606282553103424E-2</v>
      </c>
      <c r="W293" s="157">
        <v>6.1111081954501349E-3</v>
      </c>
      <c r="X293" s="157">
        <v>8.4596623340565114E-3</v>
      </c>
      <c r="Y293" s="157">
        <v>3.328559167943744E-3</v>
      </c>
      <c r="Z293" s="164">
        <v>437</v>
      </c>
      <c r="AA293" s="156">
        <f t="shared" si="34"/>
        <v>71509.125026677953</v>
      </c>
      <c r="AB293" s="156">
        <f t="shared" si="32"/>
        <v>131288.03724103898</v>
      </c>
      <c r="AC293" s="165"/>
      <c r="AD293" s="165"/>
      <c r="AE293" s="166"/>
    </row>
    <row r="294" spans="1:31" s="167" customFormat="1" ht="45" x14ac:dyDescent="0.25">
      <c r="A294" s="159" t="s">
        <v>7</v>
      </c>
      <c r="B294" s="160" t="s">
        <v>8</v>
      </c>
      <c r="C294" s="160" t="s">
        <v>107</v>
      </c>
      <c r="D294" s="157" t="s">
        <v>10</v>
      </c>
      <c r="E294" s="157" t="s">
        <v>11</v>
      </c>
      <c r="F294" s="157" t="s">
        <v>12</v>
      </c>
      <c r="G294" s="157" t="s">
        <v>13</v>
      </c>
      <c r="H294" s="157">
        <v>0.5</v>
      </c>
      <c r="I294" s="157">
        <v>445</v>
      </c>
      <c r="J294" s="157">
        <v>6</v>
      </c>
      <c r="K294" s="162">
        <v>0.02</v>
      </c>
      <c r="L294" s="157">
        <f t="shared" si="33"/>
        <v>0.02</v>
      </c>
      <c r="M294" s="160" t="s">
        <v>14</v>
      </c>
      <c r="N294" s="163">
        <v>4.7800000000000002E-4</v>
      </c>
      <c r="O294" s="163">
        <v>4.7800000000000002E-4</v>
      </c>
      <c r="P294" s="157">
        <v>20</v>
      </c>
      <c r="Q294" s="157">
        <v>275</v>
      </c>
      <c r="R294" s="157">
        <v>0.5</v>
      </c>
      <c r="S294" s="157">
        <v>22.25</v>
      </c>
      <c r="T294" s="157">
        <v>6</v>
      </c>
      <c r="U294" s="157">
        <v>20</v>
      </c>
      <c r="V294" s="157">
        <v>2.4146830473371819</v>
      </c>
      <c r="W294" s="157">
        <v>0.42853972678210578</v>
      </c>
      <c r="X294" s="157">
        <v>2.4124348001299798</v>
      </c>
      <c r="Y294" s="157">
        <v>0.42815327068390951</v>
      </c>
      <c r="Z294" s="164">
        <v>437</v>
      </c>
      <c r="AA294" s="156">
        <f t="shared" si="34"/>
        <v>1019.7420978480156</v>
      </c>
      <c r="AB294" s="156">
        <f t="shared" si="32"/>
        <v>1020.6625288695312</v>
      </c>
      <c r="AC294" s="165"/>
      <c r="AD294" s="165"/>
      <c r="AE294" s="166"/>
    </row>
    <row r="295" spans="1:31" s="167" customFormat="1" ht="45" x14ac:dyDescent="0.25">
      <c r="A295" s="159" t="s">
        <v>7</v>
      </c>
      <c r="B295" s="160" t="s">
        <v>15</v>
      </c>
      <c r="C295" s="160" t="s">
        <v>107</v>
      </c>
      <c r="D295" s="157" t="s">
        <v>16</v>
      </c>
      <c r="E295" s="157" t="s">
        <v>17</v>
      </c>
      <c r="F295" s="157" t="s">
        <v>12</v>
      </c>
      <c r="G295" s="157" t="s">
        <v>16</v>
      </c>
      <c r="H295" s="157">
        <v>1</v>
      </c>
      <c r="I295" s="157">
        <v>890</v>
      </c>
      <c r="J295" s="157">
        <v>12</v>
      </c>
      <c r="K295" s="157">
        <v>0.69</v>
      </c>
      <c r="L295" s="157">
        <f t="shared" si="33"/>
        <v>0.69</v>
      </c>
      <c r="M295" s="160" t="s">
        <v>14</v>
      </c>
      <c r="N295" s="163">
        <v>2.0499969176470422E-3</v>
      </c>
      <c r="O295" s="163">
        <v>2.0499969176470422E-3</v>
      </c>
      <c r="P295" s="157">
        <v>20</v>
      </c>
      <c r="Q295" s="157">
        <v>276</v>
      </c>
      <c r="R295" s="157">
        <v>1</v>
      </c>
      <c r="S295" s="157">
        <v>44.5</v>
      </c>
      <c r="T295" s="157">
        <v>12</v>
      </c>
      <c r="U295" s="157">
        <v>20</v>
      </c>
      <c r="V295" s="157">
        <v>91.34992743055885</v>
      </c>
      <c r="W295" s="157">
        <v>10.235826930844963</v>
      </c>
      <c r="X295" s="157">
        <v>91.162327077191932</v>
      </c>
      <c r="Y295" s="157">
        <v>10.21512329611495</v>
      </c>
      <c r="Z295" s="164">
        <v>437</v>
      </c>
      <c r="AA295" s="156">
        <f t="shared" si="34"/>
        <v>42.693179842962216</v>
      </c>
      <c r="AB295" s="156">
        <f t="shared" si="32"/>
        <v>42.779708803534589</v>
      </c>
      <c r="AC295" s="165"/>
      <c r="AD295" s="165"/>
      <c r="AE295" s="166"/>
    </row>
    <row r="296" spans="1:31" s="167" customFormat="1" ht="45" x14ac:dyDescent="0.25">
      <c r="A296" s="159" t="s">
        <v>7</v>
      </c>
      <c r="B296" s="160" t="s">
        <v>18</v>
      </c>
      <c r="C296" s="160" t="s">
        <v>107</v>
      </c>
      <c r="D296" s="157" t="s">
        <v>10</v>
      </c>
      <c r="E296" s="157" t="s">
        <v>11</v>
      </c>
      <c r="F296" s="157" t="s">
        <v>12</v>
      </c>
      <c r="G296" s="157" t="s">
        <v>13</v>
      </c>
      <c r="H296" s="157">
        <v>0.5</v>
      </c>
      <c r="I296" s="157">
        <v>445</v>
      </c>
      <c r="J296" s="157">
        <v>6</v>
      </c>
      <c r="K296" s="162">
        <v>0.02</v>
      </c>
      <c r="L296" s="157">
        <f t="shared" si="33"/>
        <v>0.02</v>
      </c>
      <c r="M296" s="160" t="s">
        <v>14</v>
      </c>
      <c r="N296" s="163">
        <v>4.7800000000000002E-4</v>
      </c>
      <c r="O296" s="163">
        <v>4.7800000000000002E-4</v>
      </c>
      <c r="P296" s="157">
        <v>10</v>
      </c>
      <c r="Q296" s="157">
        <v>277</v>
      </c>
      <c r="R296" s="157">
        <v>0.5</v>
      </c>
      <c r="S296" s="157">
        <v>44.5</v>
      </c>
      <c r="T296" s="157">
        <v>6</v>
      </c>
      <c r="U296" s="157">
        <v>10</v>
      </c>
      <c r="V296" s="157">
        <v>4.8455996949203</v>
      </c>
      <c r="W296" s="157">
        <v>0.85958985231747331</v>
      </c>
      <c r="X296" s="157">
        <v>4.8433334889255022</v>
      </c>
      <c r="Y296" s="157">
        <v>0.8592005903360268</v>
      </c>
      <c r="Z296" s="164">
        <v>437</v>
      </c>
      <c r="AA296" s="156">
        <f t="shared" si="34"/>
        <v>508.38199034322975</v>
      </c>
      <c r="AB296" s="156">
        <f t="shared" si="32"/>
        <v>508.61231348676404</v>
      </c>
      <c r="AC296" s="165"/>
      <c r="AD296" s="165"/>
      <c r="AE296" s="166"/>
    </row>
    <row r="297" spans="1:31" s="167" customFormat="1" ht="45" x14ac:dyDescent="0.25">
      <c r="A297" s="159" t="s">
        <v>7</v>
      </c>
      <c r="B297" s="160" t="s">
        <v>19</v>
      </c>
      <c r="C297" s="160" t="s">
        <v>107</v>
      </c>
      <c r="D297" s="157" t="s">
        <v>16</v>
      </c>
      <c r="E297" s="157" t="s">
        <v>17</v>
      </c>
      <c r="F297" s="157" t="s">
        <v>12</v>
      </c>
      <c r="G297" s="157" t="s">
        <v>16</v>
      </c>
      <c r="H297" s="157">
        <v>1</v>
      </c>
      <c r="I297" s="157">
        <v>890</v>
      </c>
      <c r="J297" s="157">
        <v>12</v>
      </c>
      <c r="K297" s="157">
        <v>0.69</v>
      </c>
      <c r="L297" s="157">
        <f t="shared" si="33"/>
        <v>0.69</v>
      </c>
      <c r="M297" s="160" t="s">
        <v>14</v>
      </c>
      <c r="N297" s="163">
        <v>2.0499969176470253E-3</v>
      </c>
      <c r="O297" s="163">
        <v>2.0499969176470253E-3</v>
      </c>
      <c r="P297" s="157">
        <v>10</v>
      </c>
      <c r="Q297" s="157">
        <v>278</v>
      </c>
      <c r="R297" s="157">
        <v>1</v>
      </c>
      <c r="S297" s="157">
        <v>89</v>
      </c>
      <c r="T297" s="157">
        <v>12</v>
      </c>
      <c r="U297" s="157">
        <v>10</v>
      </c>
      <c r="V297" s="157">
        <v>202.31224083841019</v>
      </c>
      <c r="W297" s="157">
        <v>22.736023622843021</v>
      </c>
      <c r="X297" s="157">
        <v>202.08428866515311</v>
      </c>
      <c r="Y297" s="157">
        <v>22.710879213353049</v>
      </c>
      <c r="Z297" s="164">
        <v>437</v>
      </c>
      <c r="AA297" s="156">
        <f t="shared" si="34"/>
        <v>19.220599311875425</v>
      </c>
      <c r="AB297" s="156">
        <f t="shared" si="32"/>
        <v>19.241879448817738</v>
      </c>
      <c r="AC297" s="165"/>
      <c r="AD297" s="165"/>
      <c r="AE297" s="166"/>
    </row>
    <row r="298" spans="1:31" s="167" customFormat="1" ht="45" x14ac:dyDescent="0.25">
      <c r="A298" s="159" t="s">
        <v>7</v>
      </c>
      <c r="B298" s="160" t="s">
        <v>20</v>
      </c>
      <c r="C298" s="160" t="s">
        <v>107</v>
      </c>
      <c r="D298" s="157" t="s">
        <v>10</v>
      </c>
      <c r="E298" s="157" t="s">
        <v>11</v>
      </c>
      <c r="F298" s="157" t="s">
        <v>12</v>
      </c>
      <c r="G298" s="157" t="s">
        <v>13</v>
      </c>
      <c r="H298" s="157">
        <v>0.5</v>
      </c>
      <c r="I298" s="157">
        <v>445</v>
      </c>
      <c r="J298" s="157">
        <v>6</v>
      </c>
      <c r="K298" s="162">
        <v>0.02</v>
      </c>
      <c r="L298" s="157">
        <f t="shared" si="33"/>
        <v>0.02</v>
      </c>
      <c r="M298" s="160" t="s">
        <v>14</v>
      </c>
      <c r="N298" s="163">
        <v>4.7800000000000002E-4</v>
      </c>
      <c r="O298" s="163">
        <v>4.7800000000000002E-4</v>
      </c>
      <c r="P298" s="157">
        <v>5</v>
      </c>
      <c r="Q298" s="157">
        <v>279</v>
      </c>
      <c r="R298" s="157">
        <v>0.5</v>
      </c>
      <c r="S298" s="157">
        <v>89</v>
      </c>
      <c r="T298" s="157">
        <v>6</v>
      </c>
      <c r="U298" s="157">
        <v>5</v>
      </c>
      <c r="V298" s="157">
        <v>9.7654480885197366</v>
      </c>
      <c r="W298" s="157">
        <v>1.7307538933273379</v>
      </c>
      <c r="X298" s="157">
        <v>9.7631456406988093</v>
      </c>
      <c r="Y298" s="157">
        <v>1.7303590193166676</v>
      </c>
      <c r="Z298" s="164">
        <v>437</v>
      </c>
      <c r="AA298" s="156">
        <f t="shared" si="34"/>
        <v>252.49112637261021</v>
      </c>
      <c r="AB298" s="156">
        <f t="shared" si="32"/>
        <v>252.54874573519126</v>
      </c>
      <c r="AC298" s="165"/>
      <c r="AD298" s="165"/>
      <c r="AE298" s="166"/>
    </row>
    <row r="299" spans="1:31" s="167" customFormat="1" ht="45" x14ac:dyDescent="0.25">
      <c r="A299" s="159" t="s">
        <v>7</v>
      </c>
      <c r="B299" s="160" t="s">
        <v>21</v>
      </c>
      <c r="C299" s="160" t="s">
        <v>107</v>
      </c>
      <c r="D299" s="157" t="s">
        <v>16</v>
      </c>
      <c r="E299" s="157" t="s">
        <v>17</v>
      </c>
      <c r="F299" s="157" t="s">
        <v>12</v>
      </c>
      <c r="G299" s="157" t="s">
        <v>16</v>
      </c>
      <c r="H299" s="157">
        <v>1</v>
      </c>
      <c r="I299" s="157">
        <v>890</v>
      </c>
      <c r="J299" s="157">
        <v>12</v>
      </c>
      <c r="K299" s="157">
        <v>0.69</v>
      </c>
      <c r="L299" s="157">
        <f t="shared" si="33"/>
        <v>0.69</v>
      </c>
      <c r="M299" s="160" t="s">
        <v>14</v>
      </c>
      <c r="N299" s="163">
        <v>2.0499969176469915E-3</v>
      </c>
      <c r="O299" s="163">
        <v>2.0499969176469915E-3</v>
      </c>
      <c r="P299" s="157">
        <v>5</v>
      </c>
      <c r="Q299" s="157">
        <v>280</v>
      </c>
      <c r="R299" s="157">
        <v>1</v>
      </c>
      <c r="S299" s="157">
        <v>178</v>
      </c>
      <c r="T299" s="157">
        <v>12</v>
      </c>
      <c r="U299" s="157">
        <v>5</v>
      </c>
      <c r="V299" s="157">
        <v>497.61513163485108</v>
      </c>
      <c r="W299" s="157">
        <v>54.972918644087791</v>
      </c>
      <c r="X299" s="157">
        <v>497.28731463936759</v>
      </c>
      <c r="Y299" s="157">
        <v>54.938765053525671</v>
      </c>
      <c r="Z299" s="164">
        <v>437</v>
      </c>
      <c r="AA299" s="156">
        <f t="shared" si="34"/>
        <v>7.949368721520452</v>
      </c>
      <c r="AB299" s="156">
        <f t="shared" si="32"/>
        <v>7.9543105778631933</v>
      </c>
      <c r="AC299" s="165"/>
      <c r="AD299" s="165"/>
      <c r="AE299" s="166"/>
    </row>
    <row r="300" spans="1:31" s="167" customFormat="1" ht="45" x14ac:dyDescent="0.25">
      <c r="A300" s="159" t="s">
        <v>7</v>
      </c>
      <c r="B300" s="160" t="s">
        <v>22</v>
      </c>
      <c r="C300" s="160" t="s">
        <v>107</v>
      </c>
      <c r="D300" s="157" t="s">
        <v>10</v>
      </c>
      <c r="E300" s="157" t="s">
        <v>11</v>
      </c>
      <c r="F300" s="157" t="s">
        <v>23</v>
      </c>
      <c r="G300" s="157" t="s">
        <v>13</v>
      </c>
      <c r="H300" s="157">
        <v>0.5</v>
      </c>
      <c r="I300" s="157">
        <v>445</v>
      </c>
      <c r="J300" s="157">
        <v>6</v>
      </c>
      <c r="K300" s="162">
        <v>0.02</v>
      </c>
      <c r="L300" s="157">
        <f t="shared" si="33"/>
        <v>0.02</v>
      </c>
      <c r="M300" s="160" t="s">
        <v>14</v>
      </c>
      <c r="N300" s="163">
        <v>4.7800000000000002E-4</v>
      </c>
      <c r="O300" s="163">
        <v>4.7800000000000002E-4</v>
      </c>
      <c r="P300" s="157">
        <v>1</v>
      </c>
      <c r="Q300" s="157">
        <v>281</v>
      </c>
      <c r="R300" s="157">
        <v>0.5</v>
      </c>
      <c r="S300" s="157">
        <v>445</v>
      </c>
      <c r="T300" s="157">
        <v>6</v>
      </c>
      <c r="U300" s="157">
        <v>1</v>
      </c>
      <c r="V300" s="157">
        <v>51.916113093330836</v>
      </c>
      <c r="W300" s="157">
        <v>9.1259309099358443</v>
      </c>
      <c r="X300" s="157">
        <v>51.913511175614452</v>
      </c>
      <c r="Y300" s="157">
        <v>9.1254919121979263</v>
      </c>
      <c r="Z300" s="164">
        <v>437</v>
      </c>
      <c r="AA300" s="156">
        <f t="shared" si="34"/>
        <v>47.885525795972974</v>
      </c>
      <c r="AB300" s="156">
        <f t="shared" si="32"/>
        <v>47.887829412885431</v>
      </c>
      <c r="AC300" s="165"/>
      <c r="AD300" s="165"/>
      <c r="AE300" s="166"/>
    </row>
    <row r="301" spans="1:31" s="167" customFormat="1" ht="45" x14ac:dyDescent="0.25">
      <c r="A301" s="159" t="s">
        <v>7</v>
      </c>
      <c r="B301" s="160" t="s">
        <v>24</v>
      </c>
      <c r="C301" s="160" t="s">
        <v>107</v>
      </c>
      <c r="D301" s="157" t="s">
        <v>16</v>
      </c>
      <c r="E301" s="157" t="s">
        <v>17</v>
      </c>
      <c r="F301" s="157" t="s">
        <v>23</v>
      </c>
      <c r="G301" s="157" t="s">
        <v>16</v>
      </c>
      <c r="H301" s="157">
        <v>1</v>
      </c>
      <c r="I301" s="157">
        <v>890</v>
      </c>
      <c r="J301" s="157">
        <v>12</v>
      </c>
      <c r="K301" s="157">
        <v>0.69</v>
      </c>
      <c r="L301" s="157">
        <f t="shared" si="33"/>
        <v>0.69</v>
      </c>
      <c r="M301" s="160" t="s">
        <v>14</v>
      </c>
      <c r="N301" s="163">
        <v>2.0499969176467217E-3</v>
      </c>
      <c r="O301" s="163">
        <v>2.0499969176467222E-3</v>
      </c>
      <c r="P301" s="157">
        <v>1</v>
      </c>
      <c r="Q301" s="157">
        <v>282</v>
      </c>
      <c r="R301" s="157">
        <v>1</v>
      </c>
      <c r="S301" s="157">
        <v>890</v>
      </c>
      <c r="T301" s="157">
        <v>12</v>
      </c>
      <c r="U301" s="157">
        <v>1</v>
      </c>
      <c r="V301" s="157">
        <v>8303.8867183156344</v>
      </c>
      <c r="W301" s="157">
        <v>701.81841175592604</v>
      </c>
      <c r="X301" s="157">
        <v>8302.5437647447361</v>
      </c>
      <c r="Y301" s="157">
        <v>701.71602088160137</v>
      </c>
      <c r="Z301" s="164">
        <v>437</v>
      </c>
      <c r="AA301" s="156">
        <f t="shared" si="34"/>
        <v>0.62266818977666993</v>
      </c>
      <c r="AB301" s="156">
        <f t="shared" si="32"/>
        <v>0.62275904638884372</v>
      </c>
      <c r="AC301" s="165"/>
      <c r="AD301" s="165"/>
      <c r="AE301" s="166"/>
    </row>
    <row r="302" spans="1:31" s="167" customFormat="1" ht="60" x14ac:dyDescent="0.25">
      <c r="A302" s="159" t="s">
        <v>7</v>
      </c>
      <c r="B302" s="160" t="s">
        <v>25</v>
      </c>
      <c r="C302" s="160" t="s">
        <v>107</v>
      </c>
      <c r="D302" s="157" t="s">
        <v>10</v>
      </c>
      <c r="E302" s="157" t="s">
        <v>11</v>
      </c>
      <c r="F302" s="157" t="s">
        <v>12</v>
      </c>
      <c r="G302" s="157" t="s">
        <v>13</v>
      </c>
      <c r="H302" s="157">
        <v>0.5</v>
      </c>
      <c r="I302" s="157">
        <v>445</v>
      </c>
      <c r="J302" s="157">
        <f>7/60</f>
        <v>0.11666666666666667</v>
      </c>
      <c r="K302" s="162">
        <v>0.02</v>
      </c>
      <c r="L302" s="162">
        <f>K302</f>
        <v>0.02</v>
      </c>
      <c r="M302" s="160" t="s">
        <v>108</v>
      </c>
      <c r="N302" s="163">
        <v>4.7800000000000002E-4</v>
      </c>
      <c r="O302" s="163">
        <v>4.7800000000000002E-4</v>
      </c>
      <c r="P302" s="157">
        <v>20</v>
      </c>
      <c r="Q302" s="157">
        <v>283</v>
      </c>
      <c r="R302" s="157">
        <v>0.5</v>
      </c>
      <c r="S302" s="157">
        <v>22.25</v>
      </c>
      <c r="T302" s="157">
        <v>0.11666666666666667</v>
      </c>
      <c r="U302" s="157">
        <v>20</v>
      </c>
      <c r="V302" s="157">
        <v>4.6566722264275794E-2</v>
      </c>
      <c r="W302" s="157">
        <v>4.8901104886334847E-2</v>
      </c>
      <c r="X302" s="157">
        <v>4.6523343739607773E-2</v>
      </c>
      <c r="Y302" s="157">
        <v>4.8865125728684906E-2</v>
      </c>
      <c r="Z302" s="164">
        <v>437</v>
      </c>
      <c r="AA302" s="156">
        <f t="shared" si="34"/>
        <v>8936.4034006134971</v>
      </c>
      <c r="AB302" s="156">
        <f t="shared" si="32"/>
        <v>8942.9832315661351</v>
      </c>
      <c r="AC302" s="165"/>
      <c r="AD302" s="165"/>
      <c r="AE302" s="166"/>
    </row>
    <row r="303" spans="1:31" s="167" customFormat="1" ht="60" x14ac:dyDescent="0.25">
      <c r="A303" s="159" t="s">
        <v>7</v>
      </c>
      <c r="B303" s="160" t="s">
        <v>25</v>
      </c>
      <c r="C303" s="160" t="s">
        <v>107</v>
      </c>
      <c r="D303" s="157" t="s">
        <v>16</v>
      </c>
      <c r="E303" s="157" t="s">
        <v>17</v>
      </c>
      <c r="F303" s="157" t="s">
        <v>12</v>
      </c>
      <c r="G303" s="157" t="s">
        <v>16</v>
      </c>
      <c r="H303" s="157">
        <v>1</v>
      </c>
      <c r="I303" s="157">
        <v>890</v>
      </c>
      <c r="J303" s="157">
        <v>11</v>
      </c>
      <c r="K303" s="157">
        <v>0.69</v>
      </c>
      <c r="L303" s="162">
        <f t="shared" ref="L303:L309" si="35">K303</f>
        <v>0.69</v>
      </c>
      <c r="M303" s="160" t="s">
        <v>108</v>
      </c>
      <c r="N303" s="163">
        <v>2.0499969176470435E-3</v>
      </c>
      <c r="O303" s="163">
        <v>2.0499969176470435E-3</v>
      </c>
      <c r="P303" s="157">
        <v>20</v>
      </c>
      <c r="Q303" s="157">
        <v>284</v>
      </c>
      <c r="R303" s="157">
        <v>1</v>
      </c>
      <c r="S303" s="157">
        <v>44.5</v>
      </c>
      <c r="T303" s="157">
        <v>11</v>
      </c>
      <c r="U303" s="157">
        <v>20</v>
      </c>
      <c r="V303" s="157">
        <v>83.380936796518355</v>
      </c>
      <c r="W303" s="157">
        <v>9.9991036794132135</v>
      </c>
      <c r="X303" s="157">
        <v>83.210427677972348</v>
      </c>
      <c r="Y303" s="157">
        <v>9.9790326528326982</v>
      </c>
      <c r="Z303" s="164">
        <v>437</v>
      </c>
      <c r="AA303" s="156">
        <f t="shared" si="34"/>
        <v>43.703917272077419</v>
      </c>
      <c r="AB303" s="156">
        <f t="shared" si="32"/>
        <v>43.791819828944142</v>
      </c>
      <c r="AC303" s="165"/>
      <c r="AD303" s="165"/>
      <c r="AE303" s="166"/>
    </row>
    <row r="304" spans="1:31" s="167" customFormat="1" ht="60" x14ac:dyDescent="0.25">
      <c r="A304" s="159" t="s">
        <v>7</v>
      </c>
      <c r="B304" s="160" t="s">
        <v>27</v>
      </c>
      <c r="C304" s="160" t="s">
        <v>107</v>
      </c>
      <c r="D304" s="157" t="s">
        <v>10</v>
      </c>
      <c r="E304" s="157" t="s">
        <v>11</v>
      </c>
      <c r="F304" s="157" t="s">
        <v>12</v>
      </c>
      <c r="G304" s="157" t="s">
        <v>13</v>
      </c>
      <c r="H304" s="157">
        <v>0.5</v>
      </c>
      <c r="I304" s="157">
        <v>445</v>
      </c>
      <c r="J304" s="157">
        <f>7/60</f>
        <v>0.11666666666666667</v>
      </c>
      <c r="K304" s="162">
        <v>0.02</v>
      </c>
      <c r="L304" s="162">
        <f t="shared" si="35"/>
        <v>0.02</v>
      </c>
      <c r="M304" s="160" t="s">
        <v>108</v>
      </c>
      <c r="N304" s="163">
        <v>4.7800000000000002E-4</v>
      </c>
      <c r="O304" s="163">
        <v>4.7800000000000002E-4</v>
      </c>
      <c r="P304" s="157">
        <v>10</v>
      </c>
      <c r="Q304" s="157">
        <v>285</v>
      </c>
      <c r="R304" s="157">
        <v>0.5</v>
      </c>
      <c r="S304" s="157">
        <v>44.5</v>
      </c>
      <c r="T304" s="157">
        <v>0.11666666666666667</v>
      </c>
      <c r="U304" s="157">
        <v>10</v>
      </c>
      <c r="V304" s="157">
        <v>9.3083069048478767E-2</v>
      </c>
      <c r="W304" s="157">
        <v>9.7763899802816454E-2</v>
      </c>
      <c r="X304" s="157">
        <v>9.3039680556815399E-2</v>
      </c>
      <c r="Y304" s="157">
        <v>9.772791350373855E-2</v>
      </c>
      <c r="Z304" s="164">
        <v>437</v>
      </c>
      <c r="AA304" s="156">
        <f t="shared" si="34"/>
        <v>4469.9526193349602</v>
      </c>
      <c r="AB304" s="156">
        <f t="shared" si="32"/>
        <v>4471.5985876776413</v>
      </c>
      <c r="AC304" s="165"/>
      <c r="AD304" s="165"/>
      <c r="AE304" s="166"/>
    </row>
    <row r="305" spans="1:31" s="167" customFormat="1" ht="60" x14ac:dyDescent="0.25">
      <c r="A305" s="159" t="s">
        <v>7</v>
      </c>
      <c r="B305" s="160" t="s">
        <v>27</v>
      </c>
      <c r="C305" s="160" t="s">
        <v>107</v>
      </c>
      <c r="D305" s="157" t="s">
        <v>16</v>
      </c>
      <c r="E305" s="157" t="s">
        <v>17</v>
      </c>
      <c r="F305" s="157" t="s">
        <v>12</v>
      </c>
      <c r="G305" s="157" t="s">
        <v>16</v>
      </c>
      <c r="H305" s="157">
        <v>1</v>
      </c>
      <c r="I305" s="157">
        <v>890</v>
      </c>
      <c r="J305" s="157">
        <v>11</v>
      </c>
      <c r="K305" s="157">
        <v>0.69</v>
      </c>
      <c r="L305" s="162">
        <f t="shared" si="35"/>
        <v>0.69</v>
      </c>
      <c r="M305" s="160" t="s">
        <v>108</v>
      </c>
      <c r="N305" s="163">
        <v>2.0499969176470284E-3</v>
      </c>
      <c r="O305" s="163">
        <v>2.0499969176470284E-3</v>
      </c>
      <c r="P305" s="157">
        <v>10</v>
      </c>
      <c r="Q305" s="157">
        <v>286</v>
      </c>
      <c r="R305" s="157">
        <v>1</v>
      </c>
      <c r="S305" s="157">
        <v>89</v>
      </c>
      <c r="T305" s="157">
        <v>11</v>
      </c>
      <c r="U305" s="157">
        <v>10</v>
      </c>
      <c r="V305" s="157">
        <v>183.72825493596926</v>
      </c>
      <c r="W305" s="157">
        <v>22.030683377807023</v>
      </c>
      <c r="X305" s="157">
        <v>183.5231054305313</v>
      </c>
      <c r="Y305" s="157">
        <v>22.006673026270882</v>
      </c>
      <c r="Z305" s="164">
        <v>437</v>
      </c>
      <c r="AA305" s="156">
        <f t="shared" si="34"/>
        <v>19.835971154676901</v>
      </c>
      <c r="AB305" s="156">
        <f t="shared" si="32"/>
        <v>19.857613164803375</v>
      </c>
      <c r="AC305" s="165"/>
      <c r="AD305" s="165"/>
      <c r="AE305" s="166"/>
    </row>
    <row r="306" spans="1:31" s="167" customFormat="1" ht="60" x14ac:dyDescent="0.25">
      <c r="A306" s="159" t="s">
        <v>7</v>
      </c>
      <c r="B306" s="160" t="s">
        <v>28</v>
      </c>
      <c r="C306" s="160" t="s">
        <v>107</v>
      </c>
      <c r="D306" s="157" t="s">
        <v>10</v>
      </c>
      <c r="E306" s="157" t="s">
        <v>11</v>
      </c>
      <c r="F306" s="157" t="s">
        <v>12</v>
      </c>
      <c r="G306" s="157" t="s">
        <v>13</v>
      </c>
      <c r="H306" s="157">
        <v>0.5</v>
      </c>
      <c r="I306" s="157">
        <v>445</v>
      </c>
      <c r="J306" s="157">
        <f>7/60</f>
        <v>0.11666666666666667</v>
      </c>
      <c r="K306" s="162">
        <v>0.02</v>
      </c>
      <c r="L306" s="162">
        <f t="shared" si="35"/>
        <v>0.02</v>
      </c>
      <c r="M306" s="160" t="s">
        <v>108</v>
      </c>
      <c r="N306" s="163">
        <v>4.7800000000000002E-4</v>
      </c>
      <c r="O306" s="163">
        <v>4.7800000000000002E-4</v>
      </c>
      <c r="P306" s="157">
        <v>5</v>
      </c>
      <c r="Q306" s="157">
        <v>287</v>
      </c>
      <c r="R306" s="157">
        <v>0.5</v>
      </c>
      <c r="S306" s="157">
        <v>89</v>
      </c>
      <c r="T306" s="157">
        <v>0.11666666666666667</v>
      </c>
      <c r="U306" s="157">
        <v>5</v>
      </c>
      <c r="V306" s="157">
        <v>0.18613674375421421</v>
      </c>
      <c r="W306" s="157">
        <v>0.19552338404597625</v>
      </c>
      <c r="X306" s="157">
        <v>0.18609333534234013</v>
      </c>
      <c r="Y306" s="157">
        <v>0.19548738346656913</v>
      </c>
      <c r="Z306" s="164">
        <v>437</v>
      </c>
      <c r="AA306" s="156">
        <f t="shared" si="34"/>
        <v>2235.0267827670264</v>
      </c>
      <c r="AB306" s="156">
        <f t="shared" si="32"/>
        <v>2235.4383809875517</v>
      </c>
      <c r="AC306" s="165"/>
      <c r="AD306" s="165"/>
      <c r="AE306" s="166"/>
    </row>
    <row r="307" spans="1:31" s="167" customFormat="1" ht="60" x14ac:dyDescent="0.25">
      <c r="A307" s="159" t="s">
        <v>7</v>
      </c>
      <c r="B307" s="160" t="s">
        <v>28</v>
      </c>
      <c r="C307" s="160" t="s">
        <v>107</v>
      </c>
      <c r="D307" s="157" t="s">
        <v>16</v>
      </c>
      <c r="E307" s="157" t="s">
        <v>17</v>
      </c>
      <c r="F307" s="157" t="s">
        <v>12</v>
      </c>
      <c r="G307" s="157" t="s">
        <v>16</v>
      </c>
      <c r="H307" s="157">
        <v>1</v>
      </c>
      <c r="I307" s="157">
        <v>890</v>
      </c>
      <c r="J307" s="157">
        <v>11</v>
      </c>
      <c r="K307" s="157">
        <v>0.69</v>
      </c>
      <c r="L307" s="162">
        <f t="shared" si="35"/>
        <v>0.69</v>
      </c>
      <c r="M307" s="160" t="s">
        <v>108</v>
      </c>
      <c r="N307" s="163">
        <v>2.0499969176469976E-3</v>
      </c>
      <c r="O307" s="163">
        <v>2.0499969176469971E-3</v>
      </c>
      <c r="P307" s="157">
        <v>5</v>
      </c>
      <c r="Q307" s="157">
        <v>288</v>
      </c>
      <c r="R307" s="157">
        <v>1</v>
      </c>
      <c r="S307" s="157">
        <v>178</v>
      </c>
      <c r="T307" s="157">
        <v>11</v>
      </c>
      <c r="U307" s="157">
        <v>5</v>
      </c>
      <c r="V307" s="157">
        <v>446.4538303419186</v>
      </c>
      <c r="W307" s="157">
        <v>52.391278996331671</v>
      </c>
      <c r="X307" s="157">
        <v>446.16526374250247</v>
      </c>
      <c r="Y307" s="157">
        <v>52.359546354610728</v>
      </c>
      <c r="Z307" s="164">
        <v>437</v>
      </c>
      <c r="AA307" s="156">
        <f t="shared" si="34"/>
        <v>8.3410828743195573</v>
      </c>
      <c r="AB307" s="156">
        <f t="shared" si="32"/>
        <v>8.3461380096834663</v>
      </c>
      <c r="AC307" s="165"/>
      <c r="AD307" s="165"/>
      <c r="AE307" s="166"/>
    </row>
    <row r="308" spans="1:31" s="167" customFormat="1" ht="60" x14ac:dyDescent="0.25">
      <c r="A308" s="159" t="s">
        <v>7</v>
      </c>
      <c r="B308" s="160" t="s">
        <v>29</v>
      </c>
      <c r="C308" s="160" t="s">
        <v>107</v>
      </c>
      <c r="D308" s="157" t="s">
        <v>10</v>
      </c>
      <c r="E308" s="157" t="s">
        <v>11</v>
      </c>
      <c r="F308" s="157" t="s">
        <v>23</v>
      </c>
      <c r="G308" s="157" t="s">
        <v>13</v>
      </c>
      <c r="H308" s="157">
        <v>0.5</v>
      </c>
      <c r="I308" s="157">
        <v>445</v>
      </c>
      <c r="J308" s="157">
        <f>7/60</f>
        <v>0.11666666666666667</v>
      </c>
      <c r="K308" s="162">
        <v>0.02</v>
      </c>
      <c r="L308" s="162">
        <f t="shared" si="35"/>
        <v>0.02</v>
      </c>
      <c r="M308" s="160" t="s">
        <v>108</v>
      </c>
      <c r="N308" s="163">
        <v>4.7800000000000002E-4</v>
      </c>
      <c r="O308" s="163">
        <v>4.7800000000000002E-4</v>
      </c>
      <c r="P308" s="157">
        <v>1</v>
      </c>
      <c r="Q308" s="157">
        <v>289</v>
      </c>
      <c r="R308" s="157">
        <v>0.5</v>
      </c>
      <c r="S308" s="157">
        <v>445</v>
      </c>
      <c r="T308" s="157">
        <v>0.11666666666666667</v>
      </c>
      <c r="U308" s="157">
        <v>1</v>
      </c>
      <c r="V308" s="157">
        <v>0.93006161335722537</v>
      </c>
      <c r="W308" s="157">
        <v>0.98106415796685031</v>
      </c>
      <c r="X308" s="157">
        <v>0.93001811673499712</v>
      </c>
      <c r="Y308" s="157">
        <v>0.98102794451411557</v>
      </c>
      <c r="Z308" s="164">
        <v>437</v>
      </c>
      <c r="AA308" s="156">
        <f t="shared" si="34"/>
        <v>445.43468075078329</v>
      </c>
      <c r="AB308" s="156">
        <f t="shared" si="32"/>
        <v>445.45112342996282</v>
      </c>
      <c r="AC308" s="165"/>
      <c r="AD308" s="165"/>
      <c r="AE308" s="166"/>
    </row>
    <row r="309" spans="1:31" s="167" customFormat="1" ht="60" x14ac:dyDescent="0.25">
      <c r="A309" s="159" t="s">
        <v>7</v>
      </c>
      <c r="B309" s="160" t="s">
        <v>29</v>
      </c>
      <c r="C309" s="160" t="s">
        <v>107</v>
      </c>
      <c r="D309" s="157" t="s">
        <v>16</v>
      </c>
      <c r="E309" s="157" t="s">
        <v>17</v>
      </c>
      <c r="F309" s="157" t="s">
        <v>23</v>
      </c>
      <c r="G309" s="157" t="s">
        <v>16</v>
      </c>
      <c r="H309" s="157">
        <v>1</v>
      </c>
      <c r="I309" s="157">
        <v>890</v>
      </c>
      <c r="J309" s="157">
        <v>11</v>
      </c>
      <c r="K309" s="157">
        <v>0.69</v>
      </c>
      <c r="L309" s="162">
        <f t="shared" si="35"/>
        <v>0.69</v>
      </c>
      <c r="M309" s="160" t="s">
        <v>108</v>
      </c>
      <c r="N309" s="163">
        <v>2.0499969176467495E-3</v>
      </c>
      <c r="O309" s="163">
        <v>2.0499969176467499E-3</v>
      </c>
      <c r="P309" s="157">
        <v>1</v>
      </c>
      <c r="Q309" s="157">
        <v>290</v>
      </c>
      <c r="R309" s="157">
        <v>1</v>
      </c>
      <c r="S309" s="157">
        <v>890</v>
      </c>
      <c r="T309" s="157">
        <v>11</v>
      </c>
      <c r="U309" s="157">
        <v>1</v>
      </c>
      <c r="V309" s="157">
        <v>7142.9601287831956</v>
      </c>
      <c r="W309" s="157">
        <v>624.59370920570052</v>
      </c>
      <c r="X309" s="157">
        <v>7141.7715259002271</v>
      </c>
      <c r="Y309" s="157">
        <v>624.50065130694861</v>
      </c>
      <c r="Z309" s="164">
        <v>437</v>
      </c>
      <c r="AA309" s="156">
        <f t="shared" si="34"/>
        <v>0.69965482130093093</v>
      </c>
      <c r="AB309" s="156">
        <f t="shared" si="32"/>
        <v>0.69975907804971993</v>
      </c>
      <c r="AC309" s="165"/>
      <c r="AD309" s="165"/>
      <c r="AE309" s="166"/>
    </row>
    <row r="310" spans="1:31" s="167" customFormat="1" ht="30" x14ac:dyDescent="0.25">
      <c r="A310" s="159" t="s">
        <v>7</v>
      </c>
      <c r="B310" s="160" t="s">
        <v>30</v>
      </c>
      <c r="C310" s="160" t="s">
        <v>107</v>
      </c>
      <c r="D310" s="157" t="s">
        <v>32</v>
      </c>
      <c r="E310" s="160" t="s">
        <v>33</v>
      </c>
      <c r="F310" s="157" t="s">
        <v>12</v>
      </c>
      <c r="G310" s="157" t="s">
        <v>13</v>
      </c>
      <c r="H310" s="157">
        <v>0.5</v>
      </c>
      <c r="I310" s="157">
        <v>222.5</v>
      </c>
      <c r="J310" s="157">
        <v>0.33</v>
      </c>
      <c r="K310" s="157">
        <v>0.02</v>
      </c>
      <c r="L310" s="157">
        <f>K310</f>
        <v>0.02</v>
      </c>
      <c r="M310" s="160" t="s">
        <v>34</v>
      </c>
      <c r="N310" s="163">
        <v>4.7800000000000002E-4</v>
      </c>
      <c r="O310" s="163">
        <v>4.7800000000000002E-4</v>
      </c>
      <c r="P310" s="157">
        <v>20</v>
      </c>
      <c r="Q310" s="157">
        <v>291</v>
      </c>
      <c r="R310" s="157">
        <v>0.5</v>
      </c>
      <c r="S310" s="157">
        <v>11.125</v>
      </c>
      <c r="T310" s="157">
        <v>0.33</v>
      </c>
      <c r="U310" s="157">
        <v>20</v>
      </c>
      <c r="V310" s="157">
        <v>6.6138139285422365E-2</v>
      </c>
      <c r="W310" s="157">
        <v>4.1194831916960696E-2</v>
      </c>
      <c r="X310" s="157">
        <v>6.6015424572102244E-2</v>
      </c>
      <c r="Y310" s="157">
        <v>4.1129414297072675E-2</v>
      </c>
      <c r="Z310" s="164">
        <v>437</v>
      </c>
      <c r="AA310" s="156">
        <f t="shared" si="34"/>
        <v>10608.12678835276</v>
      </c>
      <c r="AB310" s="156">
        <f t="shared" si="32"/>
        <v>10624.999345811322</v>
      </c>
      <c r="AC310" s="165"/>
      <c r="AD310" s="165"/>
      <c r="AE310" s="166"/>
    </row>
    <row r="311" spans="1:31" s="167" customFormat="1" ht="30" x14ac:dyDescent="0.25">
      <c r="A311" s="159" t="s">
        <v>7</v>
      </c>
      <c r="B311" s="160" t="s">
        <v>30</v>
      </c>
      <c r="C311" s="160" t="s">
        <v>107</v>
      </c>
      <c r="D311" s="157" t="s">
        <v>16</v>
      </c>
      <c r="E311" s="160" t="s">
        <v>33</v>
      </c>
      <c r="F311" s="157" t="s">
        <v>12</v>
      </c>
      <c r="G311" s="157" t="s">
        <v>16</v>
      </c>
      <c r="H311" s="157">
        <v>1</v>
      </c>
      <c r="I311" s="157">
        <v>311.5</v>
      </c>
      <c r="J311" s="157">
        <v>1</v>
      </c>
      <c r="K311" s="157">
        <v>0.69599999999999995</v>
      </c>
      <c r="L311" s="157">
        <f>K311</f>
        <v>0.69599999999999995</v>
      </c>
      <c r="M311" s="160" t="s">
        <v>34</v>
      </c>
      <c r="N311" s="163">
        <v>2.0499969176470587E-3</v>
      </c>
      <c r="O311" s="163">
        <v>2.0499969176470587E-3</v>
      </c>
      <c r="P311" s="157">
        <v>20</v>
      </c>
      <c r="Q311" s="157">
        <v>292</v>
      </c>
      <c r="R311" s="157">
        <v>1</v>
      </c>
      <c r="S311" s="157">
        <v>15.574999999999999</v>
      </c>
      <c r="T311" s="157">
        <v>1</v>
      </c>
      <c r="U311" s="157">
        <v>20</v>
      </c>
      <c r="V311" s="157">
        <v>2.4345306180524786</v>
      </c>
      <c r="W311" s="157">
        <v>0.96148531462016462</v>
      </c>
      <c r="X311" s="157">
        <v>2.4214316013397776</v>
      </c>
      <c r="Y311" s="157">
        <v>0.95672538074009639</v>
      </c>
      <c r="Z311" s="164">
        <v>437</v>
      </c>
      <c r="AA311" s="156">
        <f t="shared" si="34"/>
        <v>454.50512176843506</v>
      </c>
      <c r="AB311" s="156">
        <f t="shared" si="32"/>
        <v>456.76639169115469</v>
      </c>
      <c r="AC311" s="165"/>
      <c r="AD311" s="165"/>
      <c r="AE311" s="166"/>
    </row>
    <row r="312" spans="1:31" s="167" customFormat="1" ht="45" x14ac:dyDescent="0.25">
      <c r="A312" s="159" t="s">
        <v>7</v>
      </c>
      <c r="B312" s="160" t="s">
        <v>8</v>
      </c>
      <c r="C312" s="160" t="s">
        <v>110</v>
      </c>
      <c r="D312" s="157" t="s">
        <v>111</v>
      </c>
      <c r="E312" s="157" t="s">
        <v>11</v>
      </c>
      <c r="F312" s="157" t="s">
        <v>12</v>
      </c>
      <c r="G312" s="157" t="s">
        <v>111</v>
      </c>
      <c r="H312" s="157">
        <v>1</v>
      </c>
      <c r="I312" s="157">
        <v>445</v>
      </c>
      <c r="J312" s="157">
        <v>4</v>
      </c>
      <c r="K312" s="157">
        <v>4.78</v>
      </c>
      <c r="L312" s="157">
        <f t="shared" ref="L312:L327" si="36">K312*8/J312</f>
        <v>9.56</v>
      </c>
      <c r="M312" s="160" t="s">
        <v>112</v>
      </c>
      <c r="N312" s="163">
        <v>2.0499969176470561E-3</v>
      </c>
      <c r="O312" s="163">
        <v>2.0499969176470561E-3</v>
      </c>
      <c r="P312" s="157">
        <v>20</v>
      </c>
      <c r="Q312" s="157">
        <v>293</v>
      </c>
      <c r="R312" s="157">
        <v>1</v>
      </c>
      <c r="S312" s="157">
        <v>22.25</v>
      </c>
      <c r="T312" s="157">
        <v>4</v>
      </c>
      <c r="U312" s="157">
        <v>20</v>
      </c>
      <c r="V312" s="157">
        <v>15.107605838571866</v>
      </c>
      <c r="W312" s="157">
        <v>3.5041476907766587</v>
      </c>
      <c r="X312" s="157">
        <v>14.355508509401981</v>
      </c>
      <c r="Y312" s="157">
        <v>3.3367384288206665</v>
      </c>
      <c r="Z312" s="164">
        <v>437</v>
      </c>
      <c r="AA312" s="156">
        <f t="shared" si="34"/>
        <v>124.70935547329725</v>
      </c>
      <c r="AB312" s="156">
        <f t="shared" si="32"/>
        <v>130.9662142604486</v>
      </c>
      <c r="AC312" s="165"/>
      <c r="AD312" s="165"/>
      <c r="AE312" s="172" t="s">
        <v>109</v>
      </c>
    </row>
    <row r="313" spans="1:31" s="167" customFormat="1" ht="30" x14ac:dyDescent="0.25">
      <c r="A313" s="159" t="s">
        <v>7</v>
      </c>
      <c r="B313" s="160" t="s">
        <v>15</v>
      </c>
      <c r="C313" s="160" t="s">
        <v>110</v>
      </c>
      <c r="D313" s="157" t="s">
        <v>111</v>
      </c>
      <c r="E313" s="157" t="s">
        <v>17</v>
      </c>
      <c r="F313" s="157" t="s">
        <v>12</v>
      </c>
      <c r="G313" s="157" t="s">
        <v>111</v>
      </c>
      <c r="H313" s="157">
        <v>1</v>
      </c>
      <c r="I313" s="157">
        <v>890</v>
      </c>
      <c r="J313" s="157">
        <v>8</v>
      </c>
      <c r="K313" s="157">
        <v>4.78</v>
      </c>
      <c r="L313" s="157">
        <f t="shared" si="36"/>
        <v>4.78</v>
      </c>
      <c r="M313" s="160" t="s">
        <v>58</v>
      </c>
      <c r="N313" s="163">
        <v>2.0499969176470474E-3</v>
      </c>
      <c r="O313" s="163">
        <v>2.0499969176470479E-3</v>
      </c>
      <c r="P313" s="157">
        <v>20</v>
      </c>
      <c r="Q313" s="157">
        <v>294</v>
      </c>
      <c r="R313" s="157">
        <v>1</v>
      </c>
      <c r="S313" s="157">
        <v>44.5</v>
      </c>
      <c r="T313" s="157">
        <v>8</v>
      </c>
      <c r="U313" s="157">
        <v>20</v>
      </c>
      <c r="V313" s="157">
        <v>60.67612918063363</v>
      </c>
      <c r="W313" s="157">
        <v>9.0733731681660874</v>
      </c>
      <c r="X313" s="157">
        <v>59.841108509248706</v>
      </c>
      <c r="Y313" s="157">
        <v>8.9522348367393381</v>
      </c>
      <c r="Z313" s="164">
        <v>437</v>
      </c>
      <c r="AA313" s="156">
        <f t="shared" si="34"/>
        <v>48.162903905816819</v>
      </c>
      <c r="AB313" s="156">
        <f t="shared" si="32"/>
        <v>48.814626511648569</v>
      </c>
      <c r="AC313" s="165"/>
      <c r="AD313" s="165"/>
      <c r="AE313" s="172" t="s">
        <v>109</v>
      </c>
    </row>
    <row r="314" spans="1:31" s="167" customFormat="1" ht="45" x14ac:dyDescent="0.25">
      <c r="A314" s="159" t="s">
        <v>7</v>
      </c>
      <c r="B314" s="160" t="s">
        <v>18</v>
      </c>
      <c r="C314" s="160" t="s">
        <v>110</v>
      </c>
      <c r="D314" s="157" t="s">
        <v>111</v>
      </c>
      <c r="E314" s="157" t="s">
        <v>11</v>
      </c>
      <c r="F314" s="157" t="s">
        <v>12</v>
      </c>
      <c r="G314" s="157" t="s">
        <v>111</v>
      </c>
      <c r="H314" s="157">
        <v>1</v>
      </c>
      <c r="I314" s="157">
        <v>445</v>
      </c>
      <c r="J314" s="157">
        <v>4</v>
      </c>
      <c r="K314" s="157">
        <v>4.78</v>
      </c>
      <c r="L314" s="157">
        <f t="shared" si="36"/>
        <v>9.56</v>
      </c>
      <c r="M314" s="160" t="s">
        <v>112</v>
      </c>
      <c r="N314" s="163">
        <v>2.0499969176470531E-3</v>
      </c>
      <c r="O314" s="163">
        <v>2.0499969176470531E-3</v>
      </c>
      <c r="P314" s="157">
        <v>10</v>
      </c>
      <c r="Q314" s="157">
        <v>295</v>
      </c>
      <c r="R314" s="157">
        <v>1</v>
      </c>
      <c r="S314" s="157">
        <v>44.5</v>
      </c>
      <c r="T314" s="157">
        <v>4</v>
      </c>
      <c r="U314" s="157">
        <v>10</v>
      </c>
      <c r="V314" s="157">
        <v>30.050242924850757</v>
      </c>
      <c r="W314" s="157">
        <v>6.9120539209778658</v>
      </c>
      <c r="X314" s="157">
        <v>29.257385217301568</v>
      </c>
      <c r="Y314" s="157">
        <v>6.7386401085974539</v>
      </c>
      <c r="Z314" s="164">
        <v>437</v>
      </c>
      <c r="AA314" s="156">
        <f t="shared" si="34"/>
        <v>63.222886423631444</v>
      </c>
      <c r="AB314" s="156">
        <f t="shared" si="32"/>
        <v>64.849879642994466</v>
      </c>
      <c r="AC314" s="165"/>
      <c r="AD314" s="165"/>
      <c r="AE314" s="172" t="s">
        <v>109</v>
      </c>
    </row>
    <row r="315" spans="1:31" s="167" customFormat="1" ht="30" x14ac:dyDescent="0.25">
      <c r="A315" s="159" t="s">
        <v>7</v>
      </c>
      <c r="B315" s="160" t="s">
        <v>19</v>
      </c>
      <c r="C315" s="160" t="s">
        <v>110</v>
      </c>
      <c r="D315" s="157" t="s">
        <v>111</v>
      </c>
      <c r="E315" s="157" t="s">
        <v>17</v>
      </c>
      <c r="F315" s="157" t="s">
        <v>12</v>
      </c>
      <c r="G315" s="157" t="s">
        <v>111</v>
      </c>
      <c r="H315" s="157">
        <v>1</v>
      </c>
      <c r="I315" s="157">
        <v>890</v>
      </c>
      <c r="J315" s="157">
        <v>8</v>
      </c>
      <c r="K315" s="157">
        <v>4.78</v>
      </c>
      <c r="L315" s="157">
        <f t="shared" si="36"/>
        <v>4.78</v>
      </c>
      <c r="M315" s="160" t="s">
        <v>58</v>
      </c>
      <c r="N315" s="163">
        <v>2.0499969176470366E-3</v>
      </c>
      <c r="O315" s="163">
        <v>2.049996917647037E-3</v>
      </c>
      <c r="P315" s="157">
        <v>10</v>
      </c>
      <c r="Q315" s="157">
        <v>296</v>
      </c>
      <c r="R315" s="157">
        <v>1</v>
      </c>
      <c r="S315" s="157">
        <v>89</v>
      </c>
      <c r="T315" s="157">
        <v>8</v>
      </c>
      <c r="U315" s="157">
        <v>10</v>
      </c>
      <c r="V315" s="157">
        <v>130.51653086711212</v>
      </c>
      <c r="W315" s="157">
        <v>19.33845806180079</v>
      </c>
      <c r="X315" s="157">
        <v>129.54345996045691</v>
      </c>
      <c r="Y315" s="157">
        <v>19.200219945129039</v>
      </c>
      <c r="Z315" s="164">
        <v>437</v>
      </c>
      <c r="AA315" s="156">
        <f t="shared" si="34"/>
        <v>22.597458318727337</v>
      </c>
      <c r="AB315" s="156">
        <f t="shared" si="32"/>
        <v>22.760155938258606</v>
      </c>
      <c r="AC315" s="165"/>
      <c r="AD315" s="165"/>
      <c r="AE315" s="172" t="s">
        <v>109</v>
      </c>
    </row>
    <row r="316" spans="1:31" s="167" customFormat="1" ht="45" x14ac:dyDescent="0.25">
      <c r="A316" s="159" t="s">
        <v>7</v>
      </c>
      <c r="B316" s="160" t="s">
        <v>20</v>
      </c>
      <c r="C316" s="160" t="s">
        <v>110</v>
      </c>
      <c r="D316" s="157" t="s">
        <v>111</v>
      </c>
      <c r="E316" s="157" t="s">
        <v>11</v>
      </c>
      <c r="F316" s="157" t="s">
        <v>12</v>
      </c>
      <c r="G316" s="157" t="s">
        <v>111</v>
      </c>
      <c r="H316" s="157">
        <v>1</v>
      </c>
      <c r="I316" s="157">
        <v>445</v>
      </c>
      <c r="J316" s="157">
        <v>4</v>
      </c>
      <c r="K316" s="157">
        <v>4.78</v>
      </c>
      <c r="L316" s="157">
        <f t="shared" si="36"/>
        <v>9.56</v>
      </c>
      <c r="M316" s="160" t="s">
        <v>112</v>
      </c>
      <c r="N316" s="163">
        <v>2.0499969176470479E-3</v>
      </c>
      <c r="O316" s="163">
        <v>2.0499969176470474E-3</v>
      </c>
      <c r="P316" s="157">
        <v>5</v>
      </c>
      <c r="Q316" s="157">
        <v>297</v>
      </c>
      <c r="R316" s="157">
        <v>1</v>
      </c>
      <c r="S316" s="157">
        <v>89</v>
      </c>
      <c r="T316" s="157">
        <v>4</v>
      </c>
      <c r="U316" s="157">
        <v>5</v>
      </c>
      <c r="V316" s="157">
        <v>62.342363801896965</v>
      </c>
      <c r="W316" s="157">
        <v>14.060898352073593</v>
      </c>
      <c r="X316" s="157">
        <v>61.465253059308083</v>
      </c>
      <c r="Y316" s="157">
        <v>13.876331442051173</v>
      </c>
      <c r="Z316" s="164">
        <v>437</v>
      </c>
      <c r="AA316" s="156">
        <f t="shared" si="34"/>
        <v>31.079095307986108</v>
      </c>
      <c r="AB316" s="156">
        <f t="shared" si="32"/>
        <v>31.492473484432963</v>
      </c>
      <c r="AC316" s="165"/>
      <c r="AD316" s="165"/>
      <c r="AE316" s="172" t="s">
        <v>109</v>
      </c>
    </row>
    <row r="317" spans="1:31" s="167" customFormat="1" ht="30" x14ac:dyDescent="0.25">
      <c r="A317" s="159" t="s">
        <v>7</v>
      </c>
      <c r="B317" s="160" t="s">
        <v>21</v>
      </c>
      <c r="C317" s="160" t="s">
        <v>110</v>
      </c>
      <c r="D317" s="157" t="s">
        <v>111</v>
      </c>
      <c r="E317" s="157" t="s">
        <v>17</v>
      </c>
      <c r="F317" s="157" t="s">
        <v>12</v>
      </c>
      <c r="G317" s="157" t="s">
        <v>111</v>
      </c>
      <c r="H317" s="157">
        <v>1</v>
      </c>
      <c r="I317" s="157">
        <v>890</v>
      </c>
      <c r="J317" s="157">
        <v>8</v>
      </c>
      <c r="K317" s="157">
        <v>4.78</v>
      </c>
      <c r="L317" s="157">
        <f t="shared" si="36"/>
        <v>4.78</v>
      </c>
      <c r="M317" s="160" t="s">
        <v>58</v>
      </c>
      <c r="N317" s="163">
        <v>2.049996917647014E-3</v>
      </c>
      <c r="O317" s="163">
        <v>2.049996917647014E-3</v>
      </c>
      <c r="P317" s="157">
        <v>5</v>
      </c>
      <c r="Q317" s="157">
        <v>298</v>
      </c>
      <c r="R317" s="157">
        <v>1</v>
      </c>
      <c r="S317" s="157">
        <v>178</v>
      </c>
      <c r="T317" s="157">
        <v>8</v>
      </c>
      <c r="U317" s="157">
        <v>5</v>
      </c>
      <c r="V317" s="157">
        <v>304.57165966372287</v>
      </c>
      <c r="W317" s="157">
        <v>43.648030655721669</v>
      </c>
      <c r="X317" s="157">
        <v>303.2873129320775</v>
      </c>
      <c r="Y317" s="157">
        <v>43.478672265725613</v>
      </c>
      <c r="Z317" s="164">
        <v>437</v>
      </c>
      <c r="AA317" s="156">
        <f t="shared" si="34"/>
        <v>10.01190645797705</v>
      </c>
      <c r="AB317" s="156">
        <f t="shared" si="32"/>
        <v>10.050904897215286</v>
      </c>
      <c r="AC317" s="165"/>
      <c r="AD317" s="165"/>
      <c r="AE317" s="172" t="s">
        <v>109</v>
      </c>
    </row>
    <row r="318" spans="1:31" s="167" customFormat="1" ht="45" x14ac:dyDescent="0.25">
      <c r="A318" s="159" t="s">
        <v>7</v>
      </c>
      <c r="B318" s="160" t="s">
        <v>22</v>
      </c>
      <c r="C318" s="160" t="s">
        <v>110</v>
      </c>
      <c r="D318" s="157" t="s">
        <v>111</v>
      </c>
      <c r="E318" s="157" t="s">
        <v>11</v>
      </c>
      <c r="F318" s="157" t="s">
        <v>23</v>
      </c>
      <c r="G318" s="157" t="s">
        <v>111</v>
      </c>
      <c r="H318" s="157">
        <v>1</v>
      </c>
      <c r="I318" s="157">
        <v>445</v>
      </c>
      <c r="J318" s="157">
        <v>4</v>
      </c>
      <c r="K318" s="157">
        <v>4.78</v>
      </c>
      <c r="L318" s="157">
        <f t="shared" si="36"/>
        <v>9.56</v>
      </c>
      <c r="M318" s="160" t="s">
        <v>112</v>
      </c>
      <c r="N318" s="163">
        <v>2.0499969176470032E-3</v>
      </c>
      <c r="O318" s="163">
        <v>2.0499969176470028E-3</v>
      </c>
      <c r="P318" s="157">
        <v>1</v>
      </c>
      <c r="Q318" s="157">
        <v>299</v>
      </c>
      <c r="R318" s="157">
        <v>1</v>
      </c>
      <c r="S318" s="157">
        <v>445</v>
      </c>
      <c r="T318" s="157">
        <v>4</v>
      </c>
      <c r="U318" s="157">
        <v>1</v>
      </c>
      <c r="V318" s="157">
        <v>443.52458364280523</v>
      </c>
      <c r="W318" s="157">
        <v>82.619112641125355</v>
      </c>
      <c r="X318" s="157">
        <v>441.92775876409297</v>
      </c>
      <c r="Y318" s="157">
        <v>82.379830315737877</v>
      </c>
      <c r="Z318" s="164">
        <v>437</v>
      </c>
      <c r="AA318" s="156">
        <f t="shared" si="34"/>
        <v>5.2893330130306229</v>
      </c>
      <c r="AB318" s="156">
        <f t="shared" si="32"/>
        <v>5.3046965297829143</v>
      </c>
      <c r="AC318" s="165"/>
      <c r="AD318" s="165"/>
      <c r="AE318" s="172" t="s">
        <v>109</v>
      </c>
    </row>
    <row r="319" spans="1:31" s="167" customFormat="1" ht="30" x14ac:dyDescent="0.25">
      <c r="A319" s="159" t="s">
        <v>7</v>
      </c>
      <c r="B319" s="160" t="s">
        <v>24</v>
      </c>
      <c r="C319" s="160" t="s">
        <v>110</v>
      </c>
      <c r="D319" s="157" t="s">
        <v>111</v>
      </c>
      <c r="E319" s="157" t="s">
        <v>17</v>
      </c>
      <c r="F319" s="157" t="s">
        <v>23</v>
      </c>
      <c r="G319" s="157" t="s">
        <v>111</v>
      </c>
      <c r="H319" s="157">
        <v>1</v>
      </c>
      <c r="I319" s="157">
        <v>890</v>
      </c>
      <c r="J319" s="157">
        <v>8</v>
      </c>
      <c r="K319" s="157">
        <v>4.78</v>
      </c>
      <c r="L319" s="157">
        <f t="shared" si="36"/>
        <v>4.78</v>
      </c>
      <c r="M319" s="160" t="s">
        <v>58</v>
      </c>
      <c r="N319" s="163">
        <v>2.0499969176468341E-3</v>
      </c>
      <c r="O319" s="163">
        <v>2.0499969176468341E-3</v>
      </c>
      <c r="P319" s="157">
        <v>1</v>
      </c>
      <c r="Q319" s="157">
        <v>300</v>
      </c>
      <c r="R319" s="157">
        <v>1</v>
      </c>
      <c r="S319" s="157">
        <v>890</v>
      </c>
      <c r="T319" s="157">
        <v>8</v>
      </c>
      <c r="U319" s="157">
        <v>1</v>
      </c>
      <c r="V319" s="157">
        <v>4007.1583264166429</v>
      </c>
      <c r="W319" s="157">
        <v>400.76074725454657</v>
      </c>
      <c r="X319" s="157">
        <v>4002.2312963394534</v>
      </c>
      <c r="Y319" s="157">
        <v>400.33860104436957</v>
      </c>
      <c r="Z319" s="164">
        <v>437</v>
      </c>
      <c r="AA319" s="156">
        <f t="shared" si="34"/>
        <v>1.0904261532440844</v>
      </c>
      <c r="AB319" s="156">
        <f t="shared" si="32"/>
        <v>1.0915759780845296</v>
      </c>
      <c r="AC319" s="165"/>
      <c r="AD319" s="165"/>
      <c r="AE319" s="172" t="s">
        <v>109</v>
      </c>
    </row>
    <row r="320" spans="1:31" s="167" customFormat="1" ht="45" x14ac:dyDescent="0.25">
      <c r="A320" s="159" t="s">
        <v>7</v>
      </c>
      <c r="B320" s="160" t="s">
        <v>25</v>
      </c>
      <c r="C320" s="160" t="s">
        <v>110</v>
      </c>
      <c r="D320" s="157" t="s">
        <v>111</v>
      </c>
      <c r="E320" s="157" t="s">
        <v>11</v>
      </c>
      <c r="F320" s="157" t="s">
        <v>12</v>
      </c>
      <c r="G320" s="157" t="s">
        <v>111</v>
      </c>
      <c r="H320" s="157">
        <v>1</v>
      </c>
      <c r="I320" s="157">
        <v>445</v>
      </c>
      <c r="J320" s="157">
        <v>2</v>
      </c>
      <c r="K320" s="157">
        <v>4.78</v>
      </c>
      <c r="L320" s="157">
        <f t="shared" si="36"/>
        <v>19.12</v>
      </c>
      <c r="M320" s="160" t="s">
        <v>113</v>
      </c>
      <c r="N320" s="163">
        <v>2.0499969176470574E-3</v>
      </c>
      <c r="O320" s="163">
        <v>2.0499969176470574E-3</v>
      </c>
      <c r="P320" s="157">
        <v>20</v>
      </c>
      <c r="Q320" s="157">
        <v>301</v>
      </c>
      <c r="R320" s="157">
        <v>1</v>
      </c>
      <c r="S320" s="157">
        <v>22.25</v>
      </c>
      <c r="T320" s="157">
        <v>2</v>
      </c>
      <c r="U320" s="157">
        <v>20</v>
      </c>
      <c r="V320" s="157">
        <v>7.9492606547024032</v>
      </c>
      <c r="W320" s="157">
        <v>2.448485696676983</v>
      </c>
      <c r="X320" s="157">
        <v>7.2134576091985005</v>
      </c>
      <c r="Y320" s="157">
        <v>2.2338299264199701</v>
      </c>
      <c r="Z320" s="164">
        <v>437</v>
      </c>
      <c r="AA320" s="156">
        <f t="shared" si="34"/>
        <v>178.47766094491968</v>
      </c>
      <c r="AB320" s="156">
        <f t="shared" si="32"/>
        <v>195.62814287314819</v>
      </c>
      <c r="AC320" s="165"/>
      <c r="AD320" s="165"/>
      <c r="AE320" s="172" t="s">
        <v>109</v>
      </c>
    </row>
    <row r="321" spans="1:31" s="167" customFormat="1" ht="45" x14ac:dyDescent="0.25">
      <c r="A321" s="159" t="s">
        <v>7</v>
      </c>
      <c r="B321" s="160" t="s">
        <v>25</v>
      </c>
      <c r="C321" s="160" t="s">
        <v>110</v>
      </c>
      <c r="D321" s="157" t="s">
        <v>111</v>
      </c>
      <c r="E321" s="157" t="s">
        <v>17</v>
      </c>
      <c r="F321" s="157" t="s">
        <v>12</v>
      </c>
      <c r="G321" s="157" t="s">
        <v>16</v>
      </c>
      <c r="H321" s="157">
        <v>1</v>
      </c>
      <c r="I321" s="157">
        <v>890</v>
      </c>
      <c r="J321" s="157">
        <v>2</v>
      </c>
      <c r="K321" s="157">
        <v>4.78</v>
      </c>
      <c r="L321" s="157">
        <f>K321*8/J321</f>
        <v>19.12</v>
      </c>
      <c r="M321" s="160" t="s">
        <v>113</v>
      </c>
      <c r="N321" s="163">
        <v>2.0499969176470561E-3</v>
      </c>
      <c r="O321" s="163">
        <v>2.0499969176470561E-3</v>
      </c>
      <c r="P321" s="157">
        <v>20</v>
      </c>
      <c r="Q321" s="157">
        <v>302</v>
      </c>
      <c r="R321" s="157">
        <v>1</v>
      </c>
      <c r="S321" s="157">
        <v>44.5</v>
      </c>
      <c r="T321" s="157">
        <v>2</v>
      </c>
      <c r="U321" s="157">
        <v>20</v>
      </c>
      <c r="V321" s="157">
        <v>15.179980210359423</v>
      </c>
      <c r="W321" s="157">
        <v>4.6471834966909524</v>
      </c>
      <c r="X321" s="157">
        <v>14.420854242195535</v>
      </c>
      <c r="Y321" s="157">
        <v>4.4292676547800118</v>
      </c>
      <c r="Z321" s="164">
        <v>437</v>
      </c>
      <c r="AA321" s="156">
        <f t="shared" si="34"/>
        <v>94.035451862653531</v>
      </c>
      <c r="AB321" s="156">
        <f t="shared" si="32"/>
        <v>98.661908482409032</v>
      </c>
      <c r="AC321" s="165"/>
      <c r="AD321" s="165"/>
      <c r="AE321" s="172" t="s">
        <v>109</v>
      </c>
    </row>
    <row r="322" spans="1:31" s="167" customFormat="1" ht="45" x14ac:dyDescent="0.25">
      <c r="A322" s="159" t="s">
        <v>7</v>
      </c>
      <c r="B322" s="160" t="s">
        <v>27</v>
      </c>
      <c r="C322" s="160" t="s">
        <v>110</v>
      </c>
      <c r="D322" s="157" t="s">
        <v>111</v>
      </c>
      <c r="E322" s="157" t="s">
        <v>11</v>
      </c>
      <c r="F322" s="157" t="s">
        <v>12</v>
      </c>
      <c r="G322" s="157" t="s">
        <v>111</v>
      </c>
      <c r="H322" s="157">
        <v>1</v>
      </c>
      <c r="I322" s="157">
        <v>445</v>
      </c>
      <c r="J322" s="157">
        <v>2</v>
      </c>
      <c r="K322" s="157">
        <v>4.78</v>
      </c>
      <c r="L322" s="157">
        <f t="shared" si="36"/>
        <v>19.12</v>
      </c>
      <c r="M322" s="160" t="s">
        <v>113</v>
      </c>
      <c r="N322" s="163">
        <v>2.0499969176470561E-3</v>
      </c>
      <c r="O322" s="163">
        <v>2.0499969176470561E-3</v>
      </c>
      <c r="P322" s="157">
        <v>10</v>
      </c>
      <c r="Q322" s="157">
        <v>303</v>
      </c>
      <c r="R322" s="157">
        <v>1</v>
      </c>
      <c r="S322" s="157">
        <v>44.5</v>
      </c>
      <c r="T322" s="157">
        <v>2</v>
      </c>
      <c r="U322" s="157">
        <v>10</v>
      </c>
      <c r="V322" s="157">
        <v>15.179980210359423</v>
      </c>
      <c r="W322" s="157">
        <v>4.6471834966909524</v>
      </c>
      <c r="X322" s="157">
        <v>14.420854242195535</v>
      </c>
      <c r="Y322" s="157">
        <v>4.4292676547800118</v>
      </c>
      <c r="Z322" s="164">
        <v>437</v>
      </c>
      <c r="AA322" s="156">
        <f t="shared" si="34"/>
        <v>94.035451862653531</v>
      </c>
      <c r="AB322" s="156">
        <f t="shared" si="32"/>
        <v>98.661908482409032</v>
      </c>
      <c r="AC322" s="165"/>
      <c r="AD322" s="165"/>
      <c r="AE322" s="172" t="s">
        <v>109</v>
      </c>
    </row>
    <row r="323" spans="1:31" s="167" customFormat="1" ht="45" x14ac:dyDescent="0.25">
      <c r="A323" s="159" t="s">
        <v>7</v>
      </c>
      <c r="B323" s="160" t="s">
        <v>27</v>
      </c>
      <c r="C323" s="160" t="s">
        <v>110</v>
      </c>
      <c r="D323" s="157" t="s">
        <v>111</v>
      </c>
      <c r="E323" s="157" t="s">
        <v>17</v>
      </c>
      <c r="F323" s="157" t="s">
        <v>12</v>
      </c>
      <c r="G323" s="157" t="s">
        <v>111</v>
      </c>
      <c r="H323" s="157">
        <v>1</v>
      </c>
      <c r="I323" s="157">
        <v>890</v>
      </c>
      <c r="J323" s="157">
        <v>2</v>
      </c>
      <c r="K323" s="157">
        <v>4.78</v>
      </c>
      <c r="L323" s="157">
        <f>K323*8/J323</f>
        <v>19.12</v>
      </c>
      <c r="M323" s="160" t="s">
        <v>113</v>
      </c>
      <c r="N323" s="163">
        <v>2.0499969176470535E-3</v>
      </c>
      <c r="O323" s="163">
        <v>2.0499969176470531E-3</v>
      </c>
      <c r="P323" s="157">
        <v>10</v>
      </c>
      <c r="Q323" s="157">
        <v>304</v>
      </c>
      <c r="R323" s="157">
        <v>1</v>
      </c>
      <c r="S323" s="157">
        <v>89</v>
      </c>
      <c r="T323" s="157">
        <v>2</v>
      </c>
      <c r="U323" s="157">
        <v>10</v>
      </c>
      <c r="V323" s="157">
        <v>30.321009371743703</v>
      </c>
      <c r="W323" s="157">
        <v>9.134804237333265</v>
      </c>
      <c r="X323" s="157">
        <v>29.514651773433478</v>
      </c>
      <c r="Y323" s="157">
        <v>8.9108103962180358</v>
      </c>
      <c r="Z323" s="164">
        <v>437</v>
      </c>
      <c r="AA323" s="156">
        <f t="shared" si="34"/>
        <v>47.83901095701794</v>
      </c>
      <c r="AB323" s="156">
        <f t="shared" si="32"/>
        <v>49.041555208656824</v>
      </c>
      <c r="AC323" s="165"/>
      <c r="AD323" s="165"/>
      <c r="AE323" s="172" t="s">
        <v>109</v>
      </c>
    </row>
    <row r="324" spans="1:31" s="167" customFormat="1" ht="45" x14ac:dyDescent="0.25">
      <c r="A324" s="159" t="s">
        <v>7</v>
      </c>
      <c r="B324" s="160" t="s">
        <v>28</v>
      </c>
      <c r="C324" s="160" t="s">
        <v>110</v>
      </c>
      <c r="D324" s="157" t="s">
        <v>111</v>
      </c>
      <c r="E324" s="157" t="s">
        <v>11</v>
      </c>
      <c r="F324" s="157" t="s">
        <v>12</v>
      </c>
      <c r="G324" s="157" t="s">
        <v>111</v>
      </c>
      <c r="H324" s="157">
        <v>1</v>
      </c>
      <c r="I324" s="157">
        <v>445</v>
      </c>
      <c r="J324" s="157">
        <v>2</v>
      </c>
      <c r="K324" s="157">
        <v>4.78</v>
      </c>
      <c r="L324" s="157">
        <f>K324*8/J324</f>
        <v>19.12</v>
      </c>
      <c r="M324" s="160" t="s">
        <v>113</v>
      </c>
      <c r="N324" s="163">
        <v>2.0499969176470535E-3</v>
      </c>
      <c r="O324" s="163">
        <v>2.0499969176470531E-3</v>
      </c>
      <c r="P324" s="157">
        <v>5</v>
      </c>
      <c r="Q324" s="157">
        <v>305</v>
      </c>
      <c r="R324" s="157">
        <v>1</v>
      </c>
      <c r="S324" s="157">
        <v>89</v>
      </c>
      <c r="T324" s="157">
        <v>2</v>
      </c>
      <c r="U324" s="157">
        <v>5</v>
      </c>
      <c r="V324" s="157">
        <v>30.321009371743703</v>
      </c>
      <c r="W324" s="157">
        <v>9.134804237333265</v>
      </c>
      <c r="X324" s="157">
        <v>29.514651773433478</v>
      </c>
      <c r="Y324" s="157">
        <v>8.9108103962180358</v>
      </c>
      <c r="Z324" s="164">
        <v>437</v>
      </c>
      <c r="AA324" s="156">
        <f t="shared" si="34"/>
        <v>47.83901095701794</v>
      </c>
      <c r="AB324" s="156">
        <f t="shared" si="32"/>
        <v>49.041555208656824</v>
      </c>
      <c r="AC324" s="165"/>
      <c r="AD324" s="165"/>
      <c r="AE324" s="172" t="s">
        <v>109</v>
      </c>
    </row>
    <row r="325" spans="1:31" s="167" customFormat="1" ht="45" x14ac:dyDescent="0.25">
      <c r="A325" s="159" t="s">
        <v>7</v>
      </c>
      <c r="B325" s="160" t="s">
        <v>28</v>
      </c>
      <c r="C325" s="160" t="s">
        <v>110</v>
      </c>
      <c r="D325" s="157" t="s">
        <v>111</v>
      </c>
      <c r="E325" s="157" t="s">
        <v>17</v>
      </c>
      <c r="F325" s="157" t="s">
        <v>12</v>
      </c>
      <c r="G325" s="157" t="s">
        <v>111</v>
      </c>
      <c r="H325" s="157">
        <v>1</v>
      </c>
      <c r="I325" s="157">
        <v>890</v>
      </c>
      <c r="J325" s="157">
        <v>2</v>
      </c>
      <c r="K325" s="157">
        <v>4.78</v>
      </c>
      <c r="L325" s="157">
        <f t="shared" si="36"/>
        <v>19.12</v>
      </c>
      <c r="M325" s="160" t="s">
        <v>113</v>
      </c>
      <c r="N325" s="163">
        <v>2.0499969176470479E-3</v>
      </c>
      <c r="O325" s="163">
        <v>2.0499969176470479E-3</v>
      </c>
      <c r="P325" s="157">
        <v>5</v>
      </c>
      <c r="Q325" s="157">
        <v>306</v>
      </c>
      <c r="R325" s="157">
        <v>1</v>
      </c>
      <c r="S325" s="157">
        <v>178</v>
      </c>
      <c r="T325" s="157">
        <v>2</v>
      </c>
      <c r="U325" s="157">
        <v>5</v>
      </c>
      <c r="V325" s="157">
        <v>63.364499949383159</v>
      </c>
      <c r="W325" s="157">
        <v>18.433270613758186</v>
      </c>
      <c r="X325" s="157">
        <v>62.461956361448159</v>
      </c>
      <c r="Y325" s="157">
        <v>18.198755164429315</v>
      </c>
      <c r="Z325" s="164">
        <v>437</v>
      </c>
      <c r="AA325" s="156">
        <f t="shared" si="34"/>
        <v>23.707133104953868</v>
      </c>
      <c r="AB325" s="156">
        <f t="shared" si="32"/>
        <v>24.012631416358946</v>
      </c>
      <c r="AC325" s="165"/>
      <c r="AD325" s="165"/>
      <c r="AE325" s="172" t="s">
        <v>109</v>
      </c>
    </row>
    <row r="326" spans="1:31" s="167" customFormat="1" ht="45" x14ac:dyDescent="0.25">
      <c r="A326" s="159" t="s">
        <v>7</v>
      </c>
      <c r="B326" s="160" t="s">
        <v>29</v>
      </c>
      <c r="C326" s="160" t="s">
        <v>110</v>
      </c>
      <c r="D326" s="157" t="s">
        <v>111</v>
      </c>
      <c r="E326" s="157" t="s">
        <v>11</v>
      </c>
      <c r="F326" s="157" t="s">
        <v>12</v>
      </c>
      <c r="G326" s="157" t="s">
        <v>111</v>
      </c>
      <c r="H326" s="157">
        <v>1</v>
      </c>
      <c r="I326" s="157">
        <v>445</v>
      </c>
      <c r="J326" s="157">
        <v>2</v>
      </c>
      <c r="K326" s="157">
        <v>4.78</v>
      </c>
      <c r="L326" s="157">
        <f>K326*8/J326</f>
        <v>19.12</v>
      </c>
      <c r="M326" s="160" t="s">
        <v>113</v>
      </c>
      <c r="N326" s="163">
        <v>2.049996917647031E-3</v>
      </c>
      <c r="O326" s="163">
        <v>2.0499969176470305E-3</v>
      </c>
      <c r="P326" s="157">
        <v>1</v>
      </c>
      <c r="Q326" s="157">
        <v>307</v>
      </c>
      <c r="R326" s="157">
        <v>1</v>
      </c>
      <c r="S326" s="157">
        <v>445</v>
      </c>
      <c r="T326" s="157">
        <v>2</v>
      </c>
      <c r="U326" s="157">
        <v>1</v>
      </c>
      <c r="V326" s="157">
        <v>184.63934943367505</v>
      </c>
      <c r="W326" s="157">
        <v>48.311242384123545</v>
      </c>
      <c r="X326" s="157">
        <v>183.44667188544275</v>
      </c>
      <c r="Y326" s="157">
        <v>48.054869176646534</v>
      </c>
      <c r="Z326" s="164">
        <v>437</v>
      </c>
      <c r="AA326" s="156">
        <f t="shared" si="34"/>
        <v>9.0455135996173563</v>
      </c>
      <c r="AB326" s="156">
        <f t="shared" si="32"/>
        <v>9.0937715051021524</v>
      </c>
      <c r="AC326" s="165"/>
      <c r="AD326" s="165"/>
      <c r="AE326" s="172" t="s">
        <v>109</v>
      </c>
    </row>
    <row r="327" spans="1:31" s="167" customFormat="1" ht="45" x14ac:dyDescent="0.25">
      <c r="A327" s="159" t="s">
        <v>7</v>
      </c>
      <c r="B327" s="160" t="s">
        <v>29</v>
      </c>
      <c r="C327" s="160" t="s">
        <v>110</v>
      </c>
      <c r="D327" s="157" t="s">
        <v>111</v>
      </c>
      <c r="E327" s="157" t="s">
        <v>17</v>
      </c>
      <c r="F327" s="157" t="s">
        <v>23</v>
      </c>
      <c r="G327" s="157" t="s">
        <v>111</v>
      </c>
      <c r="H327" s="157">
        <v>1</v>
      </c>
      <c r="I327" s="157">
        <v>890</v>
      </c>
      <c r="J327" s="157">
        <v>2</v>
      </c>
      <c r="K327" s="157">
        <v>4.78</v>
      </c>
      <c r="L327" s="157">
        <f t="shared" si="36"/>
        <v>19.12</v>
      </c>
      <c r="M327" s="160" t="s">
        <v>113</v>
      </c>
      <c r="N327" s="163">
        <v>2.0499969176470028E-3</v>
      </c>
      <c r="O327" s="163">
        <v>2.0499969176470028E-3</v>
      </c>
      <c r="P327" s="157">
        <v>1</v>
      </c>
      <c r="Q327" s="157">
        <v>308</v>
      </c>
      <c r="R327" s="157">
        <v>1</v>
      </c>
      <c r="S327" s="157">
        <v>890</v>
      </c>
      <c r="T327" s="157">
        <v>2</v>
      </c>
      <c r="U327" s="157">
        <v>1</v>
      </c>
      <c r="V327" s="157">
        <v>461.98846507706105</v>
      </c>
      <c r="W327" s="157">
        <v>102.04455620412696</v>
      </c>
      <c r="X327" s="157">
        <v>460.31729962783817</v>
      </c>
      <c r="Y327" s="157">
        <v>101.76845383848993</v>
      </c>
      <c r="Z327" s="164">
        <v>437</v>
      </c>
      <c r="AA327" s="156">
        <f t="shared" si="34"/>
        <v>4.282443045034543</v>
      </c>
      <c r="AB327" s="156">
        <f t="shared" si="32"/>
        <v>4.2940615044966108</v>
      </c>
      <c r="AC327" s="165"/>
      <c r="AD327" s="165"/>
      <c r="AE327" s="172" t="s">
        <v>109</v>
      </c>
    </row>
    <row r="328" spans="1:31" s="167" customFormat="1" ht="30" x14ac:dyDescent="0.25">
      <c r="A328" s="159" t="s">
        <v>7</v>
      </c>
      <c r="B328" s="160" t="s">
        <v>30</v>
      </c>
      <c r="C328" s="160" t="s">
        <v>110</v>
      </c>
      <c r="D328" s="157" t="s">
        <v>32</v>
      </c>
      <c r="E328" s="160" t="s">
        <v>33</v>
      </c>
      <c r="F328" s="157" t="s">
        <v>12</v>
      </c>
      <c r="G328" s="157" t="s">
        <v>13</v>
      </c>
      <c r="H328" s="157">
        <v>1</v>
      </c>
      <c r="I328" s="157">
        <v>66.75</v>
      </c>
      <c r="J328" s="157">
        <v>0.33</v>
      </c>
      <c r="K328" s="157">
        <v>4.8220000000000001</v>
      </c>
      <c r="L328" s="157">
        <f>K328</f>
        <v>4.8220000000000001</v>
      </c>
      <c r="M328" s="160" t="s">
        <v>34</v>
      </c>
      <c r="N328" s="163">
        <v>2.0499969176470587E-3</v>
      </c>
      <c r="O328" s="163">
        <v>2.0499969176470587E-3</v>
      </c>
      <c r="P328" s="157">
        <v>20</v>
      </c>
      <c r="Q328" s="157">
        <v>309</v>
      </c>
      <c r="R328" s="157">
        <v>1</v>
      </c>
      <c r="S328" s="157">
        <v>3.3374999999999999</v>
      </c>
      <c r="T328" s="157">
        <v>0.33</v>
      </c>
      <c r="U328" s="157">
        <v>20</v>
      </c>
      <c r="V328" s="157">
        <v>0.20894786442835714</v>
      </c>
      <c r="W328" s="157">
        <v>0.12717694408081223</v>
      </c>
      <c r="X328" s="157">
        <v>0.17933805946457368</v>
      </c>
      <c r="Y328" s="157">
        <v>0.11140156737105827</v>
      </c>
      <c r="Z328" s="164">
        <v>437</v>
      </c>
      <c r="AA328" s="156">
        <f t="shared" si="34"/>
        <v>3436.1574195580329</v>
      </c>
      <c r="AB328" s="156">
        <f t="shared" si="32"/>
        <v>3922.7455260520064</v>
      </c>
      <c r="AC328" s="165"/>
      <c r="AD328" s="165"/>
      <c r="AE328" s="172" t="s">
        <v>109</v>
      </c>
    </row>
    <row r="329" spans="1:31" s="167" customFormat="1" ht="30" x14ac:dyDescent="0.25">
      <c r="A329" s="159" t="s">
        <v>7</v>
      </c>
      <c r="B329" s="160" t="s">
        <v>30</v>
      </c>
      <c r="C329" s="160" t="s">
        <v>110</v>
      </c>
      <c r="D329" s="157" t="s">
        <v>16</v>
      </c>
      <c r="E329" s="160" t="s">
        <v>33</v>
      </c>
      <c r="F329" s="157" t="s">
        <v>12</v>
      </c>
      <c r="G329" s="157" t="s">
        <v>16</v>
      </c>
      <c r="H329" s="157">
        <v>1</v>
      </c>
      <c r="I329" s="157">
        <v>222.5</v>
      </c>
      <c r="J329" s="157">
        <v>1</v>
      </c>
      <c r="K329" s="157">
        <v>4.8220000000000001</v>
      </c>
      <c r="L329" s="157">
        <f>K329</f>
        <v>4.8220000000000001</v>
      </c>
      <c r="M329" s="160" t="s">
        <v>34</v>
      </c>
      <c r="N329" s="163">
        <v>2.0499969176470587E-3</v>
      </c>
      <c r="O329" s="163">
        <v>2.0499969176470587E-3</v>
      </c>
      <c r="P329" s="157">
        <v>20</v>
      </c>
      <c r="Q329" s="157">
        <v>310</v>
      </c>
      <c r="R329" s="157">
        <v>1</v>
      </c>
      <c r="S329" s="157">
        <v>11.125</v>
      </c>
      <c r="T329" s="157">
        <v>1</v>
      </c>
      <c r="U329" s="157">
        <v>20</v>
      </c>
      <c r="V329" s="157">
        <v>1.8431842450005629</v>
      </c>
      <c r="W329" s="157">
        <v>0.72593184349554996</v>
      </c>
      <c r="X329" s="157">
        <v>1.7527235913418104</v>
      </c>
      <c r="Y329" s="157">
        <v>0.69299571286302697</v>
      </c>
      <c r="Z329" s="164">
        <v>437</v>
      </c>
      <c r="AA329" s="156">
        <f t="shared" si="34"/>
        <v>601.98488868559855</v>
      </c>
      <c r="AB329" s="156">
        <f t="shared" si="32"/>
        <v>630.59553167304307</v>
      </c>
      <c r="AC329" s="165"/>
      <c r="AD329" s="165"/>
      <c r="AE329" s="172" t="s">
        <v>109</v>
      </c>
    </row>
    <row r="330" spans="1:31" s="167" customFormat="1" ht="45" x14ac:dyDescent="0.25">
      <c r="A330" s="159" t="s">
        <v>7</v>
      </c>
      <c r="B330" s="160" t="s">
        <v>8</v>
      </c>
      <c r="C330" s="160" t="s">
        <v>114</v>
      </c>
      <c r="D330" s="157" t="s">
        <v>111</v>
      </c>
      <c r="E330" s="157" t="s">
        <v>11</v>
      </c>
      <c r="F330" s="157" t="s">
        <v>12</v>
      </c>
      <c r="G330" s="157" t="s">
        <v>111</v>
      </c>
      <c r="H330" s="157">
        <v>0.92</v>
      </c>
      <c r="I330" s="157">
        <v>445</v>
      </c>
      <c r="J330" s="157">
        <v>4</v>
      </c>
      <c r="K330" s="157">
        <v>0.70899999999999996</v>
      </c>
      <c r="L330" s="157">
        <f>K330</f>
        <v>0.70899999999999996</v>
      </c>
      <c r="M330" s="160" t="s">
        <v>115</v>
      </c>
      <c r="N330" s="163">
        <v>1.7984769174616384E-3</v>
      </c>
      <c r="O330" s="163">
        <v>1.7984769174616429E-3</v>
      </c>
      <c r="P330" s="157">
        <v>20</v>
      </c>
      <c r="Q330" s="157">
        <v>311</v>
      </c>
      <c r="R330" s="157">
        <v>0.92</v>
      </c>
      <c r="S330" s="157">
        <v>22.25</v>
      </c>
      <c r="T330" s="157">
        <v>4</v>
      </c>
      <c r="U330" s="157">
        <v>20</v>
      </c>
      <c r="V330" s="157">
        <v>11.404570825032366</v>
      </c>
      <c r="W330" s="157">
        <v>2.6557264532670759</v>
      </c>
      <c r="X330" s="157">
        <v>11.349484587399408</v>
      </c>
      <c r="Y330" s="157">
        <v>2.643417107448093</v>
      </c>
      <c r="Z330" s="164">
        <v>437</v>
      </c>
      <c r="AA330" s="156">
        <f t="shared" si="34"/>
        <v>164.5500798707647</v>
      </c>
      <c r="AB330" s="156">
        <f t="shared" si="32"/>
        <v>165.31632437752961</v>
      </c>
      <c r="AC330" s="165"/>
      <c r="AD330" s="165"/>
      <c r="AE330" s="172" t="s">
        <v>109</v>
      </c>
    </row>
    <row r="331" spans="1:31" s="167" customFormat="1" ht="45" x14ac:dyDescent="0.25">
      <c r="A331" s="159" t="s">
        <v>7</v>
      </c>
      <c r="B331" s="160" t="s">
        <v>15</v>
      </c>
      <c r="C331" s="160" t="s">
        <v>114</v>
      </c>
      <c r="D331" s="157" t="s">
        <v>111</v>
      </c>
      <c r="E331" s="157" t="s">
        <v>17</v>
      </c>
      <c r="F331" s="157" t="s">
        <v>12</v>
      </c>
      <c r="G331" s="157" t="s">
        <v>111</v>
      </c>
      <c r="H331" s="157">
        <v>0.92</v>
      </c>
      <c r="I331" s="157">
        <v>890</v>
      </c>
      <c r="J331" s="157">
        <v>8</v>
      </c>
      <c r="K331" s="157">
        <v>0.70899999999999996</v>
      </c>
      <c r="L331" s="157">
        <f t="shared" ref="L331:L337" si="37">K331</f>
        <v>0.70899999999999996</v>
      </c>
      <c r="M331" s="160" t="s">
        <v>115</v>
      </c>
      <c r="N331" s="163">
        <v>1.798476916906557E-3</v>
      </c>
      <c r="O331" s="163">
        <v>1.7984769169065598E-3</v>
      </c>
      <c r="P331" s="157">
        <v>20</v>
      </c>
      <c r="Q331" s="157">
        <v>312</v>
      </c>
      <c r="R331" s="157">
        <v>0.92</v>
      </c>
      <c r="S331" s="157">
        <v>44.5</v>
      </c>
      <c r="T331" s="157">
        <v>8</v>
      </c>
      <c r="U331" s="157">
        <v>20</v>
      </c>
      <c r="V331" s="157">
        <v>47.493493009425016</v>
      </c>
      <c r="W331" s="157">
        <v>7.1134627543053233</v>
      </c>
      <c r="X331" s="157">
        <v>47.37351426212949</v>
      </c>
      <c r="Y331" s="157">
        <v>7.0960132105515639</v>
      </c>
      <c r="Z331" s="164">
        <v>437</v>
      </c>
      <c r="AA331" s="156">
        <f t="shared" si="34"/>
        <v>61.432809180804654</v>
      </c>
      <c r="AB331" s="156">
        <f t="shared" si="32"/>
        <v>61.583876330753412</v>
      </c>
      <c r="AC331" s="165"/>
      <c r="AD331" s="165"/>
      <c r="AE331" s="172" t="s">
        <v>109</v>
      </c>
    </row>
    <row r="332" spans="1:31" s="167" customFormat="1" ht="45" x14ac:dyDescent="0.25">
      <c r="A332" s="159" t="s">
        <v>7</v>
      </c>
      <c r="B332" s="160" t="s">
        <v>18</v>
      </c>
      <c r="C332" s="160" t="s">
        <v>114</v>
      </c>
      <c r="D332" s="157" t="s">
        <v>111</v>
      </c>
      <c r="E332" s="157" t="s">
        <v>11</v>
      </c>
      <c r="F332" s="157" t="s">
        <v>12</v>
      </c>
      <c r="G332" s="157" t="s">
        <v>111</v>
      </c>
      <c r="H332" s="157">
        <v>0.92</v>
      </c>
      <c r="I332" s="157">
        <v>445</v>
      </c>
      <c r="J332" s="157">
        <v>4</v>
      </c>
      <c r="K332" s="157">
        <v>0.70899999999999996</v>
      </c>
      <c r="L332" s="157">
        <f t="shared" si="37"/>
        <v>0.70899999999999996</v>
      </c>
      <c r="M332" s="160" t="s">
        <v>115</v>
      </c>
      <c r="N332" s="163">
        <v>1.7984769172768075E-3</v>
      </c>
      <c r="O332" s="163">
        <v>1.7984769172768092E-3</v>
      </c>
      <c r="P332" s="157">
        <v>10</v>
      </c>
      <c r="Q332" s="157">
        <v>313</v>
      </c>
      <c r="R332" s="157">
        <v>0.92</v>
      </c>
      <c r="S332" s="157">
        <v>44.5</v>
      </c>
      <c r="T332" s="157">
        <v>4</v>
      </c>
      <c r="U332" s="157">
        <v>10</v>
      </c>
      <c r="V332" s="157">
        <v>23.242017488807075</v>
      </c>
      <c r="W332" s="157">
        <v>5.3733978784108745</v>
      </c>
      <c r="X332" s="157">
        <v>23.184512132629145</v>
      </c>
      <c r="Y332" s="157">
        <v>5.3607236859909957</v>
      </c>
      <c r="Z332" s="164">
        <v>437</v>
      </c>
      <c r="AA332" s="156">
        <f t="shared" si="34"/>
        <v>81.326566520556653</v>
      </c>
      <c r="AB332" s="156">
        <f t="shared" si="32"/>
        <v>81.518844394460743</v>
      </c>
      <c r="AC332" s="165"/>
      <c r="AD332" s="165"/>
      <c r="AE332" s="172" t="s">
        <v>109</v>
      </c>
    </row>
    <row r="333" spans="1:31" s="167" customFormat="1" ht="45" x14ac:dyDescent="0.25">
      <c r="A333" s="159" t="s">
        <v>7</v>
      </c>
      <c r="B333" s="160" t="s">
        <v>19</v>
      </c>
      <c r="C333" s="160" t="s">
        <v>114</v>
      </c>
      <c r="D333" s="157" t="s">
        <v>111</v>
      </c>
      <c r="E333" s="157" t="s">
        <v>17</v>
      </c>
      <c r="F333" s="157" t="s">
        <v>12</v>
      </c>
      <c r="G333" s="157" t="s">
        <v>111</v>
      </c>
      <c r="H333" s="157">
        <v>0.92</v>
      </c>
      <c r="I333" s="157">
        <v>890</v>
      </c>
      <c r="J333" s="157">
        <v>8</v>
      </c>
      <c r="K333" s="157">
        <v>0.70899999999999996</v>
      </c>
      <c r="L333" s="157">
        <f t="shared" si="37"/>
        <v>0.70899999999999996</v>
      </c>
      <c r="M333" s="160" t="s">
        <v>115</v>
      </c>
      <c r="N333" s="163">
        <v>1.7984769161660699E-3</v>
      </c>
      <c r="O333" s="163">
        <v>1.7984769161660562E-3</v>
      </c>
      <c r="P333" s="157">
        <v>10</v>
      </c>
      <c r="Q333" s="157">
        <v>314</v>
      </c>
      <c r="R333" s="157">
        <v>0.92</v>
      </c>
      <c r="S333" s="157">
        <v>89</v>
      </c>
      <c r="T333" s="157">
        <v>8</v>
      </c>
      <c r="U333" s="157">
        <v>10</v>
      </c>
      <c r="V333" s="157">
        <v>101.27425828675513</v>
      </c>
      <c r="W333" s="157">
        <v>15.074420660520939</v>
      </c>
      <c r="X333" s="157">
        <v>101.1382575461632</v>
      </c>
      <c r="Y333" s="157">
        <v>15.054906826112294</v>
      </c>
      <c r="Z333" s="164">
        <v>437</v>
      </c>
      <c r="AA333" s="156">
        <f t="shared" si="34"/>
        <v>28.989505457047411</v>
      </c>
      <c r="AB333" s="156">
        <f t="shared" si="32"/>
        <v>29.02708100737205</v>
      </c>
      <c r="AC333" s="165"/>
      <c r="AD333" s="165"/>
      <c r="AE333" s="172" t="s">
        <v>109</v>
      </c>
    </row>
    <row r="334" spans="1:31" s="167" customFormat="1" ht="45" x14ac:dyDescent="0.25">
      <c r="A334" s="159" t="s">
        <v>7</v>
      </c>
      <c r="B334" s="160" t="s">
        <v>20</v>
      </c>
      <c r="C334" s="160" t="s">
        <v>114</v>
      </c>
      <c r="D334" s="157" t="s">
        <v>111</v>
      </c>
      <c r="E334" s="157" t="s">
        <v>11</v>
      </c>
      <c r="F334" s="157" t="s">
        <v>12</v>
      </c>
      <c r="G334" s="157" t="s">
        <v>111</v>
      </c>
      <c r="H334" s="157">
        <v>0.92</v>
      </c>
      <c r="I334" s="157">
        <v>445</v>
      </c>
      <c r="J334" s="157">
        <v>4</v>
      </c>
      <c r="K334" s="157">
        <v>0.70899999999999996</v>
      </c>
      <c r="L334" s="157">
        <f t="shared" si="37"/>
        <v>0.70899999999999996</v>
      </c>
      <c r="M334" s="160" t="s">
        <v>115</v>
      </c>
      <c r="N334" s="163">
        <v>1.7984769169065655E-3</v>
      </c>
      <c r="O334" s="163">
        <v>1.7984769169065633E-3</v>
      </c>
      <c r="P334" s="157">
        <v>5</v>
      </c>
      <c r="Q334" s="157">
        <v>315</v>
      </c>
      <c r="R334" s="157">
        <v>0.92</v>
      </c>
      <c r="S334" s="157">
        <v>89</v>
      </c>
      <c r="T334" s="157">
        <v>4</v>
      </c>
      <c r="U334" s="157">
        <v>5</v>
      </c>
      <c r="V334" s="157">
        <v>48.466381726335712</v>
      </c>
      <c r="W334" s="157">
        <v>11.031301231204788</v>
      </c>
      <c r="X334" s="157">
        <v>48.403897659540135</v>
      </c>
      <c r="Y334" s="157">
        <v>11.017937721405392</v>
      </c>
      <c r="Z334" s="164">
        <v>437</v>
      </c>
      <c r="AA334" s="156">
        <f t="shared" si="34"/>
        <v>39.614546900762392</v>
      </c>
      <c r="AB334" s="156">
        <f t="shared" si="32"/>
        <v>39.662594856658757</v>
      </c>
      <c r="AC334" s="165"/>
      <c r="AD334" s="165"/>
      <c r="AE334" s="172" t="s">
        <v>109</v>
      </c>
    </row>
    <row r="335" spans="1:31" s="167" customFormat="1" ht="45" x14ac:dyDescent="0.25">
      <c r="A335" s="159" t="s">
        <v>7</v>
      </c>
      <c r="B335" s="160" t="s">
        <v>21</v>
      </c>
      <c r="C335" s="160" t="s">
        <v>114</v>
      </c>
      <c r="D335" s="157" t="s">
        <v>111</v>
      </c>
      <c r="E335" s="157" t="s">
        <v>17</v>
      </c>
      <c r="F335" s="157" t="s">
        <v>12</v>
      </c>
      <c r="G335" s="157" t="s">
        <v>111</v>
      </c>
      <c r="H335" s="157">
        <v>0.92</v>
      </c>
      <c r="I335" s="157">
        <v>890</v>
      </c>
      <c r="J335" s="157">
        <v>8</v>
      </c>
      <c r="K335" s="157">
        <v>0.70899999999999996</v>
      </c>
      <c r="L335" s="157">
        <f t="shared" si="37"/>
        <v>0.70899999999999996</v>
      </c>
      <c r="M335" s="160" t="s">
        <v>115</v>
      </c>
      <c r="N335" s="163">
        <v>1.7984769146850699E-3</v>
      </c>
      <c r="O335" s="163">
        <v>1.7984769146850712E-3</v>
      </c>
      <c r="P335" s="157">
        <v>5</v>
      </c>
      <c r="Q335" s="157">
        <v>316</v>
      </c>
      <c r="R335" s="157">
        <v>0.92</v>
      </c>
      <c r="S335" s="157">
        <v>178</v>
      </c>
      <c r="T335" s="157">
        <v>8</v>
      </c>
      <c r="U335" s="157">
        <v>5</v>
      </c>
      <c r="V335" s="157">
        <v>230.38884725394612</v>
      </c>
      <c r="W335" s="157">
        <v>33.529006921431204</v>
      </c>
      <c r="X335" s="157">
        <v>230.21707977841902</v>
      </c>
      <c r="Y335" s="157">
        <v>33.505595375338899</v>
      </c>
      <c r="Z335" s="164">
        <v>437</v>
      </c>
      <c r="AA335" s="156">
        <f t="shared" si="34"/>
        <v>13.033490703259588</v>
      </c>
      <c r="AB335" s="156">
        <f t="shared" si="32"/>
        <v>13.042597664796157</v>
      </c>
      <c r="AC335" s="165"/>
      <c r="AD335" s="165"/>
      <c r="AE335" s="172" t="s">
        <v>109</v>
      </c>
    </row>
    <row r="336" spans="1:31" s="167" customFormat="1" ht="45" x14ac:dyDescent="0.25">
      <c r="A336" s="159" t="s">
        <v>7</v>
      </c>
      <c r="B336" s="160" t="s">
        <v>22</v>
      </c>
      <c r="C336" s="160" t="s">
        <v>114</v>
      </c>
      <c r="D336" s="157" t="s">
        <v>111</v>
      </c>
      <c r="E336" s="157" t="s">
        <v>11</v>
      </c>
      <c r="F336" s="157" t="s">
        <v>23</v>
      </c>
      <c r="G336" s="157" t="s">
        <v>111</v>
      </c>
      <c r="H336" s="157">
        <v>0.92</v>
      </c>
      <c r="I336" s="157">
        <v>445</v>
      </c>
      <c r="J336" s="157">
        <v>4</v>
      </c>
      <c r="K336" s="157">
        <v>0.70899999999999996</v>
      </c>
      <c r="L336" s="157">
        <f t="shared" si="37"/>
        <v>0.70899999999999996</v>
      </c>
      <c r="M336" s="160" t="s">
        <v>115</v>
      </c>
      <c r="N336" s="163">
        <v>1.7984769139445711E-3</v>
      </c>
      <c r="O336" s="163">
        <v>1.7984769139445711E-3</v>
      </c>
      <c r="P336" s="157">
        <v>1</v>
      </c>
      <c r="Q336" s="157">
        <v>317</v>
      </c>
      <c r="R336" s="157">
        <v>0.92</v>
      </c>
      <c r="S336" s="157">
        <v>445</v>
      </c>
      <c r="T336" s="157">
        <v>4</v>
      </c>
      <c r="U336" s="157">
        <v>1</v>
      </c>
      <c r="V336" s="157">
        <v>329.248784728445</v>
      </c>
      <c r="W336" s="157">
        <v>64.416718523511051</v>
      </c>
      <c r="X336" s="157">
        <v>329.14358820158355</v>
      </c>
      <c r="Y336" s="157">
        <v>64.399662004840906</v>
      </c>
      <c r="Z336" s="164">
        <v>437</v>
      </c>
      <c r="AA336" s="156">
        <f t="shared" si="34"/>
        <v>6.7839531416134173</v>
      </c>
      <c r="AB336" s="156">
        <f t="shared" si="32"/>
        <v>6.7857498998543004</v>
      </c>
      <c r="AC336" s="165"/>
      <c r="AD336" s="165"/>
      <c r="AE336" s="172" t="s">
        <v>109</v>
      </c>
    </row>
    <row r="337" spans="1:31" s="167" customFormat="1" ht="45" x14ac:dyDescent="0.25">
      <c r="A337" s="159" t="s">
        <v>7</v>
      </c>
      <c r="B337" s="160" t="s">
        <v>24</v>
      </c>
      <c r="C337" s="160" t="s">
        <v>114</v>
      </c>
      <c r="D337" s="157" t="s">
        <v>111</v>
      </c>
      <c r="E337" s="157" t="s">
        <v>17</v>
      </c>
      <c r="F337" s="157" t="s">
        <v>23</v>
      </c>
      <c r="G337" s="157" t="s">
        <v>111</v>
      </c>
      <c r="H337" s="157">
        <v>0.92</v>
      </c>
      <c r="I337" s="157">
        <v>890</v>
      </c>
      <c r="J337" s="157">
        <v>8</v>
      </c>
      <c r="K337" s="157">
        <v>0.70899999999999996</v>
      </c>
      <c r="L337" s="157">
        <f t="shared" si="37"/>
        <v>0.70899999999999996</v>
      </c>
      <c r="M337" s="160" t="s">
        <v>115</v>
      </c>
      <c r="N337" s="163">
        <v>1.7984769028374682E-3</v>
      </c>
      <c r="O337" s="163">
        <v>1.798476902837468E-3</v>
      </c>
      <c r="P337" s="157">
        <v>1</v>
      </c>
      <c r="Q337" s="157">
        <v>318</v>
      </c>
      <c r="R337" s="157">
        <v>0.92</v>
      </c>
      <c r="S337" s="157">
        <v>890</v>
      </c>
      <c r="T337" s="157">
        <v>8</v>
      </c>
      <c r="U337" s="157">
        <v>1</v>
      </c>
      <c r="V337" s="157">
        <v>2662.8592978697152</v>
      </c>
      <c r="W337" s="157">
        <v>282.96778543436096</v>
      </c>
      <c r="X337" s="157">
        <v>2662.2638282724402</v>
      </c>
      <c r="Y337" s="157">
        <v>282.91503915488971</v>
      </c>
      <c r="Z337" s="164">
        <v>437</v>
      </c>
      <c r="AA337" s="156">
        <f t="shared" si="34"/>
        <v>1.5443454078321908</v>
      </c>
      <c r="AB337" s="156">
        <f t="shared" si="32"/>
        <v>1.5446333334042104</v>
      </c>
      <c r="AC337" s="165"/>
      <c r="AD337" s="165"/>
      <c r="AE337" s="172" t="s">
        <v>109</v>
      </c>
    </row>
    <row r="338" spans="1:31" s="167" customFormat="1" ht="60" x14ac:dyDescent="0.25">
      <c r="A338" s="159" t="s">
        <v>7</v>
      </c>
      <c r="B338" s="160" t="s">
        <v>25</v>
      </c>
      <c r="C338" s="160" t="s">
        <v>114</v>
      </c>
      <c r="D338" s="157" t="s">
        <v>111</v>
      </c>
      <c r="E338" s="157" t="s">
        <v>11</v>
      </c>
      <c r="F338" s="157" t="s">
        <v>12</v>
      </c>
      <c r="G338" s="157" t="s">
        <v>111</v>
      </c>
      <c r="H338" s="157">
        <v>0.92</v>
      </c>
      <c r="I338" s="157">
        <v>445</v>
      </c>
      <c r="J338" s="157">
        <v>2</v>
      </c>
      <c r="K338" s="157">
        <v>0.70899999999999996</v>
      </c>
      <c r="L338" s="157">
        <f>K338</f>
        <v>0.70899999999999996</v>
      </c>
      <c r="M338" s="160" t="s">
        <v>116</v>
      </c>
      <c r="N338" s="163">
        <v>1.7984769175543504E-3</v>
      </c>
      <c r="O338" s="163">
        <v>1.7984769175543554E-3</v>
      </c>
      <c r="P338" s="157">
        <v>20</v>
      </c>
      <c r="Q338" s="157">
        <v>319</v>
      </c>
      <c r="R338" s="157">
        <v>0.92</v>
      </c>
      <c r="S338" s="157">
        <v>22.25</v>
      </c>
      <c r="T338" s="157">
        <v>2</v>
      </c>
      <c r="U338" s="157">
        <v>20</v>
      </c>
      <c r="V338" s="157">
        <v>5.6494014976148055</v>
      </c>
      <c r="W338" s="157">
        <v>1.7532909107694783</v>
      </c>
      <c r="X338" s="157">
        <v>5.6223534961549904</v>
      </c>
      <c r="Y338" s="157">
        <v>1.7453653162727136</v>
      </c>
      <c r="Z338" s="164">
        <v>437</v>
      </c>
      <c r="AA338" s="156">
        <f t="shared" si="34"/>
        <v>249.24557431727683</v>
      </c>
      <c r="AB338" s="156">
        <f t="shared" si="32"/>
        <v>250.37738284683473</v>
      </c>
      <c r="AC338" s="165"/>
      <c r="AD338" s="165"/>
      <c r="AE338" s="172" t="s">
        <v>109</v>
      </c>
    </row>
    <row r="339" spans="1:31" s="167" customFormat="1" ht="60" x14ac:dyDescent="0.25">
      <c r="A339" s="159" t="s">
        <v>7</v>
      </c>
      <c r="B339" s="160" t="s">
        <v>25</v>
      </c>
      <c r="C339" s="160" t="s">
        <v>114</v>
      </c>
      <c r="D339" s="157" t="s">
        <v>111</v>
      </c>
      <c r="E339" s="157" t="s">
        <v>17</v>
      </c>
      <c r="F339" s="157" t="s">
        <v>12</v>
      </c>
      <c r="G339" s="157" t="s">
        <v>111</v>
      </c>
      <c r="H339" s="157">
        <v>0.92</v>
      </c>
      <c r="I339" s="157">
        <v>890</v>
      </c>
      <c r="J339" s="157">
        <v>2</v>
      </c>
      <c r="K339" s="157">
        <v>0.70899999999999996</v>
      </c>
      <c r="L339" s="157">
        <f t="shared" ref="L339:L345" si="38">K339</f>
        <v>0.70899999999999996</v>
      </c>
      <c r="M339" s="160" t="s">
        <v>116</v>
      </c>
      <c r="N339" s="163">
        <v>1.7984769174619315E-3</v>
      </c>
      <c r="O339" s="163">
        <v>1.7984769174619333E-3</v>
      </c>
      <c r="P339" s="157">
        <v>20</v>
      </c>
      <c r="Q339" s="157">
        <v>320</v>
      </c>
      <c r="R339" s="157">
        <v>0.92</v>
      </c>
      <c r="S339" s="157">
        <v>44.5</v>
      </c>
      <c r="T339" s="157">
        <v>2</v>
      </c>
      <c r="U339" s="157">
        <v>20</v>
      </c>
      <c r="V339" s="157">
        <v>11.409189299318308</v>
      </c>
      <c r="W339" s="157">
        <v>3.5173158754352101</v>
      </c>
      <c r="X339" s="157">
        <v>11.381446008840426</v>
      </c>
      <c r="Y339" s="157">
        <v>3.5092909567055774</v>
      </c>
      <c r="Z339" s="164">
        <v>437</v>
      </c>
      <c r="AA339" s="156">
        <f t="shared" si="34"/>
        <v>124.24246655012992</v>
      </c>
      <c r="AB339" s="156">
        <f t="shared" si="32"/>
        <v>124.52657969695484</v>
      </c>
      <c r="AC339" s="165"/>
      <c r="AD339" s="165"/>
      <c r="AE339" s="172" t="s">
        <v>109</v>
      </c>
    </row>
    <row r="340" spans="1:31" s="167" customFormat="1" ht="60" x14ac:dyDescent="0.25">
      <c r="A340" s="159" t="s">
        <v>7</v>
      </c>
      <c r="B340" s="160" t="s">
        <v>27</v>
      </c>
      <c r="C340" s="160" t="s">
        <v>114</v>
      </c>
      <c r="D340" s="157" t="s">
        <v>111</v>
      </c>
      <c r="E340" s="157" t="s">
        <v>11</v>
      </c>
      <c r="F340" s="157" t="s">
        <v>12</v>
      </c>
      <c r="G340" s="157" t="s">
        <v>111</v>
      </c>
      <c r="H340" s="157">
        <v>0.92</v>
      </c>
      <c r="I340" s="157">
        <v>445</v>
      </c>
      <c r="J340" s="157">
        <v>2</v>
      </c>
      <c r="K340" s="157">
        <v>0.70899999999999996</v>
      </c>
      <c r="L340" s="157">
        <f t="shared" si="38"/>
        <v>0.70899999999999996</v>
      </c>
      <c r="M340" s="160" t="s">
        <v>116</v>
      </c>
      <c r="N340" s="163">
        <v>1.7984769174619315E-3</v>
      </c>
      <c r="O340" s="163">
        <v>1.7984769174619333E-3</v>
      </c>
      <c r="P340" s="157">
        <v>10</v>
      </c>
      <c r="Q340" s="157">
        <v>321</v>
      </c>
      <c r="R340" s="157">
        <v>0.92</v>
      </c>
      <c r="S340" s="157">
        <v>44.5</v>
      </c>
      <c r="T340" s="157">
        <v>2</v>
      </c>
      <c r="U340" s="157">
        <v>10</v>
      </c>
      <c r="V340" s="157">
        <v>11.409189299318308</v>
      </c>
      <c r="W340" s="157">
        <v>3.5173158754352101</v>
      </c>
      <c r="X340" s="157">
        <v>11.381446008840426</v>
      </c>
      <c r="Y340" s="157">
        <v>3.5092909567055774</v>
      </c>
      <c r="Z340" s="164">
        <v>437</v>
      </c>
      <c r="AA340" s="156">
        <f t="shared" si="34"/>
        <v>124.24246655012992</v>
      </c>
      <c r="AB340" s="156">
        <f t="shared" si="32"/>
        <v>124.52657969695484</v>
      </c>
      <c r="AC340" s="165"/>
      <c r="AD340" s="165"/>
      <c r="AE340" s="172" t="s">
        <v>109</v>
      </c>
    </row>
    <row r="341" spans="1:31" s="167" customFormat="1" ht="60" x14ac:dyDescent="0.25">
      <c r="A341" s="159" t="s">
        <v>7</v>
      </c>
      <c r="B341" s="160" t="s">
        <v>27</v>
      </c>
      <c r="C341" s="160" t="s">
        <v>114</v>
      </c>
      <c r="D341" s="157" t="s">
        <v>111</v>
      </c>
      <c r="E341" s="157" t="s">
        <v>17</v>
      </c>
      <c r="F341" s="157" t="s">
        <v>12</v>
      </c>
      <c r="G341" s="157" t="s">
        <v>111</v>
      </c>
      <c r="H341" s="157">
        <v>0.92</v>
      </c>
      <c r="I341" s="157">
        <v>890</v>
      </c>
      <c r="J341" s="157">
        <v>2</v>
      </c>
      <c r="K341" s="157">
        <v>0.70899999999999996</v>
      </c>
      <c r="L341" s="157">
        <f t="shared" si="38"/>
        <v>0.70899999999999996</v>
      </c>
      <c r="M341" s="160" t="s">
        <v>116</v>
      </c>
      <c r="N341" s="163">
        <v>1.7984769172768133E-3</v>
      </c>
      <c r="O341" s="163">
        <v>1.7984769172768116E-3</v>
      </c>
      <c r="P341" s="157">
        <v>10</v>
      </c>
      <c r="Q341" s="157">
        <v>322</v>
      </c>
      <c r="R341" s="157">
        <v>0.92</v>
      </c>
      <c r="S341" s="157">
        <v>89</v>
      </c>
      <c r="T341" s="157">
        <v>2</v>
      </c>
      <c r="U341" s="157">
        <v>10</v>
      </c>
      <c r="V341" s="157">
        <v>23.36892732499129</v>
      </c>
      <c r="W341" s="157">
        <v>7.1058474031850407</v>
      </c>
      <c r="X341" s="157">
        <v>23.339778453130958</v>
      </c>
      <c r="Y341" s="157">
        <v>7.097634649219958</v>
      </c>
      <c r="Z341" s="164">
        <v>437</v>
      </c>
      <c r="AA341" s="156">
        <f t="shared" si="34"/>
        <v>61.49864684740124</v>
      </c>
      <c r="AB341" s="156">
        <f t="shared" ref="AB341:AB404" si="39">Z341/Y341</f>
        <v>61.569807632748052</v>
      </c>
      <c r="AC341" s="165"/>
      <c r="AD341" s="165"/>
      <c r="AE341" s="172" t="s">
        <v>109</v>
      </c>
    </row>
    <row r="342" spans="1:31" s="167" customFormat="1" ht="60" x14ac:dyDescent="0.25">
      <c r="A342" s="159" t="s">
        <v>7</v>
      </c>
      <c r="B342" s="160" t="s">
        <v>28</v>
      </c>
      <c r="C342" s="160" t="s">
        <v>114</v>
      </c>
      <c r="D342" s="157" t="s">
        <v>111</v>
      </c>
      <c r="E342" s="157" t="s">
        <v>11</v>
      </c>
      <c r="F342" s="157" t="s">
        <v>12</v>
      </c>
      <c r="G342" s="157" t="s">
        <v>111</v>
      </c>
      <c r="H342" s="157">
        <v>0.92</v>
      </c>
      <c r="I342" s="157">
        <v>445</v>
      </c>
      <c r="J342" s="157">
        <v>2</v>
      </c>
      <c r="K342" s="157">
        <v>0.70899999999999996</v>
      </c>
      <c r="L342" s="157">
        <f t="shared" si="38"/>
        <v>0.70899999999999996</v>
      </c>
      <c r="M342" s="160" t="s">
        <v>116</v>
      </c>
      <c r="N342" s="163">
        <v>1.7984769172768133E-3</v>
      </c>
      <c r="O342" s="163">
        <v>1.7984769172768116E-3</v>
      </c>
      <c r="P342" s="157">
        <v>5</v>
      </c>
      <c r="Q342" s="157">
        <v>323</v>
      </c>
      <c r="R342" s="157">
        <v>0.92</v>
      </c>
      <c r="S342" s="157">
        <v>89</v>
      </c>
      <c r="T342" s="157">
        <v>2</v>
      </c>
      <c r="U342" s="157">
        <v>5</v>
      </c>
      <c r="V342" s="157">
        <v>23.36892732499129</v>
      </c>
      <c r="W342" s="157">
        <v>7.1058474031850407</v>
      </c>
      <c r="X342" s="157">
        <v>23.339778453130958</v>
      </c>
      <c r="Y342" s="157">
        <v>7.097634649219958</v>
      </c>
      <c r="Z342" s="164">
        <v>437</v>
      </c>
      <c r="AA342" s="156">
        <f t="shared" si="34"/>
        <v>61.49864684740124</v>
      </c>
      <c r="AB342" s="156">
        <f t="shared" si="39"/>
        <v>61.569807632748052</v>
      </c>
      <c r="AC342" s="165"/>
      <c r="AD342" s="165"/>
      <c r="AE342" s="172" t="s">
        <v>109</v>
      </c>
    </row>
    <row r="343" spans="1:31" s="167" customFormat="1" ht="60" x14ac:dyDescent="0.25">
      <c r="A343" s="159" t="s">
        <v>7</v>
      </c>
      <c r="B343" s="160" t="s">
        <v>28</v>
      </c>
      <c r="C343" s="160" t="s">
        <v>114</v>
      </c>
      <c r="D343" s="157" t="s">
        <v>111</v>
      </c>
      <c r="E343" s="157" t="s">
        <v>17</v>
      </c>
      <c r="F343" s="157" t="s">
        <v>12</v>
      </c>
      <c r="G343" s="157" t="s">
        <v>111</v>
      </c>
      <c r="H343" s="157">
        <v>0.92</v>
      </c>
      <c r="I343" s="157">
        <v>890</v>
      </c>
      <c r="J343" s="157">
        <v>2</v>
      </c>
      <c r="K343" s="157">
        <v>0.70899999999999996</v>
      </c>
      <c r="L343" s="157">
        <f t="shared" si="38"/>
        <v>0.70899999999999996</v>
      </c>
      <c r="M343" s="160" t="s">
        <v>116</v>
      </c>
      <c r="N343" s="163">
        <v>1.7984769169065598E-3</v>
      </c>
      <c r="O343" s="163">
        <v>1.7984769169065587E-3</v>
      </c>
      <c r="P343" s="157">
        <v>5</v>
      </c>
      <c r="Q343" s="157">
        <v>324</v>
      </c>
      <c r="R343" s="157">
        <v>0.92</v>
      </c>
      <c r="S343" s="157">
        <v>178</v>
      </c>
      <c r="T343" s="157">
        <v>2</v>
      </c>
      <c r="U343" s="157">
        <v>5</v>
      </c>
      <c r="V343" s="157">
        <v>49.074145364406192</v>
      </c>
      <c r="W343" s="157">
        <v>14.504491821007955</v>
      </c>
      <c r="X343" s="157">
        <v>49.042138109678923</v>
      </c>
      <c r="Y343" s="157">
        <v>14.495944296119257</v>
      </c>
      <c r="Z343" s="164">
        <v>437</v>
      </c>
      <c r="AA343" s="156">
        <f t="shared" si="34"/>
        <v>30.128597774591441</v>
      </c>
      <c r="AB343" s="156">
        <f t="shared" si="39"/>
        <v>30.146363084258699</v>
      </c>
      <c r="AC343" s="165"/>
      <c r="AD343" s="165"/>
      <c r="AE343" s="172" t="s">
        <v>109</v>
      </c>
    </row>
    <row r="344" spans="1:31" s="167" customFormat="1" ht="60" x14ac:dyDescent="0.25">
      <c r="A344" s="159" t="s">
        <v>7</v>
      </c>
      <c r="B344" s="160" t="s">
        <v>29</v>
      </c>
      <c r="C344" s="160" t="s">
        <v>114</v>
      </c>
      <c r="D344" s="157" t="s">
        <v>111</v>
      </c>
      <c r="E344" s="157" t="s">
        <v>11</v>
      </c>
      <c r="F344" s="157" t="s">
        <v>23</v>
      </c>
      <c r="G344" s="157" t="s">
        <v>111</v>
      </c>
      <c r="H344" s="157">
        <v>0.92</v>
      </c>
      <c r="I344" s="157">
        <v>445</v>
      </c>
      <c r="J344" s="157">
        <v>2</v>
      </c>
      <c r="K344" s="157">
        <v>0.70899999999999996</v>
      </c>
      <c r="L344" s="157">
        <f t="shared" si="38"/>
        <v>0.70899999999999996</v>
      </c>
      <c r="M344" s="160" t="s">
        <v>116</v>
      </c>
      <c r="N344" s="163">
        <v>1.7984769157958118E-3</v>
      </c>
      <c r="O344" s="163">
        <v>1.7984769157958118E-3</v>
      </c>
      <c r="P344" s="157">
        <v>1</v>
      </c>
      <c r="Q344" s="157">
        <v>325</v>
      </c>
      <c r="R344" s="157">
        <v>0.92</v>
      </c>
      <c r="S344" s="157">
        <v>445</v>
      </c>
      <c r="T344" s="157">
        <v>2</v>
      </c>
      <c r="U344" s="157">
        <v>1</v>
      </c>
      <c r="V344" s="157">
        <v>140.48530128565204</v>
      </c>
      <c r="W344" s="157">
        <v>38.128117308687649</v>
      </c>
      <c r="X344" s="157">
        <v>140.44464210661494</v>
      </c>
      <c r="Y344" s="157">
        <v>38.118826045103226</v>
      </c>
      <c r="Z344" s="164">
        <v>437</v>
      </c>
      <c r="AA344" s="156">
        <f t="shared" si="34"/>
        <v>11.461357938605264</v>
      </c>
      <c r="AB344" s="156">
        <f t="shared" si="39"/>
        <v>11.464151584388507</v>
      </c>
      <c r="AC344" s="165"/>
      <c r="AD344" s="165"/>
      <c r="AE344" s="172" t="s">
        <v>109</v>
      </c>
    </row>
    <row r="345" spans="1:31" s="167" customFormat="1" ht="60" x14ac:dyDescent="0.25">
      <c r="A345" s="159" t="s">
        <v>7</v>
      </c>
      <c r="B345" s="160" t="s">
        <v>29</v>
      </c>
      <c r="C345" s="160" t="s">
        <v>114</v>
      </c>
      <c r="D345" s="157" t="s">
        <v>111</v>
      </c>
      <c r="E345" s="157" t="s">
        <v>17</v>
      </c>
      <c r="F345" s="157" t="s">
        <v>23</v>
      </c>
      <c r="G345" s="157" t="s">
        <v>111</v>
      </c>
      <c r="H345" s="157">
        <v>0.92</v>
      </c>
      <c r="I345" s="157">
        <v>890</v>
      </c>
      <c r="J345" s="157">
        <v>2</v>
      </c>
      <c r="K345" s="157">
        <v>0.70899999999999996</v>
      </c>
      <c r="L345" s="157">
        <f t="shared" si="38"/>
        <v>0.70899999999999996</v>
      </c>
      <c r="M345" s="160" t="s">
        <v>116</v>
      </c>
      <c r="N345" s="163">
        <v>1.7984769139445618E-3</v>
      </c>
      <c r="O345" s="163">
        <v>1.7984769139445618E-3</v>
      </c>
      <c r="P345" s="157">
        <v>1</v>
      </c>
      <c r="Q345" s="157">
        <v>326</v>
      </c>
      <c r="R345" s="157">
        <v>0.92</v>
      </c>
      <c r="S345" s="157">
        <v>890</v>
      </c>
      <c r="T345" s="157">
        <v>2</v>
      </c>
      <c r="U345" s="157">
        <v>1</v>
      </c>
      <c r="V345" s="157">
        <v>342.23946410613604</v>
      </c>
      <c r="W345" s="157">
        <v>80.557474150312188</v>
      </c>
      <c r="X345" s="157">
        <v>342.18430412236467</v>
      </c>
      <c r="Y345" s="157">
        <v>80.547470811009532</v>
      </c>
      <c r="Z345" s="164">
        <v>437</v>
      </c>
      <c r="AA345" s="156">
        <f t="shared" si="34"/>
        <v>5.4246983859573561</v>
      </c>
      <c r="AB345" s="156">
        <f t="shared" si="39"/>
        <v>5.4253720892781798</v>
      </c>
      <c r="AC345" s="165"/>
      <c r="AD345" s="165"/>
      <c r="AE345" s="172" t="s">
        <v>109</v>
      </c>
    </row>
    <row r="346" spans="1:31" s="167" customFormat="1" ht="30" x14ac:dyDescent="0.25">
      <c r="A346" s="159" t="s">
        <v>7</v>
      </c>
      <c r="B346" s="160" t="s">
        <v>30</v>
      </c>
      <c r="C346" s="160" t="s">
        <v>114</v>
      </c>
      <c r="D346" s="157" t="s">
        <v>32</v>
      </c>
      <c r="E346" s="160" t="s">
        <v>33</v>
      </c>
      <c r="F346" s="157" t="s">
        <v>12</v>
      </c>
      <c r="G346" s="157" t="s">
        <v>13</v>
      </c>
      <c r="H346" s="157">
        <v>0.92</v>
      </c>
      <c r="I346" s="157">
        <v>66.75</v>
      </c>
      <c r="J346" s="157">
        <v>0.33</v>
      </c>
      <c r="K346" s="157">
        <v>0.71499999999999997</v>
      </c>
      <c r="L346" s="157">
        <f>K346</f>
        <v>0.71499999999999997</v>
      </c>
      <c r="M346" s="160" t="s">
        <v>34</v>
      </c>
      <c r="N346" s="163">
        <v>1.7984769176447699E-3</v>
      </c>
      <c r="O346" s="163">
        <v>1.798476917644771E-3</v>
      </c>
      <c r="P346" s="157">
        <v>20</v>
      </c>
      <c r="Q346" s="157">
        <v>327</v>
      </c>
      <c r="R346" s="157">
        <v>0.92</v>
      </c>
      <c r="S346" s="157">
        <v>3.3374999999999999</v>
      </c>
      <c r="T346" s="157">
        <v>0.33</v>
      </c>
      <c r="U346" s="157">
        <v>20</v>
      </c>
      <c r="V346" s="157">
        <v>0.14282918626478025</v>
      </c>
      <c r="W346" s="157">
        <v>8.8529343052576148E-2</v>
      </c>
      <c r="X346" s="157">
        <v>0.13844007743111961</v>
      </c>
      <c r="Y346" s="157">
        <v>8.6190441665977766E-2</v>
      </c>
      <c r="Z346" s="164">
        <v>437</v>
      </c>
      <c r="AA346" s="156">
        <f t="shared" si="34"/>
        <v>4936.216455830614</v>
      </c>
      <c r="AB346" s="156">
        <f t="shared" si="39"/>
        <v>5070.1677767651863</v>
      </c>
      <c r="AC346" s="165"/>
      <c r="AD346" s="165"/>
      <c r="AE346" s="172" t="s">
        <v>109</v>
      </c>
    </row>
    <row r="347" spans="1:31" s="167" customFormat="1" ht="30" x14ac:dyDescent="0.25">
      <c r="A347" s="159" t="s">
        <v>7</v>
      </c>
      <c r="B347" s="160" t="s">
        <v>30</v>
      </c>
      <c r="C347" s="160" t="s">
        <v>114</v>
      </c>
      <c r="D347" s="157" t="s">
        <v>16</v>
      </c>
      <c r="E347" s="160" t="s">
        <v>33</v>
      </c>
      <c r="F347" s="157" t="s">
        <v>12</v>
      </c>
      <c r="G347" s="157" t="s">
        <v>16</v>
      </c>
      <c r="H347" s="157">
        <v>0.92</v>
      </c>
      <c r="I347" s="157">
        <v>222.5</v>
      </c>
      <c r="J347" s="157">
        <v>1</v>
      </c>
      <c r="K347" s="157">
        <v>0.71499999999999997</v>
      </c>
      <c r="L347" s="157">
        <f>K347</f>
        <v>0.71499999999999997</v>
      </c>
      <c r="M347" s="160" t="s">
        <v>34</v>
      </c>
      <c r="N347" s="163">
        <v>1.7984769176238801E-3</v>
      </c>
      <c r="O347" s="163">
        <v>1.7984769176238866E-3</v>
      </c>
      <c r="P347" s="157">
        <v>20</v>
      </c>
      <c r="Q347" s="157">
        <v>328</v>
      </c>
      <c r="R347" s="157">
        <v>0.92</v>
      </c>
      <c r="S347" s="157">
        <v>11.125</v>
      </c>
      <c r="T347" s="157">
        <v>1</v>
      </c>
      <c r="U347" s="157">
        <v>20</v>
      </c>
      <c r="V347" s="157">
        <v>1.4076668239327987</v>
      </c>
      <c r="W347" s="157">
        <v>0.55668186615804904</v>
      </c>
      <c r="X347" s="157">
        <v>1.3942808390168413</v>
      </c>
      <c r="Y347" s="157">
        <v>0.55180201501771675</v>
      </c>
      <c r="Z347" s="164">
        <v>437</v>
      </c>
      <c r="AA347" s="156">
        <f t="shared" si="34"/>
        <v>785.0085058742153</v>
      </c>
      <c r="AB347" s="156">
        <f t="shared" si="39"/>
        <v>791.95071439883964</v>
      </c>
      <c r="AC347" s="165"/>
      <c r="AD347" s="165"/>
      <c r="AE347" s="172" t="s">
        <v>109</v>
      </c>
    </row>
    <row r="348" spans="1:31" s="167" customFormat="1" ht="45" x14ac:dyDescent="0.25">
      <c r="A348" s="159" t="s">
        <v>7</v>
      </c>
      <c r="B348" s="160" t="s">
        <v>8</v>
      </c>
      <c r="C348" s="160" t="s">
        <v>117</v>
      </c>
      <c r="D348" s="157" t="s">
        <v>10</v>
      </c>
      <c r="E348" s="157" t="s">
        <v>11</v>
      </c>
      <c r="F348" s="157" t="s">
        <v>12</v>
      </c>
      <c r="G348" s="157" t="s">
        <v>10</v>
      </c>
      <c r="H348" s="157">
        <v>0.6</v>
      </c>
      <c r="I348" s="157">
        <v>445</v>
      </c>
      <c r="J348" s="157">
        <v>4</v>
      </c>
      <c r="K348" s="157">
        <v>2.96</v>
      </c>
      <c r="L348" s="157">
        <f t="shared" ref="L348:L355" si="40">K348*8/J348</f>
        <v>5.92</v>
      </c>
      <c r="M348" s="160" t="s">
        <v>112</v>
      </c>
      <c r="N348" s="163">
        <v>7.9239691738214281E-4</v>
      </c>
      <c r="O348" s="163">
        <v>7.9239691738216297E-4</v>
      </c>
      <c r="P348" s="157">
        <v>20</v>
      </c>
      <c r="Q348" s="157">
        <v>329</v>
      </c>
      <c r="R348" s="157">
        <v>0.6</v>
      </c>
      <c r="S348" s="157">
        <v>22.25</v>
      </c>
      <c r="T348" s="157">
        <v>4</v>
      </c>
      <c r="U348" s="157">
        <v>20</v>
      </c>
      <c r="V348" s="157">
        <v>3.7962662820454462</v>
      </c>
      <c r="W348" s="157">
        <v>0.88433203781452441</v>
      </c>
      <c r="X348" s="157">
        <v>3.3498808972019303</v>
      </c>
      <c r="Y348" s="157">
        <v>0.78369294983208926</v>
      </c>
      <c r="Z348" s="164">
        <v>437</v>
      </c>
      <c r="AA348" s="156">
        <f t="shared" si="34"/>
        <v>494.15828140747999</v>
      </c>
      <c r="AB348" s="156">
        <f t="shared" si="39"/>
        <v>557.61634718499101</v>
      </c>
      <c r="AC348" s="165"/>
      <c r="AD348" s="165"/>
      <c r="AE348" s="166"/>
    </row>
    <row r="349" spans="1:31" s="167" customFormat="1" ht="45" x14ac:dyDescent="0.25">
      <c r="A349" s="159" t="s">
        <v>7</v>
      </c>
      <c r="B349" s="160" t="s">
        <v>15</v>
      </c>
      <c r="C349" s="160" t="s">
        <v>117</v>
      </c>
      <c r="D349" s="157" t="s">
        <v>16</v>
      </c>
      <c r="E349" s="157" t="s">
        <v>17</v>
      </c>
      <c r="F349" s="157" t="s">
        <v>12</v>
      </c>
      <c r="G349" s="157" t="s">
        <v>47</v>
      </c>
      <c r="H349" s="157">
        <v>1</v>
      </c>
      <c r="I349" s="157">
        <v>890</v>
      </c>
      <c r="J349" s="157">
        <v>8</v>
      </c>
      <c r="K349" s="157">
        <v>44.2</v>
      </c>
      <c r="L349" s="157">
        <f t="shared" si="40"/>
        <v>44.2</v>
      </c>
      <c r="M349" s="160" t="s">
        <v>58</v>
      </c>
      <c r="N349" s="163">
        <v>2.0499969176470474E-3</v>
      </c>
      <c r="O349" s="163">
        <v>2.0499969176470479E-3</v>
      </c>
      <c r="P349" s="157">
        <v>20</v>
      </c>
      <c r="Q349" s="157">
        <v>330</v>
      </c>
      <c r="R349" s="157">
        <v>1</v>
      </c>
      <c r="S349" s="157">
        <v>44.5</v>
      </c>
      <c r="T349" s="157">
        <v>8</v>
      </c>
      <c r="U349" s="157">
        <v>20</v>
      </c>
      <c r="V349" s="157">
        <v>69.897603709022249</v>
      </c>
      <c r="W349" s="157">
        <v>10.414849586481013</v>
      </c>
      <c r="X349" s="157">
        <v>62.069285277532444</v>
      </c>
      <c r="Y349" s="157">
        <v>9.2806381096207726</v>
      </c>
      <c r="Z349" s="164">
        <v>437</v>
      </c>
      <c r="AA349" s="156">
        <f t="shared" si="34"/>
        <v>41.959319370991921</v>
      </c>
      <c r="AB349" s="156">
        <f t="shared" si="39"/>
        <v>47.087279434695766</v>
      </c>
      <c r="AC349" s="165"/>
      <c r="AD349" s="165"/>
      <c r="AE349" s="166"/>
    </row>
    <row r="350" spans="1:31" s="167" customFormat="1" ht="45" x14ac:dyDescent="0.25">
      <c r="A350" s="159" t="s">
        <v>7</v>
      </c>
      <c r="B350" s="160" t="s">
        <v>18</v>
      </c>
      <c r="C350" s="160" t="s">
        <v>117</v>
      </c>
      <c r="D350" s="157" t="s">
        <v>10</v>
      </c>
      <c r="E350" s="157" t="s">
        <v>11</v>
      </c>
      <c r="F350" s="157" t="s">
        <v>12</v>
      </c>
      <c r="G350" s="157" t="s">
        <v>10</v>
      </c>
      <c r="H350" s="157">
        <v>0.6</v>
      </c>
      <c r="I350" s="157">
        <v>445</v>
      </c>
      <c r="J350" s="157">
        <v>4</v>
      </c>
      <c r="K350" s="157">
        <v>2.96</v>
      </c>
      <c r="L350" s="157">
        <f t="shared" si="40"/>
        <v>5.92</v>
      </c>
      <c r="M350" s="160" t="s">
        <v>112</v>
      </c>
      <c r="N350" s="163">
        <v>7.9239691711428654E-4</v>
      </c>
      <c r="O350" s="163">
        <v>7.9239691711430128E-4</v>
      </c>
      <c r="P350" s="157">
        <v>10</v>
      </c>
      <c r="Q350" s="157">
        <v>331</v>
      </c>
      <c r="R350" s="157">
        <v>0.6</v>
      </c>
      <c r="S350" s="157">
        <v>44.5</v>
      </c>
      <c r="T350" s="157">
        <v>4</v>
      </c>
      <c r="U350" s="157">
        <v>10</v>
      </c>
      <c r="V350" s="157">
        <v>7.050217790717408</v>
      </c>
      <c r="W350" s="157">
        <v>1.6425854351248423</v>
      </c>
      <c r="X350" s="157">
        <v>6.5981762164297111</v>
      </c>
      <c r="Y350" s="157">
        <v>1.5410381434707092</v>
      </c>
      <c r="Z350" s="164">
        <v>437</v>
      </c>
      <c r="AA350" s="156">
        <f t="shared" si="34"/>
        <v>266.04400030296534</v>
      </c>
      <c r="AB350" s="156">
        <f t="shared" si="39"/>
        <v>283.57507038456129</v>
      </c>
      <c r="AC350" s="165"/>
      <c r="AD350" s="165"/>
      <c r="AE350" s="166"/>
    </row>
    <row r="351" spans="1:31" s="167" customFormat="1" ht="45" x14ac:dyDescent="0.25">
      <c r="A351" s="159" t="s">
        <v>7</v>
      </c>
      <c r="B351" s="160" t="s">
        <v>19</v>
      </c>
      <c r="C351" s="160" t="s">
        <v>117</v>
      </c>
      <c r="D351" s="157" t="s">
        <v>16</v>
      </c>
      <c r="E351" s="157" t="s">
        <v>17</v>
      </c>
      <c r="F351" s="157" t="s">
        <v>12</v>
      </c>
      <c r="G351" s="157" t="s">
        <v>47</v>
      </c>
      <c r="H351" s="157">
        <v>1</v>
      </c>
      <c r="I351" s="157">
        <v>890</v>
      </c>
      <c r="J351" s="157">
        <v>8</v>
      </c>
      <c r="K351" s="157">
        <v>44.2</v>
      </c>
      <c r="L351" s="157">
        <f t="shared" si="40"/>
        <v>44.2</v>
      </c>
      <c r="M351" s="160" t="s">
        <v>58</v>
      </c>
      <c r="N351" s="163">
        <v>2.049996917647037E-3</v>
      </c>
      <c r="O351" s="163">
        <v>2.049996917647037E-3</v>
      </c>
      <c r="P351" s="157">
        <v>10</v>
      </c>
      <c r="Q351" s="157">
        <v>332</v>
      </c>
      <c r="R351" s="157">
        <v>1</v>
      </c>
      <c r="S351" s="157">
        <v>89</v>
      </c>
      <c r="T351" s="157">
        <v>8</v>
      </c>
      <c r="U351" s="157">
        <v>10</v>
      </c>
      <c r="V351" s="157">
        <v>141.25578210240624</v>
      </c>
      <c r="W351" s="157">
        <v>20.865964467989858</v>
      </c>
      <c r="X351" s="157">
        <v>132.13978561581959</v>
      </c>
      <c r="Y351" s="157">
        <v>19.574117957630335</v>
      </c>
      <c r="Z351" s="164">
        <v>437</v>
      </c>
      <c r="AA351" s="156">
        <f t="shared" si="34"/>
        <v>20.943196786824529</v>
      </c>
      <c r="AB351" s="156">
        <f t="shared" si="39"/>
        <v>22.325399333237886</v>
      </c>
      <c r="AC351" s="165"/>
      <c r="AD351" s="165"/>
      <c r="AE351" s="166"/>
    </row>
    <row r="352" spans="1:31" s="167" customFormat="1" ht="45" x14ac:dyDescent="0.25">
      <c r="A352" s="159" t="s">
        <v>7</v>
      </c>
      <c r="B352" s="160" t="s">
        <v>20</v>
      </c>
      <c r="C352" s="160" t="s">
        <v>117</v>
      </c>
      <c r="D352" s="157" t="s">
        <v>10</v>
      </c>
      <c r="E352" s="157" t="s">
        <v>11</v>
      </c>
      <c r="F352" s="157" t="s">
        <v>12</v>
      </c>
      <c r="G352" s="157" t="s">
        <v>10</v>
      </c>
      <c r="H352" s="157">
        <v>0.6</v>
      </c>
      <c r="I352" s="157">
        <v>445</v>
      </c>
      <c r="J352" s="157">
        <v>4</v>
      </c>
      <c r="K352" s="157">
        <v>2.96</v>
      </c>
      <c r="L352" s="157">
        <f t="shared" si="40"/>
        <v>5.92</v>
      </c>
      <c r="M352" s="160" t="s">
        <v>112</v>
      </c>
      <c r="N352" s="163">
        <v>7.9239691658153193E-4</v>
      </c>
      <c r="O352" s="163">
        <v>7.9239691658153973E-4</v>
      </c>
      <c r="P352" s="157">
        <v>5</v>
      </c>
      <c r="Q352" s="157">
        <v>333</v>
      </c>
      <c r="R352" s="157">
        <v>0.6</v>
      </c>
      <c r="S352" s="157">
        <v>89</v>
      </c>
      <c r="T352" s="157">
        <v>4</v>
      </c>
      <c r="U352" s="157">
        <v>5</v>
      </c>
      <c r="V352" s="157">
        <v>13.681189654274661</v>
      </c>
      <c r="W352" s="157">
        <v>3.1786385632862006</v>
      </c>
      <c r="X352" s="157">
        <v>13.217724240259123</v>
      </c>
      <c r="Y352" s="157">
        <v>3.0752994202547543</v>
      </c>
      <c r="Z352" s="164">
        <v>437</v>
      </c>
      <c r="AA352" s="156">
        <f t="shared" si="34"/>
        <v>137.48024234256201</v>
      </c>
      <c r="AB352" s="156">
        <f t="shared" si="39"/>
        <v>142.09998451591403</v>
      </c>
      <c r="AC352" s="165"/>
      <c r="AD352" s="165"/>
      <c r="AE352" s="166"/>
    </row>
    <row r="353" spans="1:31" s="167" customFormat="1" ht="45" x14ac:dyDescent="0.25">
      <c r="A353" s="159" t="s">
        <v>7</v>
      </c>
      <c r="B353" s="160" t="s">
        <v>21</v>
      </c>
      <c r="C353" s="160" t="s">
        <v>117</v>
      </c>
      <c r="D353" s="157" t="s">
        <v>16</v>
      </c>
      <c r="E353" s="157" t="s">
        <v>17</v>
      </c>
      <c r="F353" s="157" t="s">
        <v>12</v>
      </c>
      <c r="G353" s="157" t="s">
        <v>47</v>
      </c>
      <c r="H353" s="157">
        <v>1</v>
      </c>
      <c r="I353" s="157">
        <v>890</v>
      </c>
      <c r="J353" s="157">
        <v>8</v>
      </c>
      <c r="K353" s="157">
        <v>44.2</v>
      </c>
      <c r="L353" s="157">
        <f t="shared" si="40"/>
        <v>44.2</v>
      </c>
      <c r="M353" s="160" t="s">
        <v>58</v>
      </c>
      <c r="N353" s="163">
        <v>2.049996917647014E-3</v>
      </c>
      <c r="O353" s="163">
        <v>2.049996917647014E-3</v>
      </c>
      <c r="P353" s="157">
        <v>5</v>
      </c>
      <c r="Q353" s="157">
        <v>334</v>
      </c>
      <c r="R353" s="157">
        <v>1</v>
      </c>
      <c r="S353" s="157">
        <v>178</v>
      </c>
      <c r="T353" s="157">
        <v>8</v>
      </c>
      <c r="U353" s="157">
        <v>5</v>
      </c>
      <c r="V353" s="157">
        <v>318.72416681075902</v>
      </c>
      <c r="W353" s="157">
        <v>45.512867696019995</v>
      </c>
      <c r="X353" s="157">
        <v>306.71343080924635</v>
      </c>
      <c r="Y353" s="157">
        <v>43.935315643744573</v>
      </c>
      <c r="Z353" s="164">
        <v>437</v>
      </c>
      <c r="AA353" s="156">
        <f t="shared" si="34"/>
        <v>9.6016801867708885</v>
      </c>
      <c r="AB353" s="156">
        <f t="shared" si="39"/>
        <v>9.9464404340115227</v>
      </c>
      <c r="AC353" s="165"/>
      <c r="AD353" s="165"/>
      <c r="AE353" s="166"/>
    </row>
    <row r="354" spans="1:31" s="167" customFormat="1" ht="45" x14ac:dyDescent="0.25">
      <c r="A354" s="159" t="s">
        <v>7</v>
      </c>
      <c r="B354" s="160" t="s">
        <v>22</v>
      </c>
      <c r="C354" s="160" t="s">
        <v>117</v>
      </c>
      <c r="D354" s="157" t="s">
        <v>10</v>
      </c>
      <c r="E354" s="157" t="s">
        <v>11</v>
      </c>
      <c r="F354" s="157" t="s">
        <v>23</v>
      </c>
      <c r="G354" s="157" t="s">
        <v>10</v>
      </c>
      <c r="H354" s="157">
        <v>0.6</v>
      </c>
      <c r="I354" s="157">
        <v>445</v>
      </c>
      <c r="J354" s="157">
        <v>4</v>
      </c>
      <c r="K354" s="157">
        <v>2.96</v>
      </c>
      <c r="L354" s="157">
        <f t="shared" si="40"/>
        <v>5.92</v>
      </c>
      <c r="M354" s="160" t="s">
        <v>112</v>
      </c>
      <c r="N354" s="163">
        <v>7.9239691232519424E-4</v>
      </c>
      <c r="O354" s="163">
        <v>7.9239691232518773E-4</v>
      </c>
      <c r="P354" s="157">
        <v>1</v>
      </c>
      <c r="Q354" s="157">
        <v>335</v>
      </c>
      <c r="R354" s="157">
        <v>0.6</v>
      </c>
      <c r="S354" s="157">
        <v>445</v>
      </c>
      <c r="T354" s="157">
        <v>4</v>
      </c>
      <c r="U354" s="157">
        <v>1</v>
      </c>
      <c r="V354" s="157">
        <v>72.728590711599892</v>
      </c>
      <c r="W354" s="157">
        <v>16.344917847492219</v>
      </c>
      <c r="X354" s="157">
        <v>72.170434291885556</v>
      </c>
      <c r="Y354" s="157">
        <v>16.228597072564277</v>
      </c>
      <c r="Z354" s="164">
        <v>437</v>
      </c>
      <c r="AA354" s="156">
        <f t="shared" si="34"/>
        <v>26.736139274450277</v>
      </c>
      <c r="AB354" s="156">
        <f t="shared" si="39"/>
        <v>26.927774350796039</v>
      </c>
      <c r="AC354" s="165"/>
      <c r="AD354" s="165"/>
      <c r="AE354" s="166"/>
    </row>
    <row r="355" spans="1:31" s="167" customFormat="1" ht="45" x14ac:dyDescent="0.25">
      <c r="A355" s="159" t="s">
        <v>7</v>
      </c>
      <c r="B355" s="160" t="s">
        <v>24</v>
      </c>
      <c r="C355" s="160" t="s">
        <v>117</v>
      </c>
      <c r="D355" s="157" t="s">
        <v>16</v>
      </c>
      <c r="E355" s="157" t="s">
        <v>17</v>
      </c>
      <c r="F355" s="157" t="s">
        <v>23</v>
      </c>
      <c r="G355" s="157" t="s">
        <v>47</v>
      </c>
      <c r="H355" s="157">
        <v>1</v>
      </c>
      <c r="I355" s="157">
        <v>890</v>
      </c>
      <c r="J355" s="157">
        <v>8</v>
      </c>
      <c r="K355" s="157">
        <v>44.2</v>
      </c>
      <c r="L355" s="157">
        <f t="shared" si="40"/>
        <v>44.2</v>
      </c>
      <c r="M355" s="160" t="s">
        <v>58</v>
      </c>
      <c r="N355" s="163">
        <v>2.0499969176468341E-3</v>
      </c>
      <c r="O355" s="163">
        <v>2.0499969176468341E-3</v>
      </c>
      <c r="P355" s="157">
        <v>1</v>
      </c>
      <c r="Q355" s="157">
        <v>336</v>
      </c>
      <c r="R355" s="157">
        <v>1</v>
      </c>
      <c r="S355" s="157">
        <v>890</v>
      </c>
      <c r="T355" s="157">
        <v>8</v>
      </c>
      <c r="U355" s="157">
        <v>1</v>
      </c>
      <c r="V355" s="157">
        <v>4061.0837179041023</v>
      </c>
      <c r="W355" s="157">
        <v>405.38305299097192</v>
      </c>
      <c r="X355" s="157">
        <v>4015.3621090108622</v>
      </c>
      <c r="Y355" s="157">
        <v>401.46836380916142</v>
      </c>
      <c r="Z355" s="164">
        <v>437</v>
      </c>
      <c r="AA355" s="156">
        <f t="shared" ref="AA355:AA418" si="41">Z355/W355</f>
        <v>1.0779927694948122</v>
      </c>
      <c r="AB355" s="156">
        <f t="shared" si="39"/>
        <v>1.0885041995680851</v>
      </c>
      <c r="AC355" s="165"/>
      <c r="AD355" s="165"/>
      <c r="AE355" s="166"/>
    </row>
    <row r="356" spans="1:31" s="167" customFormat="1" ht="45" x14ac:dyDescent="0.25">
      <c r="A356" s="159" t="s">
        <v>7</v>
      </c>
      <c r="B356" s="160" t="s">
        <v>8</v>
      </c>
      <c r="C356" s="160" t="s">
        <v>118</v>
      </c>
      <c r="D356" s="157" t="s">
        <v>10</v>
      </c>
      <c r="E356" s="157" t="s">
        <v>11</v>
      </c>
      <c r="F356" s="157" t="s">
        <v>12</v>
      </c>
      <c r="G356" s="160" t="s">
        <v>119</v>
      </c>
      <c r="H356" s="157">
        <v>0.6</v>
      </c>
      <c r="I356" s="157">
        <v>445</v>
      </c>
      <c r="J356" s="157">
        <v>4</v>
      </c>
      <c r="K356" s="157">
        <v>4.87</v>
      </c>
      <c r="L356" s="161">
        <f>K356*8/J356</f>
        <v>9.74</v>
      </c>
      <c r="M356" s="160" t="s">
        <v>112</v>
      </c>
      <c r="N356" s="163">
        <v>7.9239691738212177E-4</v>
      </c>
      <c r="O356" s="163">
        <v>7.9239691738215538E-4</v>
      </c>
      <c r="P356" s="157">
        <v>20</v>
      </c>
      <c r="Q356" s="157">
        <v>337</v>
      </c>
      <c r="R356" s="157">
        <v>0.6</v>
      </c>
      <c r="S356" s="157">
        <v>22.25</v>
      </c>
      <c r="T356" s="157">
        <v>4</v>
      </c>
      <c r="U356" s="157">
        <v>20</v>
      </c>
      <c r="V356" s="157">
        <v>4.1779669907489749</v>
      </c>
      <c r="W356" s="157">
        <v>0.97083959315189128</v>
      </c>
      <c r="X356" s="157">
        <v>3.4428590290894978</v>
      </c>
      <c r="Y356" s="157">
        <v>0.80515092519167597</v>
      </c>
      <c r="Z356" s="164">
        <v>437</v>
      </c>
      <c r="AA356" s="156">
        <f t="shared" si="41"/>
        <v>450.12585300652216</v>
      </c>
      <c r="AB356" s="156">
        <f t="shared" si="39"/>
        <v>542.75538452119008</v>
      </c>
      <c r="AC356" s="165"/>
      <c r="AD356" s="165"/>
      <c r="AE356" s="166"/>
    </row>
    <row r="357" spans="1:31" s="167" customFormat="1" ht="30" x14ac:dyDescent="0.25">
      <c r="A357" s="159" t="s">
        <v>7</v>
      </c>
      <c r="B357" s="160" t="s">
        <v>15</v>
      </c>
      <c r="C357" s="160" t="s">
        <v>118</v>
      </c>
      <c r="D357" s="157" t="s">
        <v>16</v>
      </c>
      <c r="E357" s="157" t="s">
        <v>17</v>
      </c>
      <c r="F357" s="157" t="s">
        <v>12</v>
      </c>
      <c r="G357" s="160" t="s">
        <v>119</v>
      </c>
      <c r="H357" s="157">
        <v>0.6</v>
      </c>
      <c r="I357" s="157">
        <v>890</v>
      </c>
      <c r="J357" s="157">
        <v>8</v>
      </c>
      <c r="K357" s="157">
        <v>39.700000000000003</v>
      </c>
      <c r="L357" s="168">
        <f>K357*8/J357</f>
        <v>39.700000000000003</v>
      </c>
      <c r="M357" s="160" t="s">
        <v>58</v>
      </c>
      <c r="N357" s="163">
        <v>7.9239691658155188E-4</v>
      </c>
      <c r="O357" s="163">
        <v>7.9239691658149398E-4</v>
      </c>
      <c r="P357" s="157">
        <v>20</v>
      </c>
      <c r="Q357" s="157">
        <v>338</v>
      </c>
      <c r="R357" s="157">
        <v>0.6</v>
      </c>
      <c r="S357" s="157">
        <v>44.5</v>
      </c>
      <c r="T357" s="157">
        <v>8</v>
      </c>
      <c r="U357" s="157">
        <v>20</v>
      </c>
      <c r="V357" s="157">
        <v>21.183032976841496</v>
      </c>
      <c r="W357" s="157">
        <v>3.1516809742017453</v>
      </c>
      <c r="X357" s="157">
        <v>14.9678169445724</v>
      </c>
      <c r="Y357" s="157">
        <v>2.2445293553485457</v>
      </c>
      <c r="Z357" s="164">
        <v>437</v>
      </c>
      <c r="AA357" s="156">
        <f t="shared" si="41"/>
        <v>138.65616589276868</v>
      </c>
      <c r="AB357" s="156">
        <f t="shared" si="39"/>
        <v>194.69560465255742</v>
      </c>
      <c r="AC357" s="165"/>
      <c r="AD357" s="165"/>
      <c r="AE357" s="166"/>
    </row>
    <row r="358" spans="1:31" s="167" customFormat="1" ht="45" x14ac:dyDescent="0.25">
      <c r="A358" s="159" t="s">
        <v>7</v>
      </c>
      <c r="B358" s="160" t="s">
        <v>18</v>
      </c>
      <c r="C358" s="160" t="s">
        <v>118</v>
      </c>
      <c r="D358" s="157" t="s">
        <v>10</v>
      </c>
      <c r="E358" s="157" t="s">
        <v>11</v>
      </c>
      <c r="F358" s="157" t="s">
        <v>12</v>
      </c>
      <c r="G358" s="160" t="s">
        <v>119</v>
      </c>
      <c r="H358" s="157">
        <v>0.6</v>
      </c>
      <c r="I358" s="157">
        <v>445</v>
      </c>
      <c r="J358" s="157">
        <v>4</v>
      </c>
      <c r="K358" s="157">
        <v>4.87</v>
      </c>
      <c r="L358" s="161">
        <f t="shared" ref="L358:L419" si="42">K358*8/J358</f>
        <v>9.74</v>
      </c>
      <c r="M358" s="160" t="s">
        <v>112</v>
      </c>
      <c r="N358" s="163">
        <v>7.9239691711428307E-4</v>
      </c>
      <c r="O358" s="163">
        <v>7.9239691711429218E-4</v>
      </c>
      <c r="P358" s="157">
        <v>10</v>
      </c>
      <c r="Q358" s="157">
        <v>339</v>
      </c>
      <c r="R358" s="157">
        <v>0.6</v>
      </c>
      <c r="S358" s="157">
        <v>44.5</v>
      </c>
      <c r="T358" s="157">
        <v>4</v>
      </c>
      <c r="U358" s="157">
        <v>10</v>
      </c>
      <c r="V358" s="157">
        <v>7.436751413836431</v>
      </c>
      <c r="W358" s="157">
        <v>1.7298669130835147</v>
      </c>
      <c r="X358" s="157">
        <v>6.6923328464358693</v>
      </c>
      <c r="Y358" s="157">
        <v>1.5626850842496744</v>
      </c>
      <c r="Z358" s="164">
        <v>437</v>
      </c>
      <c r="AA358" s="156">
        <f t="shared" si="41"/>
        <v>252.62058988170406</v>
      </c>
      <c r="AB358" s="156">
        <f t="shared" si="39"/>
        <v>279.64687473153054</v>
      </c>
      <c r="AC358" s="165"/>
      <c r="AD358" s="165"/>
      <c r="AE358" s="166"/>
    </row>
    <row r="359" spans="1:31" s="167" customFormat="1" ht="30" x14ac:dyDescent="0.25">
      <c r="A359" s="159" t="s">
        <v>7</v>
      </c>
      <c r="B359" s="160" t="s">
        <v>19</v>
      </c>
      <c r="C359" s="160" t="s">
        <v>118</v>
      </c>
      <c r="D359" s="157" t="s">
        <v>16</v>
      </c>
      <c r="E359" s="157" t="s">
        <v>17</v>
      </c>
      <c r="F359" s="157" t="s">
        <v>12</v>
      </c>
      <c r="G359" s="160" t="s">
        <v>119</v>
      </c>
      <c r="H359" s="157">
        <v>0.6</v>
      </c>
      <c r="I359" s="157">
        <v>890</v>
      </c>
      <c r="J359" s="157">
        <v>8</v>
      </c>
      <c r="K359" s="157">
        <v>39.700000000000003</v>
      </c>
      <c r="L359" s="168">
        <f t="shared" si="42"/>
        <v>39.700000000000003</v>
      </c>
      <c r="M359" s="160" t="s">
        <v>58</v>
      </c>
      <c r="N359" s="163">
        <v>7.9239691551600318E-4</v>
      </c>
      <c r="O359" s="163">
        <v>7.923969155159815E-4</v>
      </c>
      <c r="P359" s="157">
        <v>10</v>
      </c>
      <c r="Q359" s="157">
        <v>340</v>
      </c>
      <c r="R359" s="157">
        <v>0.6</v>
      </c>
      <c r="S359" s="157">
        <v>89</v>
      </c>
      <c r="T359" s="157">
        <v>8</v>
      </c>
      <c r="U359" s="157">
        <v>10</v>
      </c>
      <c r="V359" s="157">
        <v>34.966959302630016</v>
      </c>
      <c r="W359" s="157">
        <v>5.2160277647734956</v>
      </c>
      <c r="X359" s="157">
        <v>28.517235732251407</v>
      </c>
      <c r="Y359" s="157">
        <v>4.2757182814630079</v>
      </c>
      <c r="Z359" s="164">
        <v>437</v>
      </c>
      <c r="AA359" s="156">
        <f t="shared" si="41"/>
        <v>83.780228884379142</v>
      </c>
      <c r="AB359" s="156">
        <f t="shared" si="39"/>
        <v>102.20504982626527</v>
      </c>
      <c r="AC359" s="165"/>
      <c r="AD359" s="165"/>
      <c r="AE359" s="166"/>
    </row>
    <row r="360" spans="1:31" s="167" customFormat="1" ht="45" x14ac:dyDescent="0.25">
      <c r="A360" s="159" t="s">
        <v>7</v>
      </c>
      <c r="B360" s="160" t="s">
        <v>20</v>
      </c>
      <c r="C360" s="160" t="s">
        <v>118</v>
      </c>
      <c r="D360" s="157" t="s">
        <v>10</v>
      </c>
      <c r="E360" s="157" t="s">
        <v>11</v>
      </c>
      <c r="F360" s="157" t="s">
        <v>12</v>
      </c>
      <c r="G360" s="160" t="s">
        <v>119</v>
      </c>
      <c r="H360" s="157">
        <v>0.6</v>
      </c>
      <c r="I360" s="157">
        <v>445</v>
      </c>
      <c r="J360" s="157">
        <v>4</v>
      </c>
      <c r="K360" s="157">
        <v>4.87</v>
      </c>
      <c r="L360" s="161">
        <f t="shared" si="42"/>
        <v>9.74</v>
      </c>
      <c r="M360" s="160" t="s">
        <v>112</v>
      </c>
      <c r="N360" s="163">
        <v>7.9239691658150547E-4</v>
      </c>
      <c r="O360" s="163">
        <v>7.9239691658152672E-4</v>
      </c>
      <c r="P360" s="157">
        <v>5</v>
      </c>
      <c r="Q360" s="157">
        <v>341</v>
      </c>
      <c r="R360" s="157">
        <v>0.6</v>
      </c>
      <c r="S360" s="157">
        <v>89</v>
      </c>
      <c r="T360" s="157">
        <v>4</v>
      </c>
      <c r="U360" s="157">
        <v>5</v>
      </c>
      <c r="V360" s="157">
        <v>14.077483917238911</v>
      </c>
      <c r="W360" s="157">
        <v>3.267447057060179</v>
      </c>
      <c r="X360" s="157">
        <v>13.314261137008714</v>
      </c>
      <c r="Y360" s="157">
        <v>3.0973191858847788</v>
      </c>
      <c r="Z360" s="164">
        <v>437</v>
      </c>
      <c r="AA360" s="156">
        <f t="shared" si="41"/>
        <v>133.74355953396292</v>
      </c>
      <c r="AB360" s="156">
        <f t="shared" si="39"/>
        <v>141.08975335558347</v>
      </c>
      <c r="AC360" s="165"/>
      <c r="AD360" s="165"/>
      <c r="AE360" s="166"/>
    </row>
    <row r="361" spans="1:31" s="167" customFormat="1" ht="30" x14ac:dyDescent="0.25">
      <c r="A361" s="159" t="s">
        <v>7</v>
      </c>
      <c r="B361" s="160" t="s">
        <v>21</v>
      </c>
      <c r="C361" s="160" t="s">
        <v>118</v>
      </c>
      <c r="D361" s="157" t="s">
        <v>16</v>
      </c>
      <c r="E361" s="157" t="s">
        <v>17</v>
      </c>
      <c r="F361" s="157" t="s">
        <v>12</v>
      </c>
      <c r="G361" s="160" t="s">
        <v>119</v>
      </c>
      <c r="H361" s="157">
        <v>0.6</v>
      </c>
      <c r="I361" s="157">
        <v>890</v>
      </c>
      <c r="J361" s="157">
        <v>8</v>
      </c>
      <c r="K361" s="157">
        <v>39.700000000000003</v>
      </c>
      <c r="L361" s="168">
        <f t="shared" si="42"/>
        <v>39.700000000000003</v>
      </c>
      <c r="M361" s="160" t="s">
        <v>58</v>
      </c>
      <c r="N361" s="163">
        <v>7.9239691339076787E-4</v>
      </c>
      <c r="O361" s="163">
        <v>7.9239691339072428E-4</v>
      </c>
      <c r="P361" s="157">
        <v>5</v>
      </c>
      <c r="Q361" s="157">
        <v>342</v>
      </c>
      <c r="R361" s="157">
        <v>0.6</v>
      </c>
      <c r="S361" s="157">
        <v>178</v>
      </c>
      <c r="T361" s="157">
        <v>8</v>
      </c>
      <c r="U361" s="157">
        <v>5</v>
      </c>
      <c r="V361" s="157">
        <v>64.098926193431552</v>
      </c>
      <c r="W361" s="157">
        <v>9.560341173074395</v>
      </c>
      <c r="X361" s="157">
        <v>57.159111053927276</v>
      </c>
      <c r="Y361" s="157">
        <v>8.553326993343255</v>
      </c>
      <c r="Z361" s="164">
        <v>437</v>
      </c>
      <c r="AA361" s="156">
        <f t="shared" si="41"/>
        <v>45.709665804684924</v>
      </c>
      <c r="AB361" s="156">
        <f t="shared" si="39"/>
        <v>51.091230387906521</v>
      </c>
      <c r="AC361" s="165"/>
      <c r="AD361" s="165"/>
      <c r="AE361" s="166"/>
    </row>
    <row r="362" spans="1:31" s="167" customFormat="1" ht="45" x14ac:dyDescent="0.25">
      <c r="A362" s="159" t="s">
        <v>7</v>
      </c>
      <c r="B362" s="160" t="s">
        <v>22</v>
      </c>
      <c r="C362" s="160" t="s">
        <v>118</v>
      </c>
      <c r="D362" s="157" t="s">
        <v>10</v>
      </c>
      <c r="E362" s="157" t="s">
        <v>11</v>
      </c>
      <c r="F362" s="157" t="s">
        <v>23</v>
      </c>
      <c r="G362" s="160" t="s">
        <v>119</v>
      </c>
      <c r="H362" s="157">
        <v>0.6</v>
      </c>
      <c r="I362" s="157">
        <v>445</v>
      </c>
      <c r="J362" s="157">
        <v>4</v>
      </c>
      <c r="K362" s="157">
        <v>4.87</v>
      </c>
      <c r="L362" s="161">
        <f t="shared" si="42"/>
        <v>9.74</v>
      </c>
      <c r="M362" s="160" t="s">
        <v>112</v>
      </c>
      <c r="N362" s="163">
        <v>7.9239691232521007E-4</v>
      </c>
      <c r="O362" s="163">
        <v>7.9239691232521484E-4</v>
      </c>
      <c r="P362" s="157">
        <v>1</v>
      </c>
      <c r="Q362" s="157">
        <v>343</v>
      </c>
      <c r="R362" s="157">
        <v>0.6</v>
      </c>
      <c r="S362" s="157">
        <v>445</v>
      </c>
      <c r="T362" s="157">
        <v>4</v>
      </c>
      <c r="U362" s="157">
        <v>1</v>
      </c>
      <c r="V362" s="157">
        <v>73.215906969238318</v>
      </c>
      <c r="W362" s="157">
        <v>16.446960644675602</v>
      </c>
      <c r="X362" s="157">
        <v>72.296815103430959</v>
      </c>
      <c r="Y362" s="157">
        <v>16.255489901821424</v>
      </c>
      <c r="Z362" s="164">
        <v>437</v>
      </c>
      <c r="AA362" s="156">
        <f t="shared" si="41"/>
        <v>26.570258751210098</v>
      </c>
      <c r="AB362" s="156">
        <f t="shared" si="39"/>
        <v>26.883225460404873</v>
      </c>
      <c r="AC362" s="165"/>
      <c r="AD362" s="165"/>
      <c r="AE362" s="166"/>
    </row>
    <row r="363" spans="1:31" s="167" customFormat="1" ht="30" x14ac:dyDescent="0.25">
      <c r="A363" s="159" t="s">
        <v>7</v>
      </c>
      <c r="B363" s="160" t="s">
        <v>24</v>
      </c>
      <c r="C363" s="160" t="s">
        <v>118</v>
      </c>
      <c r="D363" s="157" t="s">
        <v>16</v>
      </c>
      <c r="E363" s="157" t="s">
        <v>17</v>
      </c>
      <c r="F363" s="157" t="s">
        <v>23</v>
      </c>
      <c r="G363" s="160" t="s">
        <v>119</v>
      </c>
      <c r="H363" s="157">
        <v>0.6</v>
      </c>
      <c r="I363" s="157">
        <v>890</v>
      </c>
      <c r="J363" s="157">
        <v>8</v>
      </c>
      <c r="K363" s="157">
        <v>39.700000000000003</v>
      </c>
      <c r="L363" s="168">
        <f t="shared" si="42"/>
        <v>39.700000000000003</v>
      </c>
      <c r="M363" s="160" t="s">
        <v>58</v>
      </c>
      <c r="N363" s="163">
        <v>7.923968963654993E-4</v>
      </c>
      <c r="O363" s="163">
        <v>7.9239689636549063E-4</v>
      </c>
      <c r="P363" s="157">
        <v>1</v>
      </c>
      <c r="Q363" s="157">
        <v>344</v>
      </c>
      <c r="R363" s="157">
        <v>0.6</v>
      </c>
      <c r="S363" s="157">
        <v>890</v>
      </c>
      <c r="T363" s="157">
        <v>8</v>
      </c>
      <c r="U363" s="157">
        <v>1</v>
      </c>
      <c r="V363" s="157">
        <v>383.61331892298671</v>
      </c>
      <c r="W363" s="157">
        <v>54.150847906048355</v>
      </c>
      <c r="X363" s="157">
        <v>371.97495378705884</v>
      </c>
      <c r="Y363" s="157">
        <v>52.661396100468139</v>
      </c>
      <c r="Z363" s="164">
        <v>437</v>
      </c>
      <c r="AA363" s="156">
        <f t="shared" si="41"/>
        <v>8.0700490739903898</v>
      </c>
      <c r="AB363" s="156">
        <f t="shared" si="39"/>
        <v>8.2982987987307695</v>
      </c>
      <c r="AC363" s="165"/>
      <c r="AD363" s="165"/>
      <c r="AE363" s="166"/>
    </row>
    <row r="364" spans="1:31" s="167" customFormat="1" ht="60" x14ac:dyDescent="0.25">
      <c r="A364" s="159" t="s">
        <v>7</v>
      </c>
      <c r="B364" s="160" t="s">
        <v>25</v>
      </c>
      <c r="C364" s="160" t="s">
        <v>118</v>
      </c>
      <c r="D364" s="157" t="s">
        <v>10</v>
      </c>
      <c r="E364" s="157" t="s">
        <v>11</v>
      </c>
      <c r="F364" s="157" t="s">
        <v>12</v>
      </c>
      <c r="G364" s="160" t="s">
        <v>119</v>
      </c>
      <c r="H364" s="157">
        <v>0.6</v>
      </c>
      <c r="I364" s="157">
        <v>445</v>
      </c>
      <c r="J364" s="157">
        <v>2</v>
      </c>
      <c r="K364" s="157">
        <v>4.87</v>
      </c>
      <c r="L364" s="168">
        <f>K364*8/J364</f>
        <v>19.48</v>
      </c>
      <c r="M364" s="160" t="s">
        <v>120</v>
      </c>
      <c r="N364" s="163">
        <v>7.9239691751457246E-4</v>
      </c>
      <c r="O364" s="163">
        <v>7.9239691751458959E-4</v>
      </c>
      <c r="P364" s="157">
        <v>20</v>
      </c>
      <c r="Q364" s="157">
        <v>345</v>
      </c>
      <c r="R364" s="157">
        <v>0.6</v>
      </c>
      <c r="S364" s="157">
        <v>22.25</v>
      </c>
      <c r="T364" s="157">
        <v>2</v>
      </c>
      <c r="U364" s="157">
        <v>20</v>
      </c>
      <c r="V364" s="157">
        <v>2.5658471003816494</v>
      </c>
      <c r="W364" s="157">
        <v>0.78683640389562504</v>
      </c>
      <c r="X364" s="157">
        <v>1.8342788226115114</v>
      </c>
      <c r="Y364" s="157">
        <v>0.57078161378293468</v>
      </c>
      <c r="Z364" s="164">
        <v>437</v>
      </c>
      <c r="AA364" s="156">
        <f t="shared" si="41"/>
        <v>555.3886396669169</v>
      </c>
      <c r="AB364" s="156">
        <f t="shared" si="39"/>
        <v>765.61681288877128</v>
      </c>
      <c r="AC364" s="165"/>
      <c r="AD364" s="165"/>
      <c r="AE364" s="166"/>
    </row>
    <row r="365" spans="1:31" s="167" customFormat="1" ht="60" x14ac:dyDescent="0.25">
      <c r="A365" s="159" t="s">
        <v>7</v>
      </c>
      <c r="B365" s="160" t="s">
        <v>25</v>
      </c>
      <c r="C365" s="160" t="s">
        <v>118</v>
      </c>
      <c r="D365" s="157" t="s">
        <v>16</v>
      </c>
      <c r="E365" s="157" t="s">
        <v>17</v>
      </c>
      <c r="F365" s="157" t="s">
        <v>12</v>
      </c>
      <c r="G365" s="160" t="s">
        <v>119</v>
      </c>
      <c r="H365" s="157">
        <v>0.6</v>
      </c>
      <c r="I365" s="157">
        <v>890</v>
      </c>
      <c r="J365" s="157">
        <v>6</v>
      </c>
      <c r="K365" s="157">
        <v>39.700000000000003</v>
      </c>
      <c r="L365" s="164">
        <f t="shared" si="42"/>
        <v>52.933333333333337</v>
      </c>
      <c r="M365" s="160" t="s">
        <v>120</v>
      </c>
      <c r="N365" s="163">
        <v>7.9239691684793992E-4</v>
      </c>
      <c r="O365" s="163">
        <v>7.9239691684795423E-4</v>
      </c>
      <c r="P365" s="157">
        <v>20</v>
      </c>
      <c r="Q365" s="157">
        <v>346</v>
      </c>
      <c r="R365" s="157">
        <v>0.6</v>
      </c>
      <c r="S365" s="157">
        <v>44.5</v>
      </c>
      <c r="T365" s="157">
        <v>6</v>
      </c>
      <c r="U365" s="157">
        <v>20</v>
      </c>
      <c r="V365" s="157">
        <v>17.875845124405348</v>
      </c>
      <c r="W365" s="157">
        <v>3.1259970203856935</v>
      </c>
      <c r="X365" s="157">
        <v>11.683868873177465</v>
      </c>
      <c r="Y365" s="157">
        <v>2.0660707989136591</v>
      </c>
      <c r="Z365" s="164">
        <v>437</v>
      </c>
      <c r="AA365" s="156">
        <f t="shared" si="41"/>
        <v>139.79539876403396</v>
      </c>
      <c r="AB365" s="156">
        <f t="shared" si="39"/>
        <v>211.51259687217629</v>
      </c>
      <c r="AC365" s="165"/>
      <c r="AD365" s="165"/>
      <c r="AE365" s="166"/>
    </row>
    <row r="366" spans="1:31" s="167" customFormat="1" ht="60" x14ac:dyDescent="0.25">
      <c r="A366" s="159" t="s">
        <v>7</v>
      </c>
      <c r="B366" s="160" t="s">
        <v>27</v>
      </c>
      <c r="C366" s="160" t="s">
        <v>118</v>
      </c>
      <c r="D366" s="157" t="s">
        <v>10</v>
      </c>
      <c r="E366" s="157" t="s">
        <v>11</v>
      </c>
      <c r="F366" s="157" t="s">
        <v>12</v>
      </c>
      <c r="G366" s="160" t="s">
        <v>119</v>
      </c>
      <c r="H366" s="157">
        <v>0.6</v>
      </c>
      <c r="I366" s="157">
        <v>445</v>
      </c>
      <c r="J366" s="157">
        <v>2</v>
      </c>
      <c r="K366" s="157">
        <v>4.87</v>
      </c>
      <c r="L366" s="168">
        <f t="shared" si="42"/>
        <v>19.48</v>
      </c>
      <c r="M366" s="160" t="s">
        <v>120</v>
      </c>
      <c r="N366" s="163">
        <v>7.9239691738066591E-4</v>
      </c>
      <c r="O366" s="163">
        <v>7.9239691738068889E-4</v>
      </c>
      <c r="P366" s="157">
        <v>10</v>
      </c>
      <c r="Q366" s="157">
        <v>347</v>
      </c>
      <c r="R366" s="157">
        <v>0.6</v>
      </c>
      <c r="S366" s="157">
        <v>44.5</v>
      </c>
      <c r="T366" s="157">
        <v>2</v>
      </c>
      <c r="U366" s="157">
        <v>10</v>
      </c>
      <c r="V366" s="157">
        <v>4.1832961078490678</v>
      </c>
      <c r="W366" s="157">
        <v>1.2884008326489311</v>
      </c>
      <c r="X366" s="157">
        <v>3.4463123859044398</v>
      </c>
      <c r="Y366" s="157">
        <v>1.0715285560710519</v>
      </c>
      <c r="Z366" s="164">
        <v>437</v>
      </c>
      <c r="AA366" s="156">
        <f t="shared" si="41"/>
        <v>339.18015956380214</v>
      </c>
      <c r="AB366" s="156">
        <f t="shared" si="39"/>
        <v>407.82860850889261</v>
      </c>
      <c r="AC366" s="165"/>
      <c r="AD366" s="165"/>
      <c r="AE366" s="166"/>
    </row>
    <row r="367" spans="1:31" s="167" customFormat="1" ht="60" x14ac:dyDescent="0.25">
      <c r="A367" s="159" t="s">
        <v>7</v>
      </c>
      <c r="B367" s="160" t="s">
        <v>27</v>
      </c>
      <c r="C367" s="160" t="s">
        <v>118</v>
      </c>
      <c r="D367" s="157" t="s">
        <v>16</v>
      </c>
      <c r="E367" s="157" t="s">
        <v>17</v>
      </c>
      <c r="F367" s="157" t="s">
        <v>12</v>
      </c>
      <c r="G367" s="160" t="s">
        <v>119</v>
      </c>
      <c r="H367" s="157">
        <v>0.6</v>
      </c>
      <c r="I367" s="157">
        <v>890</v>
      </c>
      <c r="J367" s="157">
        <v>6</v>
      </c>
      <c r="K367" s="157">
        <v>39.700000000000003</v>
      </c>
      <c r="L367" s="164">
        <f t="shared" si="42"/>
        <v>52.933333333333337</v>
      </c>
      <c r="M367" s="160" t="s">
        <v>120</v>
      </c>
      <c r="N367" s="163">
        <v>7.9239691604874804E-4</v>
      </c>
      <c r="O367" s="163">
        <v>7.9239691604878252E-4</v>
      </c>
      <c r="P367" s="157">
        <v>10</v>
      </c>
      <c r="Q367" s="157">
        <v>348</v>
      </c>
      <c r="R367" s="157">
        <v>0.6</v>
      </c>
      <c r="S367" s="157">
        <v>89</v>
      </c>
      <c r="T367" s="157">
        <v>6</v>
      </c>
      <c r="U367" s="157">
        <v>10</v>
      </c>
      <c r="V367" s="157">
        <v>28.155884389888651</v>
      </c>
      <c r="W367" s="157">
        <v>4.9333433700057316</v>
      </c>
      <c r="X367" s="157">
        <v>21.766983703290563</v>
      </c>
      <c r="Y367" s="157">
        <v>3.8439827487086928</v>
      </c>
      <c r="Z367" s="164">
        <v>437</v>
      </c>
      <c r="AA367" s="156">
        <f t="shared" si="41"/>
        <v>88.580900866726466</v>
      </c>
      <c r="AB367" s="156">
        <f t="shared" si="39"/>
        <v>113.68417304859165</v>
      </c>
      <c r="AC367" s="165"/>
      <c r="AD367" s="165"/>
      <c r="AE367" s="166"/>
    </row>
    <row r="368" spans="1:31" s="167" customFormat="1" ht="60" x14ac:dyDescent="0.25">
      <c r="A368" s="159" t="s">
        <v>7</v>
      </c>
      <c r="B368" s="160" t="s">
        <v>28</v>
      </c>
      <c r="C368" s="160" t="s">
        <v>118</v>
      </c>
      <c r="D368" s="157" t="s">
        <v>10</v>
      </c>
      <c r="E368" s="157" t="s">
        <v>11</v>
      </c>
      <c r="F368" s="157" t="s">
        <v>12</v>
      </c>
      <c r="G368" s="160" t="s">
        <v>119</v>
      </c>
      <c r="H368" s="157">
        <v>0.6</v>
      </c>
      <c r="I368" s="157">
        <v>445</v>
      </c>
      <c r="J368" s="157">
        <v>2</v>
      </c>
      <c r="K368" s="157">
        <v>4.87</v>
      </c>
      <c r="L368" s="168">
        <f t="shared" si="42"/>
        <v>19.48</v>
      </c>
      <c r="M368" s="160" t="s">
        <v>120</v>
      </c>
      <c r="N368" s="163">
        <v>7.9239691711429825E-4</v>
      </c>
      <c r="O368" s="163">
        <v>7.9239691711429478E-4</v>
      </c>
      <c r="P368" s="157">
        <v>5</v>
      </c>
      <c r="Q368" s="157">
        <v>349</v>
      </c>
      <c r="R368" s="157">
        <v>0.6</v>
      </c>
      <c r="S368" s="157">
        <v>89</v>
      </c>
      <c r="T368" s="157">
        <v>2</v>
      </c>
      <c r="U368" s="157">
        <v>5</v>
      </c>
      <c r="V368" s="157">
        <v>7.453716691106357</v>
      </c>
      <c r="W368" s="157">
        <v>2.2968916727712663</v>
      </c>
      <c r="X368" s="157">
        <v>6.705865034684642</v>
      </c>
      <c r="Y368" s="157">
        <v>2.078406905253662</v>
      </c>
      <c r="Z368" s="164">
        <v>437</v>
      </c>
      <c r="AA368" s="156">
        <f t="shared" si="41"/>
        <v>190.25712234515041</v>
      </c>
      <c r="AB368" s="156">
        <f t="shared" si="39"/>
        <v>210.25719212892326</v>
      </c>
      <c r="AC368" s="165"/>
      <c r="AD368" s="165"/>
      <c r="AE368" s="166"/>
    </row>
    <row r="369" spans="1:31" s="167" customFormat="1" ht="60" x14ac:dyDescent="0.25">
      <c r="A369" s="159" t="s">
        <v>7</v>
      </c>
      <c r="B369" s="160" t="s">
        <v>28</v>
      </c>
      <c r="C369" s="160" t="s">
        <v>118</v>
      </c>
      <c r="D369" s="157" t="s">
        <v>16</v>
      </c>
      <c r="E369" s="157" t="s">
        <v>17</v>
      </c>
      <c r="F369" s="157" t="s">
        <v>12</v>
      </c>
      <c r="G369" s="160" t="s">
        <v>119</v>
      </c>
      <c r="H369" s="157">
        <v>0.6</v>
      </c>
      <c r="I369" s="157">
        <v>890</v>
      </c>
      <c r="J369" s="157">
        <v>6</v>
      </c>
      <c r="K369" s="157">
        <v>39.700000000000003</v>
      </c>
      <c r="L369" s="164">
        <f t="shared" si="42"/>
        <v>52.933333333333337</v>
      </c>
      <c r="M369" s="160" t="s">
        <v>120</v>
      </c>
      <c r="N369" s="163">
        <v>7.9239691445479087E-4</v>
      </c>
      <c r="O369" s="163">
        <v>7.9239691445478393E-4</v>
      </c>
      <c r="P369" s="157">
        <v>5</v>
      </c>
      <c r="Q369" s="157">
        <v>350</v>
      </c>
      <c r="R369" s="157">
        <v>0.6</v>
      </c>
      <c r="S369" s="157">
        <v>178</v>
      </c>
      <c r="T369" s="157">
        <v>6</v>
      </c>
      <c r="U369" s="157">
        <v>5</v>
      </c>
      <c r="V369" s="157">
        <v>49.693149266771712</v>
      </c>
      <c r="W369" s="157">
        <v>8.6900273720297232</v>
      </c>
      <c r="X369" s="157">
        <v>42.897735500204575</v>
      </c>
      <c r="Y369" s="157">
        <v>7.5422899740014868</v>
      </c>
      <c r="Z369" s="164">
        <v>437</v>
      </c>
      <c r="AA369" s="156">
        <f t="shared" si="41"/>
        <v>50.287528599340909</v>
      </c>
      <c r="AB369" s="156">
        <f t="shared" si="39"/>
        <v>57.939962730994552</v>
      </c>
      <c r="AC369" s="165"/>
      <c r="AD369" s="165"/>
      <c r="AE369" s="166"/>
    </row>
    <row r="370" spans="1:31" s="167" customFormat="1" ht="60" x14ac:dyDescent="0.25">
      <c r="A370" s="159" t="s">
        <v>7</v>
      </c>
      <c r="B370" s="160" t="s">
        <v>29</v>
      </c>
      <c r="C370" s="160" t="s">
        <v>118</v>
      </c>
      <c r="D370" s="157" t="s">
        <v>10</v>
      </c>
      <c r="E370" s="157" t="s">
        <v>11</v>
      </c>
      <c r="F370" s="157" t="s">
        <v>23</v>
      </c>
      <c r="G370" s="160" t="s">
        <v>119</v>
      </c>
      <c r="H370" s="157">
        <v>0.6</v>
      </c>
      <c r="I370" s="157">
        <v>445</v>
      </c>
      <c r="J370" s="157">
        <v>2</v>
      </c>
      <c r="K370" s="157">
        <v>4.87</v>
      </c>
      <c r="L370" s="168">
        <f t="shared" si="42"/>
        <v>19.48</v>
      </c>
      <c r="M370" s="160" t="s">
        <v>120</v>
      </c>
      <c r="N370" s="163">
        <v>7.9239691498615358E-4</v>
      </c>
      <c r="O370" s="163">
        <v>7.9239691498614946E-4</v>
      </c>
      <c r="P370" s="157">
        <v>1</v>
      </c>
      <c r="Q370" s="157">
        <v>351</v>
      </c>
      <c r="R370" s="157">
        <v>0.6</v>
      </c>
      <c r="S370" s="157">
        <v>445</v>
      </c>
      <c r="T370" s="157">
        <v>2</v>
      </c>
      <c r="U370" s="157">
        <v>1</v>
      </c>
      <c r="V370" s="157">
        <v>35.305065182923933</v>
      </c>
      <c r="W370" s="157">
        <v>10.61617940242105</v>
      </c>
      <c r="X370" s="157">
        <v>34.470257580226829</v>
      </c>
      <c r="Y370" s="157">
        <v>10.385854152558442</v>
      </c>
      <c r="Z370" s="164">
        <v>437</v>
      </c>
      <c r="AA370" s="156">
        <f t="shared" si="41"/>
        <v>41.163584697931995</v>
      </c>
      <c r="AB370" s="156">
        <f t="shared" si="39"/>
        <v>42.076462232270977</v>
      </c>
      <c r="AC370" s="165"/>
      <c r="AD370" s="165"/>
      <c r="AE370" s="166"/>
    </row>
    <row r="371" spans="1:31" s="167" customFormat="1" ht="60" x14ac:dyDescent="0.25">
      <c r="A371" s="159" t="s">
        <v>7</v>
      </c>
      <c r="B371" s="160" t="s">
        <v>29</v>
      </c>
      <c r="C371" s="160" t="s">
        <v>118</v>
      </c>
      <c r="D371" s="157" t="s">
        <v>16</v>
      </c>
      <c r="E371" s="157" t="s">
        <v>17</v>
      </c>
      <c r="F371" s="157" t="s">
        <v>23</v>
      </c>
      <c r="G371" s="160" t="s">
        <v>119</v>
      </c>
      <c r="H371" s="157">
        <v>0.6</v>
      </c>
      <c r="I371" s="157">
        <v>890</v>
      </c>
      <c r="J371" s="157">
        <v>6</v>
      </c>
      <c r="K371" s="157">
        <v>39.700000000000003</v>
      </c>
      <c r="L371" s="164">
        <f t="shared" si="42"/>
        <v>52.933333333333337</v>
      </c>
      <c r="M371" s="160" t="s">
        <v>120</v>
      </c>
      <c r="N371" s="163">
        <v>7.9239690168589078E-4</v>
      </c>
      <c r="O371" s="163">
        <v>7.9239690168584676E-4</v>
      </c>
      <c r="P371" s="157">
        <v>1</v>
      </c>
      <c r="Q371" s="157">
        <v>352</v>
      </c>
      <c r="R371" s="157">
        <v>0.6</v>
      </c>
      <c r="S371" s="157">
        <v>890</v>
      </c>
      <c r="T371" s="157">
        <v>6</v>
      </c>
      <c r="U371" s="157">
        <v>1</v>
      </c>
      <c r="V371" s="157">
        <v>273.7429461071074</v>
      </c>
      <c r="W371" s="157">
        <v>44.983302737038059</v>
      </c>
      <c r="X371" s="157">
        <v>263.25878319381644</v>
      </c>
      <c r="Y371" s="157">
        <v>43.431953700804648</v>
      </c>
      <c r="Z371" s="164">
        <v>437</v>
      </c>
      <c r="AA371" s="156">
        <f t="shared" si="41"/>
        <v>9.714715759191817</v>
      </c>
      <c r="AB371" s="156">
        <f t="shared" si="39"/>
        <v>10.061716380764697</v>
      </c>
      <c r="AC371" s="165"/>
      <c r="AD371" s="165"/>
      <c r="AE371" s="166"/>
    </row>
    <row r="372" spans="1:31" s="167" customFormat="1" ht="45" x14ac:dyDescent="0.25">
      <c r="A372" s="159" t="s">
        <v>7</v>
      </c>
      <c r="B372" s="160" t="s">
        <v>8</v>
      </c>
      <c r="C372" s="160" t="s">
        <v>121</v>
      </c>
      <c r="D372" s="157" t="s">
        <v>10</v>
      </c>
      <c r="E372" s="157" t="s">
        <v>11</v>
      </c>
      <c r="F372" s="157" t="s">
        <v>12</v>
      </c>
      <c r="G372" s="160" t="s">
        <v>119</v>
      </c>
      <c r="H372" s="157">
        <v>0.6</v>
      </c>
      <c r="I372" s="157">
        <v>445</v>
      </c>
      <c r="J372" s="157">
        <v>4</v>
      </c>
      <c r="K372" s="157">
        <v>2.19</v>
      </c>
      <c r="L372" s="161">
        <f t="shared" si="42"/>
        <v>4.38</v>
      </c>
      <c r="M372" s="160" t="s">
        <v>112</v>
      </c>
      <c r="N372" s="163">
        <v>7.92396917382117E-4</v>
      </c>
      <c r="O372" s="163">
        <v>7.9239691738216362E-4</v>
      </c>
      <c r="P372" s="157">
        <v>20</v>
      </c>
      <c r="Q372" s="157">
        <v>353</v>
      </c>
      <c r="R372" s="157">
        <v>0.6</v>
      </c>
      <c r="S372" s="157">
        <v>22.25</v>
      </c>
      <c r="T372" s="157">
        <v>4</v>
      </c>
      <c r="U372" s="157">
        <v>20</v>
      </c>
      <c r="V372" s="157">
        <v>3.6425481954761136</v>
      </c>
      <c r="W372" s="157">
        <v>0.84948325753887399</v>
      </c>
      <c r="X372" s="157">
        <v>3.3124071685543921</v>
      </c>
      <c r="Y372" s="157">
        <v>0.77504389627808878</v>
      </c>
      <c r="Z372" s="164">
        <v>437</v>
      </c>
      <c r="AA372" s="156">
        <f t="shared" si="41"/>
        <v>514.4303859102273</v>
      </c>
      <c r="AB372" s="156">
        <f t="shared" si="39"/>
        <v>563.83903169686107</v>
      </c>
      <c r="AC372" s="165"/>
      <c r="AD372" s="165"/>
      <c r="AE372" s="166"/>
    </row>
    <row r="373" spans="1:31" s="167" customFormat="1" ht="30" x14ac:dyDescent="0.25">
      <c r="A373" s="159" t="s">
        <v>7</v>
      </c>
      <c r="B373" s="160" t="s">
        <v>15</v>
      </c>
      <c r="C373" s="160" t="s">
        <v>121</v>
      </c>
      <c r="D373" s="157" t="s">
        <v>47</v>
      </c>
      <c r="E373" s="157" t="s">
        <v>17</v>
      </c>
      <c r="F373" s="157" t="s">
        <v>12</v>
      </c>
      <c r="G373" s="160" t="s">
        <v>119</v>
      </c>
      <c r="H373" s="157">
        <v>0.6</v>
      </c>
      <c r="I373" s="157">
        <v>890</v>
      </c>
      <c r="J373" s="157">
        <v>8</v>
      </c>
      <c r="K373" s="157">
        <v>9.61</v>
      </c>
      <c r="L373" s="161">
        <f t="shared" si="42"/>
        <v>9.61</v>
      </c>
      <c r="M373" s="160" t="s">
        <v>58</v>
      </c>
      <c r="N373" s="163">
        <v>7.9239691658154624E-4</v>
      </c>
      <c r="O373" s="163">
        <v>7.9239691658152325E-4</v>
      </c>
      <c r="P373" s="157">
        <v>20</v>
      </c>
      <c r="Q373" s="157">
        <v>354</v>
      </c>
      <c r="R373" s="157">
        <v>0.6</v>
      </c>
      <c r="S373" s="157">
        <v>44.5</v>
      </c>
      <c r="T373" s="157">
        <v>8</v>
      </c>
      <c r="U373" s="157">
        <v>20</v>
      </c>
      <c r="V373" s="157">
        <v>14.950793034513032</v>
      </c>
      <c r="W373" s="157">
        <v>2.2380479463932899</v>
      </c>
      <c r="X373" s="157">
        <v>13.462427124304901</v>
      </c>
      <c r="Y373" s="157">
        <v>2.0207701778201081</v>
      </c>
      <c r="Z373" s="164">
        <v>437</v>
      </c>
      <c r="AA373" s="156">
        <f t="shared" si="41"/>
        <v>195.25944504640495</v>
      </c>
      <c r="AB373" s="156">
        <f t="shared" si="39"/>
        <v>216.25418110208392</v>
      </c>
      <c r="AC373" s="165"/>
      <c r="AD373" s="165"/>
      <c r="AE373" s="166"/>
    </row>
    <row r="374" spans="1:31" s="167" customFormat="1" ht="45" x14ac:dyDescent="0.25">
      <c r="A374" s="159" t="s">
        <v>7</v>
      </c>
      <c r="B374" s="160" t="s">
        <v>18</v>
      </c>
      <c r="C374" s="160" t="s">
        <v>121</v>
      </c>
      <c r="D374" s="157" t="s">
        <v>10</v>
      </c>
      <c r="E374" s="157" t="s">
        <v>11</v>
      </c>
      <c r="F374" s="157" t="s">
        <v>12</v>
      </c>
      <c r="G374" s="160" t="s">
        <v>119</v>
      </c>
      <c r="H374" s="157">
        <v>0.6</v>
      </c>
      <c r="I374" s="157">
        <v>445</v>
      </c>
      <c r="J374" s="157">
        <v>4</v>
      </c>
      <c r="K374" s="157">
        <v>2.19</v>
      </c>
      <c r="L374" s="161">
        <f t="shared" si="42"/>
        <v>4.38</v>
      </c>
      <c r="M374" s="160" t="s">
        <v>112</v>
      </c>
      <c r="N374" s="163">
        <v>7.9239691711425488E-4</v>
      </c>
      <c r="O374" s="163">
        <v>7.9239691711431321E-4</v>
      </c>
      <c r="P374" s="157">
        <v>10</v>
      </c>
      <c r="Q374" s="157">
        <v>355</v>
      </c>
      <c r="R374" s="157">
        <v>0.6</v>
      </c>
      <c r="S374" s="157">
        <v>44.5</v>
      </c>
      <c r="T374" s="157">
        <v>4</v>
      </c>
      <c r="U374" s="157">
        <v>10</v>
      </c>
      <c r="V374" s="157">
        <v>6.8945524497393622</v>
      </c>
      <c r="W374" s="157">
        <v>1.6074243825229957</v>
      </c>
      <c r="X374" s="157">
        <v>6.5602274509953444</v>
      </c>
      <c r="Y374" s="157">
        <v>1.5323128964671986</v>
      </c>
      <c r="Z374" s="164">
        <v>437</v>
      </c>
      <c r="AA374" s="156">
        <f t="shared" si="41"/>
        <v>271.86348841747042</v>
      </c>
      <c r="AB374" s="156">
        <f t="shared" si="39"/>
        <v>285.1897944652942</v>
      </c>
      <c r="AC374" s="165"/>
      <c r="AD374" s="165"/>
      <c r="AE374" s="166"/>
    </row>
    <row r="375" spans="1:31" s="167" customFormat="1" ht="30" x14ac:dyDescent="0.25">
      <c r="A375" s="159" t="s">
        <v>7</v>
      </c>
      <c r="B375" s="160" t="s">
        <v>19</v>
      </c>
      <c r="C375" s="160" t="s">
        <v>121</v>
      </c>
      <c r="D375" s="157" t="s">
        <v>47</v>
      </c>
      <c r="E375" s="157" t="s">
        <v>17</v>
      </c>
      <c r="F375" s="157" t="s">
        <v>12</v>
      </c>
      <c r="G375" s="160" t="s">
        <v>119</v>
      </c>
      <c r="H375" s="157">
        <v>0.6</v>
      </c>
      <c r="I375" s="157">
        <v>890</v>
      </c>
      <c r="J375" s="157">
        <v>8</v>
      </c>
      <c r="K375" s="157">
        <v>9.61</v>
      </c>
      <c r="L375" s="161">
        <f t="shared" si="42"/>
        <v>9.61</v>
      </c>
      <c r="M375" s="160" t="s">
        <v>58</v>
      </c>
      <c r="N375" s="163">
        <v>7.9239691551601316E-4</v>
      </c>
      <c r="O375" s="163">
        <v>7.9239691551599581E-4</v>
      </c>
      <c r="P375" s="157">
        <v>10</v>
      </c>
      <c r="Q375" s="157">
        <v>356</v>
      </c>
      <c r="R375" s="157">
        <v>0.6</v>
      </c>
      <c r="S375" s="157">
        <v>89</v>
      </c>
      <c r="T375" s="157">
        <v>8</v>
      </c>
      <c r="U375" s="157">
        <v>10</v>
      </c>
      <c r="V375" s="157">
        <v>28.499568860845574</v>
      </c>
      <c r="W375" s="157">
        <v>4.2691521105090846</v>
      </c>
      <c r="X375" s="157">
        <v>26.954943966780228</v>
      </c>
      <c r="Y375" s="157">
        <v>4.0438631814158992</v>
      </c>
      <c r="Z375" s="164">
        <v>437</v>
      </c>
      <c r="AA375" s="156">
        <f t="shared" si="41"/>
        <v>102.36224634026661</v>
      </c>
      <c r="AB375" s="156">
        <f t="shared" si="39"/>
        <v>108.06498152763687</v>
      </c>
      <c r="AC375" s="165"/>
      <c r="AD375" s="165"/>
      <c r="AE375" s="166"/>
    </row>
    <row r="376" spans="1:31" s="167" customFormat="1" ht="45" x14ac:dyDescent="0.25">
      <c r="A376" s="159" t="s">
        <v>7</v>
      </c>
      <c r="B376" s="160" t="s">
        <v>20</v>
      </c>
      <c r="C376" s="160" t="s">
        <v>121</v>
      </c>
      <c r="D376" s="157" t="s">
        <v>10</v>
      </c>
      <c r="E376" s="157" t="s">
        <v>11</v>
      </c>
      <c r="F376" s="157" t="s">
        <v>12</v>
      </c>
      <c r="G376" s="160" t="s">
        <v>119</v>
      </c>
      <c r="H376" s="157">
        <v>0.6</v>
      </c>
      <c r="I376" s="157">
        <v>445</v>
      </c>
      <c r="J376" s="157">
        <v>4</v>
      </c>
      <c r="K376" s="157">
        <v>2.19</v>
      </c>
      <c r="L376" s="161">
        <f t="shared" si="42"/>
        <v>4.38</v>
      </c>
      <c r="M376" s="160" t="s">
        <v>112</v>
      </c>
      <c r="N376" s="163">
        <v>7.9239691658150092E-4</v>
      </c>
      <c r="O376" s="163">
        <v>7.9239691658154038E-4</v>
      </c>
      <c r="P376" s="157">
        <v>5</v>
      </c>
      <c r="Q376" s="157">
        <v>357</v>
      </c>
      <c r="R376" s="157">
        <v>0.6</v>
      </c>
      <c r="S376" s="157">
        <v>89</v>
      </c>
      <c r="T376" s="157">
        <v>4</v>
      </c>
      <c r="U376" s="157">
        <v>5</v>
      </c>
      <c r="V376" s="157">
        <v>13.52159149604706</v>
      </c>
      <c r="W376" s="157">
        <v>3.1428614263597696</v>
      </c>
      <c r="X376" s="157">
        <v>13.178816017547398</v>
      </c>
      <c r="Y376" s="157">
        <v>3.0664238436109561</v>
      </c>
      <c r="Z376" s="164">
        <v>437</v>
      </c>
      <c r="AA376" s="156">
        <f t="shared" si="41"/>
        <v>139.04526503612246</v>
      </c>
      <c r="AB376" s="156">
        <f t="shared" si="39"/>
        <v>142.51128424745028</v>
      </c>
      <c r="AC376" s="165"/>
      <c r="AD376" s="165"/>
      <c r="AE376" s="166"/>
    </row>
    <row r="377" spans="1:31" s="167" customFormat="1" ht="30" x14ac:dyDescent="0.25">
      <c r="A377" s="159" t="s">
        <v>7</v>
      </c>
      <c r="B377" s="160" t="s">
        <v>21</v>
      </c>
      <c r="C377" s="160" t="s">
        <v>121</v>
      </c>
      <c r="D377" s="157" t="s">
        <v>47</v>
      </c>
      <c r="E377" s="157" t="s">
        <v>17</v>
      </c>
      <c r="F377" s="157" t="s">
        <v>12</v>
      </c>
      <c r="G377" s="160" t="s">
        <v>119</v>
      </c>
      <c r="H377" s="157">
        <v>0.6</v>
      </c>
      <c r="I377" s="157">
        <v>890</v>
      </c>
      <c r="J377" s="157">
        <v>8</v>
      </c>
      <c r="K377" s="157">
        <v>9.61</v>
      </c>
      <c r="L377" s="161">
        <f t="shared" si="42"/>
        <v>9.61</v>
      </c>
      <c r="M377" s="160" t="s">
        <v>58</v>
      </c>
      <c r="N377" s="163">
        <v>7.9239691339076939E-4</v>
      </c>
      <c r="O377" s="163">
        <v>7.9239691339072363E-4</v>
      </c>
      <c r="P377" s="157">
        <v>5</v>
      </c>
      <c r="Q377" s="157">
        <v>358</v>
      </c>
      <c r="R377" s="157">
        <v>0.6</v>
      </c>
      <c r="S377" s="157">
        <v>178</v>
      </c>
      <c r="T377" s="157">
        <v>8</v>
      </c>
      <c r="U377" s="157">
        <v>5</v>
      </c>
      <c r="V377" s="157">
        <v>57.140099748707001</v>
      </c>
      <c r="W377" s="157">
        <v>8.5465905227253689</v>
      </c>
      <c r="X377" s="157">
        <v>55.477812623337179</v>
      </c>
      <c r="Y377" s="157">
        <v>8.3051627836279565</v>
      </c>
      <c r="Z377" s="164">
        <v>437</v>
      </c>
      <c r="AA377" s="156">
        <f t="shared" si="41"/>
        <v>51.131500782448605</v>
      </c>
      <c r="AB377" s="156">
        <f t="shared" si="39"/>
        <v>52.617872928567046</v>
      </c>
      <c r="AC377" s="165"/>
      <c r="AD377" s="165"/>
      <c r="AE377" s="166"/>
    </row>
    <row r="378" spans="1:31" s="167" customFormat="1" ht="45" x14ac:dyDescent="0.25">
      <c r="A378" s="159" t="s">
        <v>7</v>
      </c>
      <c r="B378" s="160" t="s">
        <v>22</v>
      </c>
      <c r="C378" s="160" t="s">
        <v>121</v>
      </c>
      <c r="D378" s="157" t="s">
        <v>10</v>
      </c>
      <c r="E378" s="157" t="s">
        <v>11</v>
      </c>
      <c r="F378" s="157" t="s">
        <v>23</v>
      </c>
      <c r="G378" s="160" t="s">
        <v>119</v>
      </c>
      <c r="H378" s="157">
        <v>0.6</v>
      </c>
      <c r="I378" s="157">
        <v>445</v>
      </c>
      <c r="J378" s="157">
        <v>4</v>
      </c>
      <c r="K378" s="157">
        <v>2.19</v>
      </c>
      <c r="L378" s="161">
        <f t="shared" si="42"/>
        <v>4.38</v>
      </c>
      <c r="M378" s="160" t="s">
        <v>112</v>
      </c>
      <c r="N378" s="163">
        <v>7.9239691232520508E-4</v>
      </c>
      <c r="O378" s="163">
        <v>7.9239691232518773E-4</v>
      </c>
      <c r="P378" s="157">
        <v>1</v>
      </c>
      <c r="Q378" s="157">
        <v>359</v>
      </c>
      <c r="R378" s="157">
        <v>0.6</v>
      </c>
      <c r="S378" s="157">
        <v>445</v>
      </c>
      <c r="T378" s="157">
        <v>4</v>
      </c>
      <c r="U378" s="157">
        <v>1</v>
      </c>
      <c r="V378" s="157">
        <v>72.53231747336234</v>
      </c>
      <c r="W378" s="157">
        <v>16.303801958737537</v>
      </c>
      <c r="X378" s="157">
        <v>72.119497384962287</v>
      </c>
      <c r="Y378" s="157">
        <v>16.217756929226493</v>
      </c>
      <c r="Z378" s="164">
        <v>437</v>
      </c>
      <c r="AA378" s="156">
        <f t="shared" si="41"/>
        <v>26.803564046348274</v>
      </c>
      <c r="AB378" s="156">
        <f t="shared" si="39"/>
        <v>26.94577319829412</v>
      </c>
      <c r="AC378" s="165"/>
      <c r="AD378" s="165"/>
      <c r="AE378" s="166"/>
    </row>
    <row r="379" spans="1:31" s="167" customFormat="1" ht="30" x14ac:dyDescent="0.25">
      <c r="A379" s="159" t="s">
        <v>7</v>
      </c>
      <c r="B379" s="160" t="s">
        <v>24</v>
      </c>
      <c r="C379" s="160" t="s">
        <v>121</v>
      </c>
      <c r="D379" s="157" t="s">
        <v>47</v>
      </c>
      <c r="E379" s="157" t="s">
        <v>17</v>
      </c>
      <c r="F379" s="157" t="s">
        <v>23</v>
      </c>
      <c r="G379" s="160" t="s">
        <v>119</v>
      </c>
      <c r="H379" s="157">
        <v>0.6</v>
      </c>
      <c r="I379" s="157">
        <v>890</v>
      </c>
      <c r="J379" s="157">
        <v>8</v>
      </c>
      <c r="K379" s="157">
        <v>9.61</v>
      </c>
      <c r="L379" s="161">
        <f t="shared" si="42"/>
        <v>9.61</v>
      </c>
      <c r="M379" s="160" t="s">
        <v>58</v>
      </c>
      <c r="N379" s="163">
        <v>7.9239689636550321E-4</v>
      </c>
      <c r="O379" s="163">
        <v>7.9239689636548803E-4</v>
      </c>
      <c r="P379" s="157">
        <v>1</v>
      </c>
      <c r="Q379" s="157">
        <v>360</v>
      </c>
      <c r="R379" s="157">
        <v>0.6</v>
      </c>
      <c r="S379" s="157">
        <v>890</v>
      </c>
      <c r="T379" s="157">
        <v>8</v>
      </c>
      <c r="U379" s="157">
        <v>1</v>
      </c>
      <c r="V379" s="157">
        <v>371.94302101797945</v>
      </c>
      <c r="W379" s="157">
        <v>52.653438277843605</v>
      </c>
      <c r="X379" s="157">
        <v>369.14864077400097</v>
      </c>
      <c r="Y379" s="157">
        <v>52.294696131102349</v>
      </c>
      <c r="Z379" s="164">
        <v>437</v>
      </c>
      <c r="AA379" s="156">
        <f t="shared" si="41"/>
        <v>8.2995529692481291</v>
      </c>
      <c r="AB379" s="156">
        <f t="shared" si="39"/>
        <v>8.356487986935516</v>
      </c>
      <c r="AC379" s="165"/>
      <c r="AD379" s="165"/>
      <c r="AE379" s="166"/>
    </row>
    <row r="380" spans="1:31" s="167" customFormat="1" ht="60" x14ac:dyDescent="0.25">
      <c r="A380" s="159" t="s">
        <v>7</v>
      </c>
      <c r="B380" s="160" t="s">
        <v>25</v>
      </c>
      <c r="C380" s="160" t="s">
        <v>121</v>
      </c>
      <c r="D380" s="157" t="s">
        <v>10</v>
      </c>
      <c r="E380" s="157" t="s">
        <v>11</v>
      </c>
      <c r="F380" s="157" t="s">
        <v>12</v>
      </c>
      <c r="G380" s="160" t="s">
        <v>119</v>
      </c>
      <c r="H380" s="157">
        <v>0.6</v>
      </c>
      <c r="I380" s="157">
        <v>445</v>
      </c>
      <c r="J380" s="157">
        <v>0.5</v>
      </c>
      <c r="K380" s="157">
        <v>2.19</v>
      </c>
      <c r="L380" s="161">
        <f t="shared" si="42"/>
        <v>35.04</v>
      </c>
      <c r="M380" s="160" t="s">
        <v>122</v>
      </c>
      <c r="N380" s="163">
        <v>7.9239691761389926E-4</v>
      </c>
      <c r="O380" s="163">
        <v>7.9239691761391401E-4</v>
      </c>
      <c r="P380" s="157">
        <v>20</v>
      </c>
      <c r="Q380" s="157">
        <v>361</v>
      </c>
      <c r="R380" s="157">
        <v>0.6</v>
      </c>
      <c r="S380" s="157">
        <v>22.25</v>
      </c>
      <c r="T380" s="157">
        <v>0.5</v>
      </c>
      <c r="U380" s="157">
        <v>20</v>
      </c>
      <c r="V380" s="157">
        <v>0.83055061126442642</v>
      </c>
      <c r="W380" s="157">
        <v>0.40593339755592189</v>
      </c>
      <c r="X380" s="157">
        <v>0.50370732160240816</v>
      </c>
      <c r="Y380" s="157">
        <v>0.25733589645974919</v>
      </c>
      <c r="Z380" s="164">
        <v>437</v>
      </c>
      <c r="AA380" s="156">
        <f t="shared" si="41"/>
        <v>1076.5312798383343</v>
      </c>
      <c r="AB380" s="156">
        <f t="shared" si="39"/>
        <v>1698.169614157785</v>
      </c>
      <c r="AC380" s="165"/>
      <c r="AD380" s="165"/>
      <c r="AE380" s="166"/>
    </row>
    <row r="381" spans="1:31" s="167" customFormat="1" ht="60" x14ac:dyDescent="0.25">
      <c r="A381" s="159" t="s">
        <v>7</v>
      </c>
      <c r="B381" s="160" t="s">
        <v>25</v>
      </c>
      <c r="C381" s="160" t="s">
        <v>121</v>
      </c>
      <c r="D381" s="157" t="s">
        <v>47</v>
      </c>
      <c r="E381" s="157" t="s">
        <v>17</v>
      </c>
      <c r="F381" s="157" t="s">
        <v>12</v>
      </c>
      <c r="G381" s="160" t="s">
        <v>119</v>
      </c>
      <c r="H381" s="157">
        <v>0.6</v>
      </c>
      <c r="I381" s="157">
        <v>890</v>
      </c>
      <c r="J381" s="157">
        <v>0.5</v>
      </c>
      <c r="K381" s="157">
        <v>9.61</v>
      </c>
      <c r="L381" s="168">
        <f t="shared" si="42"/>
        <v>153.76</v>
      </c>
      <c r="M381" s="160" t="s">
        <v>122</v>
      </c>
      <c r="N381" s="163">
        <v>7.9239691758046615E-4</v>
      </c>
      <c r="O381" s="163">
        <v>7.9239691758047114E-4</v>
      </c>
      <c r="P381" s="157">
        <v>20</v>
      </c>
      <c r="Q381" s="157">
        <v>362</v>
      </c>
      <c r="R381" s="157">
        <v>0.6</v>
      </c>
      <c r="S381" s="157">
        <v>44.5</v>
      </c>
      <c r="T381" s="157">
        <v>0.5</v>
      </c>
      <c r="U381" s="157">
        <v>20</v>
      </c>
      <c r="V381" s="157">
        <v>2.7062758135293348</v>
      </c>
      <c r="W381" s="157">
        <v>1.2932496590735976</v>
      </c>
      <c r="X381" s="157">
        <v>1.261555103587642</v>
      </c>
      <c r="Y381" s="157">
        <v>0.63951015478108053</v>
      </c>
      <c r="Z381" s="164">
        <v>437</v>
      </c>
      <c r="AA381" s="156">
        <f t="shared" si="41"/>
        <v>337.90845946407535</v>
      </c>
      <c r="AB381" s="156">
        <f t="shared" si="39"/>
        <v>683.33551349093966</v>
      </c>
      <c r="AC381" s="165"/>
      <c r="AD381" s="165"/>
      <c r="AE381" s="166"/>
    </row>
    <row r="382" spans="1:31" s="167" customFormat="1" ht="60" x14ac:dyDescent="0.25">
      <c r="A382" s="159" t="s">
        <v>7</v>
      </c>
      <c r="B382" s="160" t="s">
        <v>27</v>
      </c>
      <c r="C382" s="160" t="s">
        <v>121</v>
      </c>
      <c r="D382" s="157" t="s">
        <v>10</v>
      </c>
      <c r="E382" s="157" t="s">
        <v>11</v>
      </c>
      <c r="F382" s="157" t="s">
        <v>12</v>
      </c>
      <c r="G382" s="160" t="s">
        <v>119</v>
      </c>
      <c r="H382" s="157">
        <v>0.6</v>
      </c>
      <c r="I382" s="157">
        <v>445</v>
      </c>
      <c r="J382" s="157">
        <v>0.5</v>
      </c>
      <c r="K382" s="157">
        <v>2.19</v>
      </c>
      <c r="L382" s="161">
        <f t="shared" si="42"/>
        <v>35.04</v>
      </c>
      <c r="M382" s="160" t="s">
        <v>122</v>
      </c>
      <c r="N382" s="163">
        <v>7.923969175804655E-4</v>
      </c>
      <c r="O382" s="163">
        <v>7.9239691758048935E-4</v>
      </c>
      <c r="P382" s="157">
        <v>10</v>
      </c>
      <c r="Q382" s="157">
        <v>363</v>
      </c>
      <c r="R382" s="157">
        <v>0.6</v>
      </c>
      <c r="S382" s="157">
        <v>44.5</v>
      </c>
      <c r="T382" s="157">
        <v>0.5</v>
      </c>
      <c r="U382" s="157">
        <v>10</v>
      </c>
      <c r="V382" s="157">
        <v>1.2305915688445406</v>
      </c>
      <c r="W382" s="157">
        <v>0.6115020900421847</v>
      </c>
      <c r="X382" s="157">
        <v>0.90303661380696332</v>
      </c>
      <c r="Y382" s="157">
        <v>0.46278006914400233</v>
      </c>
      <c r="Z382" s="164">
        <v>437</v>
      </c>
      <c r="AA382" s="156">
        <f t="shared" si="41"/>
        <v>714.63369809554274</v>
      </c>
      <c r="AB382" s="156">
        <f t="shared" si="39"/>
        <v>944.29304357966987</v>
      </c>
      <c r="AC382" s="165"/>
      <c r="AD382" s="165"/>
      <c r="AE382" s="166"/>
    </row>
    <row r="383" spans="1:31" s="167" customFormat="1" ht="60" x14ac:dyDescent="0.25">
      <c r="A383" s="159" t="s">
        <v>7</v>
      </c>
      <c r="B383" s="160" t="s">
        <v>27</v>
      </c>
      <c r="C383" s="160" t="s">
        <v>121</v>
      </c>
      <c r="D383" s="157" t="s">
        <v>47</v>
      </c>
      <c r="E383" s="157" t="s">
        <v>17</v>
      </c>
      <c r="F383" s="157" t="s">
        <v>12</v>
      </c>
      <c r="G383" s="160" t="s">
        <v>119</v>
      </c>
      <c r="H383" s="157">
        <v>0.6</v>
      </c>
      <c r="I383" s="157">
        <v>890</v>
      </c>
      <c r="J383" s="157">
        <v>0.5</v>
      </c>
      <c r="K383" s="157">
        <v>9.61</v>
      </c>
      <c r="L383" s="168">
        <f t="shared" si="42"/>
        <v>153.76</v>
      </c>
      <c r="M383" s="160" t="s">
        <v>122</v>
      </c>
      <c r="N383" s="163">
        <v>7.9239691751391652E-4</v>
      </c>
      <c r="O383" s="163">
        <v>7.9239691751389115E-4</v>
      </c>
      <c r="P383" s="157">
        <v>10</v>
      </c>
      <c r="Q383" s="157">
        <v>364</v>
      </c>
      <c r="R383" s="157">
        <v>0.6</v>
      </c>
      <c r="S383" s="157">
        <v>89</v>
      </c>
      <c r="T383" s="157">
        <v>0.5</v>
      </c>
      <c r="U383" s="157">
        <v>10</v>
      </c>
      <c r="V383" s="157">
        <v>3.5152544999998989</v>
      </c>
      <c r="W383" s="157">
        <v>1.7059905757128724</v>
      </c>
      <c r="X383" s="157">
        <v>2.0642914273313924</v>
      </c>
      <c r="Y383" s="157">
        <v>1.0511713485037355</v>
      </c>
      <c r="Z383" s="164">
        <v>437</v>
      </c>
      <c r="AA383" s="156">
        <f t="shared" si="41"/>
        <v>256.15616300658246</v>
      </c>
      <c r="AB383" s="156">
        <f t="shared" si="39"/>
        <v>415.72670394987182</v>
      </c>
      <c r="AC383" s="165"/>
      <c r="AD383" s="165"/>
      <c r="AE383" s="166"/>
    </row>
    <row r="384" spans="1:31" s="167" customFormat="1" ht="60" x14ac:dyDescent="0.25">
      <c r="A384" s="159" t="s">
        <v>7</v>
      </c>
      <c r="B384" s="160" t="s">
        <v>28</v>
      </c>
      <c r="C384" s="160" t="s">
        <v>121</v>
      </c>
      <c r="D384" s="157" t="s">
        <v>10</v>
      </c>
      <c r="E384" s="157" t="s">
        <v>11</v>
      </c>
      <c r="F384" s="157" t="s">
        <v>12</v>
      </c>
      <c r="G384" s="160" t="s">
        <v>119</v>
      </c>
      <c r="H384" s="157">
        <v>0.6</v>
      </c>
      <c r="I384" s="157">
        <v>445</v>
      </c>
      <c r="J384" s="157">
        <v>0.5</v>
      </c>
      <c r="K384" s="157">
        <v>2.19</v>
      </c>
      <c r="L384" s="161">
        <f t="shared" si="42"/>
        <v>35.04</v>
      </c>
      <c r="M384" s="160" t="s">
        <v>122</v>
      </c>
      <c r="N384" s="163">
        <v>7.9239691751390091E-4</v>
      </c>
      <c r="O384" s="163">
        <v>7.923969175138918E-4</v>
      </c>
      <c r="P384" s="157">
        <v>5</v>
      </c>
      <c r="Q384" s="157">
        <v>365</v>
      </c>
      <c r="R384" s="157">
        <v>0.6</v>
      </c>
      <c r="S384" s="157">
        <v>89</v>
      </c>
      <c r="T384" s="157">
        <v>0.5</v>
      </c>
      <c r="U384" s="157">
        <v>5</v>
      </c>
      <c r="V384" s="157">
        <v>2.0331937271680167</v>
      </c>
      <c r="W384" s="157">
        <v>1.0231438871228915</v>
      </c>
      <c r="X384" s="157">
        <v>1.7042158527496185</v>
      </c>
      <c r="Y384" s="157">
        <v>0.87417233668154215</v>
      </c>
      <c r="Z384" s="164">
        <v>437</v>
      </c>
      <c r="AA384" s="156">
        <f t="shared" si="41"/>
        <v>427.11490094404598</v>
      </c>
      <c r="AB384" s="156">
        <f t="shared" si="39"/>
        <v>499.9014286575366</v>
      </c>
      <c r="AC384" s="165"/>
      <c r="AD384" s="165"/>
      <c r="AE384" s="166"/>
    </row>
    <row r="385" spans="1:31" s="167" customFormat="1" ht="60" x14ac:dyDescent="0.25">
      <c r="A385" s="159" t="s">
        <v>7</v>
      </c>
      <c r="B385" s="160" t="s">
        <v>28</v>
      </c>
      <c r="C385" s="160" t="s">
        <v>121</v>
      </c>
      <c r="D385" s="157" t="s">
        <v>47</v>
      </c>
      <c r="E385" s="157" t="s">
        <v>17</v>
      </c>
      <c r="F385" s="157" t="s">
        <v>12</v>
      </c>
      <c r="G385" s="160" t="s">
        <v>119</v>
      </c>
      <c r="H385" s="157">
        <v>0.6</v>
      </c>
      <c r="I385" s="157">
        <v>890</v>
      </c>
      <c r="J385" s="157">
        <v>0.5</v>
      </c>
      <c r="K385" s="157">
        <v>9.61</v>
      </c>
      <c r="L385" s="168">
        <f t="shared" si="42"/>
        <v>153.76</v>
      </c>
      <c r="M385" s="160" t="s">
        <v>122</v>
      </c>
      <c r="N385" s="163">
        <v>7.9239691738101979E-4</v>
      </c>
      <c r="O385" s="163">
        <v>7.9239691738101242E-4</v>
      </c>
      <c r="P385" s="157">
        <v>5</v>
      </c>
      <c r="Q385" s="157">
        <v>366</v>
      </c>
      <c r="R385" s="157">
        <v>0.6</v>
      </c>
      <c r="S385" s="157">
        <v>178</v>
      </c>
      <c r="T385" s="157">
        <v>0.5</v>
      </c>
      <c r="U385" s="157">
        <v>5</v>
      </c>
      <c r="V385" s="157">
        <v>5.1432779455973821</v>
      </c>
      <c r="W385" s="157">
        <v>2.5334299228868002</v>
      </c>
      <c r="X385" s="157">
        <v>3.6798380454379633</v>
      </c>
      <c r="Y385" s="157">
        <v>1.8764827123515682</v>
      </c>
      <c r="Z385" s="164">
        <v>437</v>
      </c>
      <c r="AA385" s="156">
        <f t="shared" si="41"/>
        <v>172.49342326471219</v>
      </c>
      <c r="AB385" s="156">
        <f t="shared" si="39"/>
        <v>232.8825078555405</v>
      </c>
      <c r="AC385" s="165"/>
      <c r="AD385" s="165"/>
      <c r="AE385" s="166"/>
    </row>
    <row r="386" spans="1:31" s="167" customFormat="1" ht="60" x14ac:dyDescent="0.25">
      <c r="A386" s="159" t="s">
        <v>7</v>
      </c>
      <c r="B386" s="160" t="s">
        <v>29</v>
      </c>
      <c r="C386" s="160" t="s">
        <v>121</v>
      </c>
      <c r="D386" s="157" t="s">
        <v>10</v>
      </c>
      <c r="E386" s="157" t="s">
        <v>11</v>
      </c>
      <c r="F386" s="157" t="s">
        <v>23</v>
      </c>
      <c r="G386" s="160" t="s">
        <v>119</v>
      </c>
      <c r="H386" s="157">
        <v>0.6</v>
      </c>
      <c r="I386" s="157">
        <v>445</v>
      </c>
      <c r="J386" s="157">
        <v>0.5</v>
      </c>
      <c r="K386" s="157">
        <v>2.19</v>
      </c>
      <c r="L386" s="161">
        <f t="shared" si="42"/>
        <v>35.04</v>
      </c>
      <c r="M386" s="160" t="s">
        <v>122</v>
      </c>
      <c r="N386" s="163">
        <v>7.9239691698183325E-4</v>
      </c>
      <c r="O386" s="163">
        <v>7.9239691698183802E-4</v>
      </c>
      <c r="P386" s="157">
        <v>1</v>
      </c>
      <c r="Q386" s="157">
        <v>367</v>
      </c>
      <c r="R386" s="157">
        <v>0.6</v>
      </c>
      <c r="S386" s="157">
        <v>445</v>
      </c>
      <c r="T386" s="157">
        <v>0.5</v>
      </c>
      <c r="U386" s="157">
        <v>1</v>
      </c>
      <c r="V386" s="157">
        <v>8.5702899640393735</v>
      </c>
      <c r="W386" s="157">
        <v>4.3515283298375369</v>
      </c>
      <c r="X386" s="157">
        <v>8.2304951709279273</v>
      </c>
      <c r="Y386" s="157">
        <v>4.2003684226838054</v>
      </c>
      <c r="Z386" s="164">
        <v>437</v>
      </c>
      <c r="AA386" s="156">
        <f t="shared" si="41"/>
        <v>100.42448695635983</v>
      </c>
      <c r="AB386" s="156">
        <f t="shared" si="39"/>
        <v>104.03849282363211</v>
      </c>
      <c r="AC386" s="165"/>
      <c r="AD386" s="165"/>
      <c r="AE386" s="166"/>
    </row>
    <row r="387" spans="1:31" s="167" customFormat="1" ht="60" x14ac:dyDescent="0.25">
      <c r="A387" s="159" t="s">
        <v>7</v>
      </c>
      <c r="B387" s="160" t="s">
        <v>29</v>
      </c>
      <c r="C387" s="160" t="s">
        <v>121</v>
      </c>
      <c r="D387" s="157" t="s">
        <v>47</v>
      </c>
      <c r="E387" s="157" t="s">
        <v>17</v>
      </c>
      <c r="F387" s="157" t="s">
        <v>23</v>
      </c>
      <c r="G387" s="160" t="s">
        <v>119</v>
      </c>
      <c r="H387" s="157">
        <v>0.6</v>
      </c>
      <c r="I387" s="157">
        <v>890</v>
      </c>
      <c r="J387" s="157">
        <v>0.5</v>
      </c>
      <c r="K387" s="157">
        <v>9.61</v>
      </c>
      <c r="L387" s="168">
        <f t="shared" si="42"/>
        <v>153.76</v>
      </c>
      <c r="M387" s="160" t="s">
        <v>122</v>
      </c>
      <c r="N387" s="163">
        <v>7.9239691631696318E-4</v>
      </c>
      <c r="O387" s="163">
        <v>7.9239691631696144E-4</v>
      </c>
      <c r="P387" s="157">
        <v>1</v>
      </c>
      <c r="Q387" s="157">
        <v>368</v>
      </c>
      <c r="R387" s="157">
        <v>0.6</v>
      </c>
      <c r="S387" s="157">
        <v>890</v>
      </c>
      <c r="T387" s="157">
        <v>0.5</v>
      </c>
      <c r="U387" s="157">
        <v>1</v>
      </c>
      <c r="V387" s="157">
        <v>18.648466933922219</v>
      </c>
      <c r="W387" s="157">
        <v>9.2424552584401258</v>
      </c>
      <c r="X387" s="157">
        <v>17.085685403201783</v>
      </c>
      <c r="Y387" s="157">
        <v>8.5698425723928224</v>
      </c>
      <c r="Z387" s="164">
        <v>437</v>
      </c>
      <c r="AA387" s="156">
        <f t="shared" si="41"/>
        <v>47.281808543345186</v>
      </c>
      <c r="AB387" s="156">
        <f t="shared" si="39"/>
        <v>50.992768689563377</v>
      </c>
      <c r="AC387" s="165"/>
      <c r="AD387" s="165"/>
      <c r="AE387" s="166"/>
    </row>
    <row r="388" spans="1:31" s="167" customFormat="1" ht="45" x14ac:dyDescent="0.25">
      <c r="A388" s="159" t="s">
        <v>7</v>
      </c>
      <c r="B388" s="160" t="s">
        <v>8</v>
      </c>
      <c r="C388" s="160" t="s">
        <v>123</v>
      </c>
      <c r="D388" s="157" t="s">
        <v>10</v>
      </c>
      <c r="E388" s="157" t="s">
        <v>11</v>
      </c>
      <c r="F388" s="157" t="s">
        <v>12</v>
      </c>
      <c r="G388" s="157" t="s">
        <v>10</v>
      </c>
      <c r="H388" s="157">
        <v>0.6</v>
      </c>
      <c r="I388" s="157">
        <v>445</v>
      </c>
      <c r="J388" s="157">
        <v>4</v>
      </c>
      <c r="K388" s="157">
        <v>0.373</v>
      </c>
      <c r="L388" s="162">
        <f t="shared" si="42"/>
        <v>0.746</v>
      </c>
      <c r="M388" s="160" t="s">
        <v>112</v>
      </c>
      <c r="N388" s="163">
        <v>7.9239691738215842E-4</v>
      </c>
      <c r="O388" s="163">
        <v>7.92396917382171E-4</v>
      </c>
      <c r="P388" s="157">
        <v>20</v>
      </c>
      <c r="Q388" s="157">
        <v>369</v>
      </c>
      <c r="R388" s="157">
        <v>0.6</v>
      </c>
      <c r="S388" s="157">
        <v>22.25</v>
      </c>
      <c r="T388" s="157">
        <v>4</v>
      </c>
      <c r="U388" s="157">
        <v>20</v>
      </c>
      <c r="V388" s="157">
        <v>3.2801805184283941</v>
      </c>
      <c r="W388" s="157">
        <v>0.76730835089630944</v>
      </c>
      <c r="X388" s="157">
        <v>3.2240007708885319</v>
      </c>
      <c r="Y388" s="157">
        <v>0.75463789374509427</v>
      </c>
      <c r="Z388" s="164">
        <v>437</v>
      </c>
      <c r="AA388" s="156">
        <f t="shared" si="41"/>
        <v>569.52332069569013</v>
      </c>
      <c r="AB388" s="156">
        <f t="shared" si="39"/>
        <v>579.08568284488013</v>
      </c>
      <c r="AC388" s="165"/>
      <c r="AD388" s="165"/>
      <c r="AE388" s="166"/>
    </row>
    <row r="389" spans="1:31" s="167" customFormat="1" ht="30" x14ac:dyDescent="0.25">
      <c r="A389" s="159" t="s">
        <v>7</v>
      </c>
      <c r="B389" s="160" t="s">
        <v>15</v>
      </c>
      <c r="C389" s="160" t="s">
        <v>123</v>
      </c>
      <c r="D389" s="157" t="s">
        <v>16</v>
      </c>
      <c r="E389" s="157" t="s">
        <v>17</v>
      </c>
      <c r="F389" s="157" t="s">
        <v>12</v>
      </c>
      <c r="G389" s="157" t="s">
        <v>47</v>
      </c>
      <c r="H389" s="157">
        <v>1</v>
      </c>
      <c r="I389" s="157">
        <v>890</v>
      </c>
      <c r="J389" s="157">
        <v>8</v>
      </c>
      <c r="K389" s="157">
        <v>4.05</v>
      </c>
      <c r="L389" s="161">
        <f t="shared" si="42"/>
        <v>4.05</v>
      </c>
      <c r="M389" s="160" t="s">
        <v>58</v>
      </c>
      <c r="N389" s="163">
        <v>2.0499969176470474E-3</v>
      </c>
      <c r="O389" s="163">
        <v>2.0499969176470474E-3</v>
      </c>
      <c r="P389" s="157">
        <v>20</v>
      </c>
      <c r="Q389" s="157">
        <v>370</v>
      </c>
      <c r="R389" s="157">
        <v>1</v>
      </c>
      <c r="S389" s="157">
        <v>44.5</v>
      </c>
      <c r="T389" s="157">
        <v>8</v>
      </c>
      <c r="U389" s="157">
        <v>20</v>
      </c>
      <c r="V389" s="157">
        <v>60.507275550147995</v>
      </c>
      <c r="W389" s="157">
        <v>9.0487825288421178</v>
      </c>
      <c r="X389" s="157">
        <v>59.799959473216923</v>
      </c>
      <c r="Y389" s="157">
        <v>8.9461682743674924</v>
      </c>
      <c r="Z389" s="164">
        <v>437</v>
      </c>
      <c r="AA389" s="156">
        <f t="shared" si="41"/>
        <v>48.293789645966719</v>
      </c>
      <c r="AB389" s="156">
        <f t="shared" si="39"/>
        <v>48.847728613834569</v>
      </c>
      <c r="AC389" s="165"/>
      <c r="AD389" s="165"/>
      <c r="AE389" s="166"/>
    </row>
    <row r="390" spans="1:31" s="167" customFormat="1" ht="45" x14ac:dyDescent="0.25">
      <c r="A390" s="159" t="s">
        <v>7</v>
      </c>
      <c r="B390" s="160" t="s">
        <v>18</v>
      </c>
      <c r="C390" s="160" t="s">
        <v>123</v>
      </c>
      <c r="D390" s="157" t="s">
        <v>10</v>
      </c>
      <c r="E390" s="157" t="s">
        <v>11</v>
      </c>
      <c r="F390" s="157" t="s">
        <v>12</v>
      </c>
      <c r="G390" s="157" t="s">
        <v>10</v>
      </c>
      <c r="H390" s="157">
        <v>0.6</v>
      </c>
      <c r="I390" s="157">
        <v>445</v>
      </c>
      <c r="J390" s="157">
        <v>4</v>
      </c>
      <c r="K390" s="157">
        <v>0.373</v>
      </c>
      <c r="L390" s="162">
        <f t="shared" si="42"/>
        <v>0.746</v>
      </c>
      <c r="M390" s="160" t="s">
        <v>112</v>
      </c>
      <c r="N390" s="163">
        <v>7.9239691711429218E-4</v>
      </c>
      <c r="O390" s="163">
        <v>7.9239691711426225E-4</v>
      </c>
      <c r="P390" s="157">
        <v>10</v>
      </c>
      <c r="Q390" s="157">
        <v>371</v>
      </c>
      <c r="R390" s="157">
        <v>0.6</v>
      </c>
      <c r="S390" s="157">
        <v>44.5</v>
      </c>
      <c r="T390" s="157">
        <v>4</v>
      </c>
      <c r="U390" s="157">
        <v>10</v>
      </c>
      <c r="V390" s="157">
        <v>6.5275922584011452</v>
      </c>
      <c r="W390" s="157">
        <v>1.5245120702002803</v>
      </c>
      <c r="X390" s="157">
        <v>6.4707002390959145</v>
      </c>
      <c r="Y390" s="157">
        <v>1.5117270660616418</v>
      </c>
      <c r="Z390" s="164">
        <v>437</v>
      </c>
      <c r="AA390" s="156">
        <f t="shared" si="41"/>
        <v>286.64909156317128</v>
      </c>
      <c r="AB390" s="156">
        <f t="shared" si="39"/>
        <v>289.07334518953502</v>
      </c>
      <c r="AC390" s="165"/>
      <c r="AD390" s="165"/>
      <c r="AE390" s="166"/>
    </row>
    <row r="391" spans="1:31" s="167" customFormat="1" ht="30" x14ac:dyDescent="0.25">
      <c r="A391" s="159" t="s">
        <v>7</v>
      </c>
      <c r="B391" s="160" t="s">
        <v>19</v>
      </c>
      <c r="C391" s="160" t="s">
        <v>123</v>
      </c>
      <c r="D391" s="157" t="s">
        <v>16</v>
      </c>
      <c r="E391" s="157" t="s">
        <v>17</v>
      </c>
      <c r="F391" s="157" t="s">
        <v>12</v>
      </c>
      <c r="G391" s="157" t="s">
        <v>47</v>
      </c>
      <c r="H391" s="157">
        <v>1</v>
      </c>
      <c r="I391" s="157">
        <v>890</v>
      </c>
      <c r="J391" s="157">
        <v>8</v>
      </c>
      <c r="K391" s="157">
        <v>4.05</v>
      </c>
      <c r="L391" s="161">
        <f t="shared" si="42"/>
        <v>4.05</v>
      </c>
      <c r="M391" s="160" t="s">
        <v>58</v>
      </c>
      <c r="N391" s="163">
        <v>2.049996917647037E-3</v>
      </c>
      <c r="O391" s="163">
        <v>2.049996917647037E-3</v>
      </c>
      <c r="P391" s="157">
        <v>10</v>
      </c>
      <c r="Q391" s="157">
        <v>372</v>
      </c>
      <c r="R391" s="157">
        <v>1</v>
      </c>
      <c r="S391" s="157">
        <v>89</v>
      </c>
      <c r="T391" s="157">
        <v>8</v>
      </c>
      <c r="U391" s="157">
        <v>10</v>
      </c>
      <c r="V391" s="157">
        <v>130.31976957604502</v>
      </c>
      <c r="W391" s="157">
        <v>19.310413734606779</v>
      </c>
      <c r="X391" s="157">
        <v>129.4955053386679</v>
      </c>
      <c r="Y391" s="157">
        <v>19.193310402138838</v>
      </c>
      <c r="Z391" s="164">
        <v>437</v>
      </c>
      <c r="AA391" s="156">
        <f t="shared" si="41"/>
        <v>22.630276388995178</v>
      </c>
      <c r="AB391" s="156">
        <f t="shared" si="39"/>
        <v>22.768349536581358</v>
      </c>
      <c r="AC391" s="165"/>
      <c r="AD391" s="165"/>
      <c r="AE391" s="166"/>
    </row>
    <row r="392" spans="1:31" s="167" customFormat="1" ht="45" x14ac:dyDescent="0.25">
      <c r="A392" s="159" t="s">
        <v>7</v>
      </c>
      <c r="B392" s="160" t="s">
        <v>20</v>
      </c>
      <c r="C392" s="160" t="s">
        <v>123</v>
      </c>
      <c r="D392" s="157" t="s">
        <v>10</v>
      </c>
      <c r="E392" s="157" t="s">
        <v>11</v>
      </c>
      <c r="F392" s="157" t="s">
        <v>12</v>
      </c>
      <c r="G392" s="157" t="s">
        <v>10</v>
      </c>
      <c r="H392" s="157">
        <v>0.6</v>
      </c>
      <c r="I392" s="157">
        <v>445</v>
      </c>
      <c r="J392" s="157">
        <v>4</v>
      </c>
      <c r="K392" s="157">
        <v>0.373</v>
      </c>
      <c r="L392" s="162">
        <f t="shared" si="42"/>
        <v>0.746</v>
      </c>
      <c r="M392" s="160" t="s">
        <v>112</v>
      </c>
      <c r="N392" s="163">
        <v>7.9239691658152672E-4</v>
      </c>
      <c r="O392" s="163">
        <v>7.923969165814968E-4</v>
      </c>
      <c r="P392" s="157">
        <v>5</v>
      </c>
      <c r="Q392" s="157">
        <v>373</v>
      </c>
      <c r="R392" s="157">
        <v>0.6</v>
      </c>
      <c r="S392" s="157">
        <v>89</v>
      </c>
      <c r="T392" s="157">
        <v>4</v>
      </c>
      <c r="U392" s="157">
        <v>5</v>
      </c>
      <c r="V392" s="157">
        <v>13.145355674372484</v>
      </c>
      <c r="W392" s="157">
        <v>3.0584942218271567</v>
      </c>
      <c r="X392" s="157">
        <v>13.087025022379962</v>
      </c>
      <c r="Y392" s="157">
        <v>3.045483209368077</v>
      </c>
      <c r="Z392" s="164">
        <v>437</v>
      </c>
      <c r="AA392" s="156">
        <f t="shared" si="41"/>
        <v>142.88076690853921</v>
      </c>
      <c r="AB392" s="156">
        <f t="shared" si="39"/>
        <v>143.49118676989042</v>
      </c>
      <c r="AC392" s="165"/>
      <c r="AD392" s="165"/>
      <c r="AE392" s="166"/>
    </row>
    <row r="393" spans="1:31" s="167" customFormat="1" ht="30" x14ac:dyDescent="0.25">
      <c r="A393" s="159" t="s">
        <v>7</v>
      </c>
      <c r="B393" s="160" t="s">
        <v>21</v>
      </c>
      <c r="C393" s="160" t="s">
        <v>123</v>
      </c>
      <c r="D393" s="157" t="s">
        <v>16</v>
      </c>
      <c r="E393" s="157" t="s">
        <v>17</v>
      </c>
      <c r="F393" s="157" t="s">
        <v>12</v>
      </c>
      <c r="G393" s="157" t="s">
        <v>47</v>
      </c>
      <c r="H393" s="157">
        <v>1</v>
      </c>
      <c r="I393" s="157">
        <v>890</v>
      </c>
      <c r="J393" s="157">
        <v>8</v>
      </c>
      <c r="K393" s="157">
        <v>4.05</v>
      </c>
      <c r="L393" s="161">
        <f t="shared" si="42"/>
        <v>4.05</v>
      </c>
      <c r="M393" s="160" t="s">
        <v>58</v>
      </c>
      <c r="N393" s="163">
        <v>2.049996917647014E-3</v>
      </c>
      <c r="O393" s="163">
        <v>2.049996917647014E-3</v>
      </c>
      <c r="P393" s="157">
        <v>5</v>
      </c>
      <c r="Q393" s="157">
        <v>374</v>
      </c>
      <c r="R393" s="157">
        <v>1</v>
      </c>
      <c r="S393" s="157">
        <v>178</v>
      </c>
      <c r="T393" s="157">
        <v>8</v>
      </c>
      <c r="U393" s="157">
        <v>5</v>
      </c>
      <c r="V393" s="157">
        <v>304.3119834377207</v>
      </c>
      <c r="W393" s="157">
        <v>43.613702618415182</v>
      </c>
      <c r="X393" s="157">
        <v>303.22400945596695</v>
      </c>
      <c r="Y393" s="157">
        <v>43.470228221086423</v>
      </c>
      <c r="Z393" s="164">
        <v>437</v>
      </c>
      <c r="AA393" s="156">
        <f t="shared" si="41"/>
        <v>10.019786758840416</v>
      </c>
      <c r="AB393" s="156">
        <f t="shared" si="39"/>
        <v>10.052857274579967</v>
      </c>
      <c r="AC393" s="165"/>
      <c r="AD393" s="165"/>
      <c r="AE393" s="166"/>
    </row>
    <row r="394" spans="1:31" s="167" customFormat="1" ht="45" x14ac:dyDescent="0.25">
      <c r="A394" s="159" t="s">
        <v>7</v>
      </c>
      <c r="B394" s="160" t="s">
        <v>22</v>
      </c>
      <c r="C394" s="160" t="s">
        <v>123</v>
      </c>
      <c r="D394" s="157" t="s">
        <v>10</v>
      </c>
      <c r="E394" s="157" t="s">
        <v>11</v>
      </c>
      <c r="F394" s="157" t="s">
        <v>23</v>
      </c>
      <c r="G394" s="157" t="s">
        <v>10</v>
      </c>
      <c r="H394" s="157">
        <v>0.6</v>
      </c>
      <c r="I394" s="157">
        <v>445</v>
      </c>
      <c r="J394" s="157">
        <v>4</v>
      </c>
      <c r="K394" s="157">
        <v>0.373</v>
      </c>
      <c r="L394" s="162">
        <f t="shared" si="42"/>
        <v>0.746</v>
      </c>
      <c r="M394" s="160" t="s">
        <v>112</v>
      </c>
      <c r="N394" s="163">
        <v>7.9239691232522568E-4</v>
      </c>
      <c r="O394" s="163">
        <v>7.9239691232518969E-4</v>
      </c>
      <c r="P394" s="157">
        <v>1</v>
      </c>
      <c r="Q394" s="157">
        <v>375</v>
      </c>
      <c r="R394" s="157">
        <v>0.6</v>
      </c>
      <c r="S394" s="157">
        <v>445</v>
      </c>
      <c r="T394" s="157">
        <v>4</v>
      </c>
      <c r="U394" s="157">
        <v>1</v>
      </c>
      <c r="V394" s="157">
        <v>72.069582831776032</v>
      </c>
      <c r="W394" s="157">
        <v>16.206828823738196</v>
      </c>
      <c r="X394" s="157">
        <v>71.999327816274558</v>
      </c>
      <c r="Y394" s="157">
        <v>16.19218035262228</v>
      </c>
      <c r="Z394" s="164">
        <v>437</v>
      </c>
      <c r="AA394" s="156">
        <f t="shared" si="41"/>
        <v>26.963942468493567</v>
      </c>
      <c r="AB394" s="156">
        <f t="shared" si="39"/>
        <v>26.988335757341599</v>
      </c>
      <c r="AC394" s="165"/>
      <c r="AD394" s="165"/>
      <c r="AE394" s="166"/>
    </row>
    <row r="395" spans="1:31" s="167" customFormat="1" ht="30" x14ac:dyDescent="0.25">
      <c r="A395" s="159" t="s">
        <v>7</v>
      </c>
      <c r="B395" s="160" t="s">
        <v>24</v>
      </c>
      <c r="C395" s="160" t="s">
        <v>123</v>
      </c>
      <c r="D395" s="157" t="s">
        <v>16</v>
      </c>
      <c r="E395" s="157" t="s">
        <v>17</v>
      </c>
      <c r="F395" s="157" t="s">
        <v>23</v>
      </c>
      <c r="G395" s="157" t="s">
        <v>47</v>
      </c>
      <c r="H395" s="157">
        <v>1</v>
      </c>
      <c r="I395" s="157">
        <v>890</v>
      </c>
      <c r="J395" s="157">
        <v>8</v>
      </c>
      <c r="K395" s="157">
        <v>4.05</v>
      </c>
      <c r="L395" s="161">
        <f t="shared" si="42"/>
        <v>4.05</v>
      </c>
      <c r="M395" s="160" t="s">
        <v>58</v>
      </c>
      <c r="N395" s="163">
        <v>2.0499969176468341E-3</v>
      </c>
      <c r="O395" s="163">
        <v>2.0499969176468341E-3</v>
      </c>
      <c r="P395" s="157">
        <v>1</v>
      </c>
      <c r="Q395" s="157">
        <v>376</v>
      </c>
      <c r="R395" s="157">
        <v>1</v>
      </c>
      <c r="S395" s="157">
        <v>890</v>
      </c>
      <c r="T395" s="157">
        <v>8</v>
      </c>
      <c r="U395" s="157">
        <v>1</v>
      </c>
      <c r="V395" s="157">
        <v>4006.1626060903786</v>
      </c>
      <c r="W395" s="157">
        <v>400.67534859955452</v>
      </c>
      <c r="X395" s="157">
        <v>4001.9883066876159</v>
      </c>
      <c r="Y395" s="157">
        <v>400.31769148432102</v>
      </c>
      <c r="Z395" s="164">
        <v>437</v>
      </c>
      <c r="AA395" s="156">
        <f t="shared" si="41"/>
        <v>1.0906585631669325</v>
      </c>
      <c r="AB395" s="156">
        <f t="shared" si="39"/>
        <v>1.0916329937347165</v>
      </c>
      <c r="AC395" s="165"/>
      <c r="AD395" s="165"/>
      <c r="AE395" s="166"/>
    </row>
    <row r="396" spans="1:31" s="167" customFormat="1" ht="60" x14ac:dyDescent="0.25">
      <c r="A396" s="159" t="s">
        <v>7</v>
      </c>
      <c r="B396" s="160" t="s">
        <v>25</v>
      </c>
      <c r="C396" s="160" t="s">
        <v>123</v>
      </c>
      <c r="D396" s="157" t="s">
        <v>10</v>
      </c>
      <c r="E396" s="157" t="s">
        <v>11</v>
      </c>
      <c r="F396" s="157" t="s">
        <v>12</v>
      </c>
      <c r="G396" s="157" t="s">
        <v>10</v>
      </c>
      <c r="H396" s="157">
        <v>0.6</v>
      </c>
      <c r="I396" s="157">
        <v>445</v>
      </c>
      <c r="J396" s="157">
        <v>2.5</v>
      </c>
      <c r="K396" s="157">
        <v>0.373</v>
      </c>
      <c r="L396" s="161">
        <f t="shared" si="42"/>
        <v>1.1936</v>
      </c>
      <c r="M396" s="160" t="s">
        <v>124</v>
      </c>
      <c r="N396" s="163">
        <v>7.9239691748147871E-4</v>
      </c>
      <c r="O396" s="163">
        <v>7.9239691748150495E-4</v>
      </c>
      <c r="P396" s="157">
        <v>20</v>
      </c>
      <c r="Q396" s="157">
        <v>377</v>
      </c>
      <c r="R396" s="157">
        <v>0.6</v>
      </c>
      <c r="S396" s="157">
        <v>22.25</v>
      </c>
      <c r="T396" s="157">
        <v>2.5</v>
      </c>
      <c r="U396" s="157">
        <v>20</v>
      </c>
      <c r="V396" s="157">
        <v>2.0737501330331347</v>
      </c>
      <c r="W396" s="157">
        <v>0.59437310304769375</v>
      </c>
      <c r="X396" s="157">
        <v>2.0177807805730223</v>
      </c>
      <c r="Y396" s="157">
        <v>0.57905010024322945</v>
      </c>
      <c r="Z396" s="164">
        <v>437</v>
      </c>
      <c r="AA396" s="156">
        <f t="shared" si="41"/>
        <v>735.22842429990339</v>
      </c>
      <c r="AB396" s="156">
        <f t="shared" si="39"/>
        <v>754.68426620846549</v>
      </c>
      <c r="AC396" s="165"/>
      <c r="AD396" s="165"/>
      <c r="AE396" s="166"/>
    </row>
    <row r="397" spans="1:31" s="167" customFormat="1" ht="60" x14ac:dyDescent="0.25">
      <c r="A397" s="159" t="s">
        <v>7</v>
      </c>
      <c r="B397" s="160" t="s">
        <v>25</v>
      </c>
      <c r="C397" s="160" t="s">
        <v>123</v>
      </c>
      <c r="D397" s="157" t="s">
        <v>16</v>
      </c>
      <c r="E397" s="157" t="s">
        <v>17</v>
      </c>
      <c r="F397" s="157" t="s">
        <v>12</v>
      </c>
      <c r="G397" s="157" t="s">
        <v>47</v>
      </c>
      <c r="H397" s="157">
        <v>1</v>
      </c>
      <c r="I397" s="157">
        <v>890</v>
      </c>
      <c r="J397" s="157">
        <v>2.5</v>
      </c>
      <c r="K397" s="157">
        <v>4.05</v>
      </c>
      <c r="L397" s="168">
        <f t="shared" si="42"/>
        <v>12.959999999999999</v>
      </c>
      <c r="M397" s="160" t="s">
        <v>124</v>
      </c>
      <c r="N397" s="163">
        <v>2.0499969176470552E-3</v>
      </c>
      <c r="O397" s="163">
        <v>2.0499969176470552E-3</v>
      </c>
      <c r="P397" s="157">
        <v>20</v>
      </c>
      <c r="Q397" s="157">
        <v>378</v>
      </c>
      <c r="R397" s="157">
        <v>1</v>
      </c>
      <c r="S397" s="157">
        <v>44.5</v>
      </c>
      <c r="T397" s="157">
        <v>2.5</v>
      </c>
      <c r="U397" s="157">
        <v>20</v>
      </c>
      <c r="V397" s="157">
        <v>18.693666162677591</v>
      </c>
      <c r="W397" s="157">
        <v>5.2666416709327368</v>
      </c>
      <c r="X397" s="157">
        <v>18.042849026325687</v>
      </c>
      <c r="Y397" s="157">
        <v>5.0939678458741744</v>
      </c>
      <c r="Z397" s="164">
        <v>437</v>
      </c>
      <c r="AA397" s="156">
        <f t="shared" si="41"/>
        <v>82.975077346130917</v>
      </c>
      <c r="AB397" s="156">
        <f t="shared" si="39"/>
        <v>85.787742133854508</v>
      </c>
      <c r="AC397" s="165"/>
      <c r="AD397" s="165"/>
      <c r="AE397" s="166"/>
    </row>
    <row r="398" spans="1:31" s="167" customFormat="1" ht="60" x14ac:dyDescent="0.25">
      <c r="A398" s="159" t="s">
        <v>7</v>
      </c>
      <c r="B398" s="160" t="s">
        <v>27</v>
      </c>
      <c r="C398" s="160" t="s">
        <v>123</v>
      </c>
      <c r="D398" s="157" t="s">
        <v>10</v>
      </c>
      <c r="E398" s="157" t="s">
        <v>11</v>
      </c>
      <c r="F398" s="157" t="s">
        <v>12</v>
      </c>
      <c r="G398" s="157" t="s">
        <v>10</v>
      </c>
      <c r="H398" s="157">
        <v>0.6</v>
      </c>
      <c r="I398" s="157">
        <v>445</v>
      </c>
      <c r="J398" s="157">
        <v>2.5</v>
      </c>
      <c r="K398" s="157">
        <v>0.373</v>
      </c>
      <c r="L398" s="161">
        <f t="shared" si="42"/>
        <v>1.1936</v>
      </c>
      <c r="M398" s="160" t="s">
        <v>124</v>
      </c>
      <c r="N398" s="163">
        <v>7.9239691731405838E-4</v>
      </c>
      <c r="O398" s="163">
        <v>7.923969173140586E-4</v>
      </c>
      <c r="P398" s="157">
        <v>10</v>
      </c>
      <c r="Q398" s="157">
        <v>379</v>
      </c>
      <c r="R398" s="157">
        <v>0.6</v>
      </c>
      <c r="S398" s="157">
        <v>44.5</v>
      </c>
      <c r="T398" s="157">
        <v>2.5</v>
      </c>
      <c r="U398" s="157">
        <v>10</v>
      </c>
      <c r="V398" s="157">
        <v>4.0918232643193191</v>
      </c>
      <c r="W398" s="157">
        <v>1.1712125710381642</v>
      </c>
      <c r="X398" s="157">
        <v>4.0353564654319776</v>
      </c>
      <c r="Y398" s="157">
        <v>1.1558124183264604</v>
      </c>
      <c r="Z398" s="164">
        <v>437</v>
      </c>
      <c r="AA398" s="156">
        <f t="shared" si="41"/>
        <v>373.11757985370895</v>
      </c>
      <c r="AB398" s="156">
        <f t="shared" si="39"/>
        <v>378.08903336818872</v>
      </c>
      <c r="AC398" s="165"/>
      <c r="AD398" s="165"/>
      <c r="AE398" s="166"/>
    </row>
    <row r="399" spans="1:31" s="167" customFormat="1" ht="60" x14ac:dyDescent="0.25">
      <c r="A399" s="159" t="s">
        <v>7</v>
      </c>
      <c r="B399" s="160" t="s">
        <v>27</v>
      </c>
      <c r="C399" s="160" t="s">
        <v>123</v>
      </c>
      <c r="D399" s="157" t="s">
        <v>16</v>
      </c>
      <c r="E399" s="157" t="s">
        <v>17</v>
      </c>
      <c r="F399" s="157" t="s">
        <v>12</v>
      </c>
      <c r="G399" s="157" t="s">
        <v>47</v>
      </c>
      <c r="H399" s="157">
        <v>1</v>
      </c>
      <c r="I399" s="157">
        <v>890</v>
      </c>
      <c r="J399" s="157">
        <v>2.5</v>
      </c>
      <c r="K399" s="157">
        <v>4.05</v>
      </c>
      <c r="L399" s="168">
        <f t="shared" si="42"/>
        <v>12.959999999999999</v>
      </c>
      <c r="M399" s="160" t="s">
        <v>124</v>
      </c>
      <c r="N399" s="163">
        <v>2.0499969176470518E-3</v>
      </c>
      <c r="O399" s="163">
        <v>2.0499969176470522E-3</v>
      </c>
      <c r="P399" s="157">
        <v>10</v>
      </c>
      <c r="Q399" s="157">
        <v>380</v>
      </c>
      <c r="R399" s="157">
        <v>1</v>
      </c>
      <c r="S399" s="157">
        <v>89</v>
      </c>
      <c r="T399" s="157">
        <v>2.5</v>
      </c>
      <c r="U399" s="157">
        <v>10</v>
      </c>
      <c r="V399" s="157">
        <v>37.951960661297377</v>
      </c>
      <c r="W399" s="157">
        <v>10.500210174884293</v>
      </c>
      <c r="X399" s="157">
        <v>37.252717647892119</v>
      </c>
      <c r="Y399" s="157">
        <v>10.321232639388205</v>
      </c>
      <c r="Z399" s="164">
        <v>437</v>
      </c>
      <c r="AA399" s="156">
        <f t="shared" si="41"/>
        <v>41.6182145615781</v>
      </c>
      <c r="AB399" s="156">
        <f t="shared" si="39"/>
        <v>42.339904085904159</v>
      </c>
      <c r="AC399" s="165"/>
      <c r="AD399" s="165"/>
      <c r="AE399" s="166"/>
    </row>
    <row r="400" spans="1:31" s="167" customFormat="1" ht="60" x14ac:dyDescent="0.25">
      <c r="A400" s="159" t="s">
        <v>7</v>
      </c>
      <c r="B400" s="160" t="s">
        <v>28</v>
      </c>
      <c r="C400" s="160" t="s">
        <v>123</v>
      </c>
      <c r="D400" s="157" t="s">
        <v>10</v>
      </c>
      <c r="E400" s="157" t="s">
        <v>11</v>
      </c>
      <c r="F400" s="157" t="s">
        <v>12</v>
      </c>
      <c r="G400" s="157" t="s">
        <v>10</v>
      </c>
      <c r="H400" s="157">
        <v>0.6</v>
      </c>
      <c r="I400" s="157">
        <v>445</v>
      </c>
      <c r="J400" s="157">
        <v>2.5</v>
      </c>
      <c r="K400" s="157">
        <v>0.373</v>
      </c>
      <c r="L400" s="161">
        <f t="shared" si="42"/>
        <v>1.1936</v>
      </c>
      <c r="M400" s="160" t="s">
        <v>124</v>
      </c>
      <c r="N400" s="163">
        <v>7.9239691698110857E-4</v>
      </c>
      <c r="O400" s="163">
        <v>7.9239691698108818E-4</v>
      </c>
      <c r="P400" s="157">
        <v>5</v>
      </c>
      <c r="Q400" s="157">
        <v>381</v>
      </c>
      <c r="R400" s="157">
        <v>0.6</v>
      </c>
      <c r="S400" s="157">
        <v>89</v>
      </c>
      <c r="T400" s="157">
        <v>2.5</v>
      </c>
      <c r="U400" s="157">
        <v>5</v>
      </c>
      <c r="V400" s="157">
        <v>8.1813404295600236</v>
      </c>
      <c r="W400" s="157">
        <v>2.3331339715471859</v>
      </c>
      <c r="X400" s="157">
        <v>8.1238738076915613</v>
      </c>
      <c r="Y400" s="157">
        <v>2.3175819102186983</v>
      </c>
      <c r="Z400" s="164">
        <v>437</v>
      </c>
      <c r="AA400" s="156">
        <f t="shared" si="41"/>
        <v>187.30171748783437</v>
      </c>
      <c r="AB400" s="156">
        <f t="shared" si="39"/>
        <v>188.55859983769142</v>
      </c>
      <c r="AC400" s="165"/>
      <c r="AD400" s="165"/>
      <c r="AE400" s="166"/>
    </row>
    <row r="401" spans="1:31" s="167" customFormat="1" ht="60" x14ac:dyDescent="0.25">
      <c r="A401" s="159" t="s">
        <v>7</v>
      </c>
      <c r="B401" s="160" t="s">
        <v>28</v>
      </c>
      <c r="C401" s="160" t="s">
        <v>123</v>
      </c>
      <c r="D401" s="157" t="s">
        <v>16</v>
      </c>
      <c r="E401" s="157" t="s">
        <v>17</v>
      </c>
      <c r="F401" s="157" t="s">
        <v>12</v>
      </c>
      <c r="G401" s="157" t="s">
        <v>47</v>
      </c>
      <c r="H401" s="157">
        <v>1</v>
      </c>
      <c r="I401" s="157">
        <v>890</v>
      </c>
      <c r="J401" s="157">
        <v>2.5</v>
      </c>
      <c r="K401" s="157">
        <v>4.05</v>
      </c>
      <c r="L401" s="168">
        <f t="shared" si="42"/>
        <v>12.959999999999999</v>
      </c>
      <c r="M401" s="160" t="s">
        <v>124</v>
      </c>
      <c r="N401" s="163">
        <v>2.0499969176470448E-3</v>
      </c>
      <c r="O401" s="163">
        <v>2.0499969176470448E-3</v>
      </c>
      <c r="P401" s="157">
        <v>5</v>
      </c>
      <c r="Q401" s="157">
        <v>382</v>
      </c>
      <c r="R401" s="157">
        <v>1</v>
      </c>
      <c r="S401" s="157">
        <v>178</v>
      </c>
      <c r="T401" s="157">
        <v>2.5</v>
      </c>
      <c r="U401" s="157">
        <v>5</v>
      </c>
      <c r="V401" s="157">
        <v>80.663943481770701</v>
      </c>
      <c r="W401" s="157">
        <v>21.459623109377787</v>
      </c>
      <c r="X401" s="157">
        <v>79.865433557868101</v>
      </c>
      <c r="Y401" s="157">
        <v>21.269855799413307</v>
      </c>
      <c r="Z401" s="164">
        <v>437</v>
      </c>
      <c r="AA401" s="156">
        <f t="shared" si="41"/>
        <v>20.363824554264067</v>
      </c>
      <c r="AB401" s="156">
        <f t="shared" si="39"/>
        <v>20.545508353284365</v>
      </c>
      <c r="AC401" s="165"/>
      <c r="AD401" s="165"/>
      <c r="AE401" s="166"/>
    </row>
    <row r="402" spans="1:31" s="167" customFormat="1" ht="60" x14ac:dyDescent="0.25">
      <c r="A402" s="159" t="s">
        <v>7</v>
      </c>
      <c r="B402" s="160" t="s">
        <v>29</v>
      </c>
      <c r="C402" s="160" t="s">
        <v>123</v>
      </c>
      <c r="D402" s="157" t="s">
        <v>10</v>
      </c>
      <c r="E402" s="157" t="s">
        <v>11</v>
      </c>
      <c r="F402" s="157" t="s">
        <v>23</v>
      </c>
      <c r="G402" s="157" t="s">
        <v>10</v>
      </c>
      <c r="H402" s="157">
        <v>0.6</v>
      </c>
      <c r="I402" s="157">
        <v>445</v>
      </c>
      <c r="J402" s="157">
        <v>2.5</v>
      </c>
      <c r="K402" s="157">
        <v>0.373</v>
      </c>
      <c r="L402" s="161">
        <f t="shared" si="42"/>
        <v>1.1936</v>
      </c>
      <c r="M402" s="160" t="s">
        <v>124</v>
      </c>
      <c r="N402" s="163">
        <v>7.9239691432091792E-4</v>
      </c>
      <c r="O402" s="163">
        <v>7.9239691432088084E-4</v>
      </c>
      <c r="P402" s="157">
        <v>1</v>
      </c>
      <c r="Q402" s="157">
        <v>383</v>
      </c>
      <c r="R402" s="157">
        <v>0.6</v>
      </c>
      <c r="S402" s="157">
        <v>445</v>
      </c>
      <c r="T402" s="157">
        <v>2.5</v>
      </c>
      <c r="U402" s="157">
        <v>1</v>
      </c>
      <c r="V402" s="157">
        <v>43.430208169808552</v>
      </c>
      <c r="W402" s="157">
        <v>12.000312597687946</v>
      </c>
      <c r="X402" s="157">
        <v>43.364670988764516</v>
      </c>
      <c r="Y402" s="157">
        <v>11.9836565486626</v>
      </c>
      <c r="Z402" s="164">
        <v>437</v>
      </c>
      <c r="AA402" s="156">
        <f t="shared" si="41"/>
        <v>36.415718044227873</v>
      </c>
      <c r="AB402" s="156">
        <f t="shared" si="39"/>
        <v>36.466332143737056</v>
      </c>
      <c r="AC402" s="165"/>
      <c r="AD402" s="165"/>
      <c r="AE402" s="166"/>
    </row>
    <row r="403" spans="1:31" s="167" customFormat="1" ht="60" x14ac:dyDescent="0.25">
      <c r="A403" s="159" t="s">
        <v>7</v>
      </c>
      <c r="B403" s="160" t="s">
        <v>29</v>
      </c>
      <c r="C403" s="160" t="s">
        <v>123</v>
      </c>
      <c r="D403" s="157" t="s">
        <v>16</v>
      </c>
      <c r="E403" s="157" t="s">
        <v>17</v>
      </c>
      <c r="F403" s="157" t="s">
        <v>23</v>
      </c>
      <c r="G403" s="157" t="s">
        <v>47</v>
      </c>
      <c r="H403" s="157">
        <v>1</v>
      </c>
      <c r="I403" s="157">
        <v>890</v>
      </c>
      <c r="J403" s="157">
        <v>2.5</v>
      </c>
      <c r="K403" s="157">
        <v>4.05</v>
      </c>
      <c r="L403" s="168">
        <f t="shared" si="42"/>
        <v>12.959999999999999</v>
      </c>
      <c r="M403" s="160" t="s">
        <v>124</v>
      </c>
      <c r="N403" s="163">
        <v>2.0499969176469889E-3</v>
      </c>
      <c r="O403" s="163">
        <v>2.0499969176469889E-3</v>
      </c>
      <c r="P403" s="157">
        <v>1</v>
      </c>
      <c r="Q403" s="157">
        <v>384</v>
      </c>
      <c r="R403" s="157">
        <v>1</v>
      </c>
      <c r="S403" s="157">
        <v>890</v>
      </c>
      <c r="T403" s="157">
        <v>2.5</v>
      </c>
      <c r="U403" s="157">
        <v>1</v>
      </c>
      <c r="V403" s="157">
        <v>627.71597369396716</v>
      </c>
      <c r="W403" s="157">
        <v>122.71320948542215</v>
      </c>
      <c r="X403" s="157">
        <v>626.12030829484991</v>
      </c>
      <c r="Y403" s="157">
        <v>122.48196601186544</v>
      </c>
      <c r="Z403" s="164">
        <v>437</v>
      </c>
      <c r="AA403" s="156">
        <f t="shared" si="41"/>
        <v>3.5611488105680578</v>
      </c>
      <c r="AB403" s="156">
        <f t="shared" si="39"/>
        <v>3.5678721874668931</v>
      </c>
      <c r="AC403" s="165"/>
      <c r="AD403" s="165"/>
      <c r="AE403" s="166"/>
    </row>
    <row r="404" spans="1:31" s="167" customFormat="1" ht="45" x14ac:dyDescent="0.25">
      <c r="A404" s="159" t="s">
        <v>7</v>
      </c>
      <c r="B404" s="160" t="s">
        <v>8</v>
      </c>
      <c r="C404" s="160" t="s">
        <v>125</v>
      </c>
      <c r="D404" s="157" t="s">
        <v>10</v>
      </c>
      <c r="E404" s="157" t="s">
        <v>11</v>
      </c>
      <c r="F404" s="157" t="s">
        <v>12</v>
      </c>
      <c r="G404" s="157" t="s">
        <v>10</v>
      </c>
      <c r="H404" s="157">
        <v>0.6</v>
      </c>
      <c r="I404" s="157">
        <v>445</v>
      </c>
      <c r="J404" s="157">
        <v>4</v>
      </c>
      <c r="K404" s="157">
        <v>6.08</v>
      </c>
      <c r="L404" s="168">
        <f t="shared" si="42"/>
        <v>12.16</v>
      </c>
      <c r="M404" s="160" t="s">
        <v>112</v>
      </c>
      <c r="N404" s="163">
        <v>7.9239691738215365E-4</v>
      </c>
      <c r="O404" s="163">
        <v>7.9239691738215538E-4</v>
      </c>
      <c r="P404" s="157">
        <v>20</v>
      </c>
      <c r="Q404" s="157">
        <v>385</v>
      </c>
      <c r="R404" s="157">
        <v>0.6</v>
      </c>
      <c r="S404" s="157">
        <v>22.25</v>
      </c>
      <c r="T404" s="157">
        <v>4</v>
      </c>
      <c r="U404" s="157">
        <v>20</v>
      </c>
      <c r="V404" s="157">
        <v>4.4200725549001749</v>
      </c>
      <c r="W404" s="157">
        <v>1.025690751243381</v>
      </c>
      <c r="X404" s="157">
        <v>3.50177897438736</v>
      </c>
      <c r="Y404" s="157">
        <v>0.81874754495552327</v>
      </c>
      <c r="Z404" s="164">
        <v>437</v>
      </c>
      <c r="AA404" s="156">
        <f t="shared" si="41"/>
        <v>426.05434383633866</v>
      </c>
      <c r="AB404" s="156">
        <f t="shared" si="39"/>
        <v>533.74205845556355</v>
      </c>
      <c r="AC404" s="165"/>
      <c r="AD404" s="165"/>
      <c r="AE404" s="172" t="s">
        <v>109</v>
      </c>
    </row>
    <row r="405" spans="1:31" s="167" customFormat="1" x14ac:dyDescent="0.25">
      <c r="A405" s="159" t="s">
        <v>7</v>
      </c>
      <c r="B405" s="160" t="s">
        <v>15</v>
      </c>
      <c r="C405" s="160" t="s">
        <v>125</v>
      </c>
      <c r="D405" s="157" t="s">
        <v>16</v>
      </c>
      <c r="E405" s="157" t="s">
        <v>17</v>
      </c>
      <c r="F405" s="157" t="s">
        <v>12</v>
      </c>
      <c r="G405" s="157" t="s">
        <v>47</v>
      </c>
      <c r="H405" s="157">
        <v>1</v>
      </c>
      <c r="I405" s="157">
        <v>890</v>
      </c>
      <c r="J405" s="157">
        <v>8</v>
      </c>
      <c r="K405" s="157">
        <v>7.3</v>
      </c>
      <c r="L405" s="161">
        <f t="shared" si="42"/>
        <v>7.3</v>
      </c>
      <c r="M405" s="160" t="s">
        <v>58</v>
      </c>
      <c r="N405" s="163">
        <v>2.0499969176470474E-3</v>
      </c>
      <c r="O405" s="163">
        <v>2.0499969176470479E-3</v>
      </c>
      <c r="P405" s="157">
        <v>20</v>
      </c>
      <c r="Q405" s="157">
        <v>386</v>
      </c>
      <c r="R405" s="157">
        <v>1</v>
      </c>
      <c r="S405" s="157">
        <v>44.5</v>
      </c>
      <c r="T405" s="157">
        <v>8</v>
      </c>
      <c r="U405" s="157">
        <v>20</v>
      </c>
      <c r="V405" s="157">
        <v>61.259553429007646</v>
      </c>
      <c r="W405" s="157">
        <v>9.1583317125398267</v>
      </c>
      <c r="X405" s="157">
        <v>59.983188911600962</v>
      </c>
      <c r="Y405" s="157">
        <v>8.9731811285827874</v>
      </c>
      <c r="Z405" s="164">
        <v>437</v>
      </c>
      <c r="AA405" s="156">
        <f t="shared" si="41"/>
        <v>47.71611399504652</v>
      </c>
      <c r="AB405" s="156">
        <f t="shared" ref="AB405:AB467" si="43">Z405/Y405</f>
        <v>48.700677467436705</v>
      </c>
      <c r="AC405" s="165"/>
      <c r="AD405" s="165"/>
      <c r="AE405" s="172" t="s">
        <v>109</v>
      </c>
    </row>
    <row r="406" spans="1:31" s="167" customFormat="1" ht="45" x14ac:dyDescent="0.25">
      <c r="A406" s="159" t="s">
        <v>7</v>
      </c>
      <c r="B406" s="160" t="s">
        <v>18</v>
      </c>
      <c r="C406" s="160" t="s">
        <v>125</v>
      </c>
      <c r="D406" s="157" t="s">
        <v>10</v>
      </c>
      <c r="E406" s="157" t="s">
        <v>11</v>
      </c>
      <c r="F406" s="157" t="s">
        <v>12</v>
      </c>
      <c r="G406" s="157" t="s">
        <v>10</v>
      </c>
      <c r="H406" s="157">
        <v>0.6</v>
      </c>
      <c r="I406" s="157">
        <v>445</v>
      </c>
      <c r="J406" s="157">
        <v>4</v>
      </c>
      <c r="K406" s="157">
        <v>6.08</v>
      </c>
      <c r="L406" s="168">
        <f t="shared" si="42"/>
        <v>12.16</v>
      </c>
      <c r="M406" s="160" t="s">
        <v>112</v>
      </c>
      <c r="N406" s="163">
        <v>7.9239691711427678E-4</v>
      </c>
      <c r="O406" s="163">
        <v>7.9239691711427852E-4</v>
      </c>
      <c r="P406" s="157">
        <v>10</v>
      </c>
      <c r="Q406" s="157">
        <v>387</v>
      </c>
      <c r="R406" s="157">
        <v>0.6</v>
      </c>
      <c r="S406" s="157">
        <v>44.5</v>
      </c>
      <c r="T406" s="157">
        <v>4</v>
      </c>
      <c r="U406" s="157">
        <v>10</v>
      </c>
      <c r="V406" s="157">
        <v>7.6819206666114868</v>
      </c>
      <c r="W406" s="157">
        <v>1.7852074351510416</v>
      </c>
      <c r="X406" s="157">
        <v>6.7519995006706646</v>
      </c>
      <c r="Y406" s="157">
        <v>1.5764013900647471</v>
      </c>
      <c r="Z406" s="164">
        <v>437</v>
      </c>
      <c r="AA406" s="156">
        <f t="shared" si="41"/>
        <v>244.78948014409687</v>
      </c>
      <c r="AB406" s="156">
        <f t="shared" si="43"/>
        <v>277.21366065406175</v>
      </c>
      <c r="AC406" s="165"/>
      <c r="AD406" s="165"/>
      <c r="AE406" s="172" t="s">
        <v>109</v>
      </c>
    </row>
    <row r="407" spans="1:31" s="167" customFormat="1" x14ac:dyDescent="0.25">
      <c r="A407" s="159" t="s">
        <v>7</v>
      </c>
      <c r="B407" s="160" t="s">
        <v>19</v>
      </c>
      <c r="C407" s="160" t="s">
        <v>125</v>
      </c>
      <c r="D407" s="157" t="s">
        <v>16</v>
      </c>
      <c r="E407" s="157" t="s">
        <v>17</v>
      </c>
      <c r="F407" s="157" t="s">
        <v>12</v>
      </c>
      <c r="G407" s="157" t="s">
        <v>47</v>
      </c>
      <c r="H407" s="157">
        <v>1</v>
      </c>
      <c r="I407" s="157">
        <v>890</v>
      </c>
      <c r="J407" s="157">
        <v>8</v>
      </c>
      <c r="K407" s="157">
        <v>7.3</v>
      </c>
      <c r="L407" s="161">
        <f t="shared" si="42"/>
        <v>7.3</v>
      </c>
      <c r="M407" s="160" t="s">
        <v>58</v>
      </c>
      <c r="N407" s="163">
        <v>2.049996917647037E-3</v>
      </c>
      <c r="O407" s="163">
        <v>2.0499969176470366E-3</v>
      </c>
      <c r="P407" s="157">
        <v>10</v>
      </c>
      <c r="Q407" s="157">
        <v>388</v>
      </c>
      <c r="R407" s="157">
        <v>1</v>
      </c>
      <c r="S407" s="157">
        <v>89</v>
      </c>
      <c r="T407" s="157">
        <v>8</v>
      </c>
      <c r="U407" s="157">
        <v>10</v>
      </c>
      <c r="V407" s="157">
        <v>131.19635003690738</v>
      </c>
      <c r="W407" s="157">
        <v>19.435336641478845</v>
      </c>
      <c r="X407" s="157">
        <v>129.70903697362459</v>
      </c>
      <c r="Y407" s="157">
        <v>19.224076118729659</v>
      </c>
      <c r="Z407" s="164">
        <v>437</v>
      </c>
      <c r="AA407" s="156">
        <f t="shared" si="41"/>
        <v>22.484817631990779</v>
      </c>
      <c r="AB407" s="156">
        <f t="shared" si="43"/>
        <v>22.731911656042552</v>
      </c>
      <c r="AC407" s="165"/>
      <c r="AD407" s="165"/>
      <c r="AE407" s="172" t="s">
        <v>109</v>
      </c>
    </row>
    <row r="408" spans="1:31" s="167" customFormat="1" ht="45" x14ac:dyDescent="0.25">
      <c r="A408" s="159" t="s">
        <v>7</v>
      </c>
      <c r="B408" s="160" t="s">
        <v>20</v>
      </c>
      <c r="C408" s="160" t="s">
        <v>125</v>
      </c>
      <c r="D408" s="157" t="s">
        <v>10</v>
      </c>
      <c r="E408" s="157" t="s">
        <v>11</v>
      </c>
      <c r="F408" s="157" t="s">
        <v>12</v>
      </c>
      <c r="G408" s="157" t="s">
        <v>10</v>
      </c>
      <c r="H408" s="157">
        <v>0.6</v>
      </c>
      <c r="I408" s="157">
        <v>445</v>
      </c>
      <c r="J408" s="157">
        <v>4</v>
      </c>
      <c r="K408" s="157">
        <v>6.08</v>
      </c>
      <c r="L408" s="168">
        <f t="shared" si="42"/>
        <v>12.16</v>
      </c>
      <c r="M408" s="160" t="s">
        <v>112</v>
      </c>
      <c r="N408" s="163">
        <v>7.9239691658152E-4</v>
      </c>
      <c r="O408" s="163">
        <v>7.9239691658152499E-4</v>
      </c>
      <c r="P408" s="157">
        <v>5</v>
      </c>
      <c r="Q408" s="157">
        <v>389</v>
      </c>
      <c r="R408" s="157">
        <v>0.6</v>
      </c>
      <c r="S408" s="157">
        <v>89</v>
      </c>
      <c r="T408" s="157">
        <v>4</v>
      </c>
      <c r="U408" s="157">
        <v>5</v>
      </c>
      <c r="V408" s="157">
        <v>14.328840450702083</v>
      </c>
      <c r="W408" s="157">
        <v>3.3237540737103908</v>
      </c>
      <c r="X408" s="157">
        <v>13.375435937480033</v>
      </c>
      <c r="Y408" s="157">
        <v>3.1112716269623846</v>
      </c>
      <c r="Z408" s="164">
        <v>437</v>
      </c>
      <c r="AA408" s="156">
        <f t="shared" si="41"/>
        <v>131.47783810375773</v>
      </c>
      <c r="AB408" s="156">
        <f t="shared" si="43"/>
        <v>140.45703892033833</v>
      </c>
      <c r="AC408" s="165"/>
      <c r="AD408" s="165"/>
      <c r="AE408" s="172" t="s">
        <v>109</v>
      </c>
    </row>
    <row r="409" spans="1:31" s="167" customFormat="1" x14ac:dyDescent="0.25">
      <c r="A409" s="159" t="s">
        <v>7</v>
      </c>
      <c r="B409" s="160" t="s">
        <v>21</v>
      </c>
      <c r="C409" s="160" t="s">
        <v>125</v>
      </c>
      <c r="D409" s="157" t="s">
        <v>16</v>
      </c>
      <c r="E409" s="157" t="s">
        <v>17</v>
      </c>
      <c r="F409" s="157" t="s">
        <v>12</v>
      </c>
      <c r="G409" s="157" t="s">
        <v>47</v>
      </c>
      <c r="H409" s="157">
        <v>1</v>
      </c>
      <c r="I409" s="157">
        <v>890</v>
      </c>
      <c r="J409" s="157">
        <v>8</v>
      </c>
      <c r="K409" s="157">
        <v>7.3</v>
      </c>
      <c r="L409" s="161">
        <f t="shared" si="42"/>
        <v>7.3</v>
      </c>
      <c r="M409" s="160" t="s">
        <v>58</v>
      </c>
      <c r="N409" s="163">
        <v>2.049996917647014E-3</v>
      </c>
      <c r="O409" s="163">
        <v>2.049996917647014E-3</v>
      </c>
      <c r="P409" s="157">
        <v>5</v>
      </c>
      <c r="Q409" s="157">
        <v>390</v>
      </c>
      <c r="R409" s="157">
        <v>1</v>
      </c>
      <c r="S409" s="157">
        <v>178</v>
      </c>
      <c r="T409" s="157">
        <v>8</v>
      </c>
      <c r="U409" s="157">
        <v>5</v>
      </c>
      <c r="V409" s="157">
        <v>305.46874739299346</v>
      </c>
      <c r="W409" s="157">
        <v>43.76659071479186</v>
      </c>
      <c r="X409" s="157">
        <v>303.50587997939078</v>
      </c>
      <c r="Y409" s="157">
        <v>43.507825014919419</v>
      </c>
      <c r="Z409" s="164">
        <v>437</v>
      </c>
      <c r="AA409" s="156">
        <f t="shared" si="41"/>
        <v>9.9847850349537612</v>
      </c>
      <c r="AB409" s="156">
        <f t="shared" si="43"/>
        <v>10.044170211913531</v>
      </c>
      <c r="AC409" s="165"/>
      <c r="AD409" s="165"/>
      <c r="AE409" s="172" t="s">
        <v>109</v>
      </c>
    </row>
    <row r="410" spans="1:31" s="167" customFormat="1" ht="45" x14ac:dyDescent="0.25">
      <c r="A410" s="159" t="s">
        <v>7</v>
      </c>
      <c r="B410" s="160" t="s">
        <v>22</v>
      </c>
      <c r="C410" s="160" t="s">
        <v>125</v>
      </c>
      <c r="D410" s="157" t="s">
        <v>10</v>
      </c>
      <c r="E410" s="157" t="s">
        <v>11</v>
      </c>
      <c r="F410" s="157" t="s">
        <v>23</v>
      </c>
      <c r="G410" s="157" t="s">
        <v>10</v>
      </c>
      <c r="H410" s="157">
        <v>0.6</v>
      </c>
      <c r="I410" s="157">
        <v>445</v>
      </c>
      <c r="J410" s="157">
        <v>4</v>
      </c>
      <c r="K410" s="157">
        <v>6.08</v>
      </c>
      <c r="L410" s="168">
        <f t="shared" si="42"/>
        <v>12.16</v>
      </c>
      <c r="M410" s="160" t="s">
        <v>112</v>
      </c>
      <c r="N410" s="163">
        <v>7.9239691232521007E-4</v>
      </c>
      <c r="O410" s="163">
        <v>7.9239691232522503E-4</v>
      </c>
      <c r="P410" s="157">
        <v>1</v>
      </c>
      <c r="Q410" s="157">
        <v>391</v>
      </c>
      <c r="R410" s="157">
        <v>0.6</v>
      </c>
      <c r="S410" s="157">
        <v>445</v>
      </c>
      <c r="T410" s="157">
        <v>4</v>
      </c>
      <c r="U410" s="157">
        <v>1</v>
      </c>
      <c r="V410" s="157">
        <v>73.524962538597677</v>
      </c>
      <c r="W410" s="157">
        <v>16.511645365164529</v>
      </c>
      <c r="X410" s="157">
        <v>72.376901073985465</v>
      </c>
      <c r="Y410" s="157">
        <v>16.272529406021956</v>
      </c>
      <c r="Z410" s="164">
        <v>437</v>
      </c>
      <c r="AA410" s="156">
        <f t="shared" si="41"/>
        <v>26.466169199706862</v>
      </c>
      <c r="AB410" s="156">
        <f t="shared" si="43"/>
        <v>26.855075145126481</v>
      </c>
      <c r="AC410" s="165"/>
      <c r="AD410" s="165"/>
      <c r="AE410" s="172" t="s">
        <v>109</v>
      </c>
    </row>
    <row r="411" spans="1:31" s="167" customFormat="1" x14ac:dyDescent="0.25">
      <c r="A411" s="159" t="s">
        <v>7</v>
      </c>
      <c r="B411" s="160" t="s">
        <v>24</v>
      </c>
      <c r="C411" s="160" t="s">
        <v>125</v>
      </c>
      <c r="D411" s="157" t="s">
        <v>16</v>
      </c>
      <c r="E411" s="157" t="s">
        <v>17</v>
      </c>
      <c r="F411" s="157" t="s">
        <v>23</v>
      </c>
      <c r="G411" s="157" t="s">
        <v>47</v>
      </c>
      <c r="H411" s="157">
        <v>1</v>
      </c>
      <c r="I411" s="157">
        <v>890</v>
      </c>
      <c r="J411" s="157">
        <v>8</v>
      </c>
      <c r="K411" s="157">
        <v>7.3</v>
      </c>
      <c r="L411" s="161">
        <f t="shared" si="42"/>
        <v>7.3</v>
      </c>
      <c r="M411" s="160" t="s">
        <v>58</v>
      </c>
      <c r="N411" s="163">
        <v>2.0499969176468341E-3</v>
      </c>
      <c r="O411" s="163">
        <v>2.0499969176468345E-3</v>
      </c>
      <c r="P411" s="157">
        <v>1</v>
      </c>
      <c r="Q411" s="157">
        <v>392</v>
      </c>
      <c r="R411" s="157">
        <v>1</v>
      </c>
      <c r="S411" s="157">
        <v>890</v>
      </c>
      <c r="T411" s="157">
        <v>8</v>
      </c>
      <c r="U411" s="157">
        <v>1</v>
      </c>
      <c r="V411" s="157">
        <v>4010.5964207914276</v>
      </c>
      <c r="W411" s="157">
        <v>401.05560419391372</v>
      </c>
      <c r="X411" s="157">
        <v>4003.0701584635776</v>
      </c>
      <c r="Y411" s="157">
        <v>400.4107853414958</v>
      </c>
      <c r="Z411" s="164">
        <v>437</v>
      </c>
      <c r="AA411" s="156">
        <f t="shared" si="41"/>
        <v>1.0896244696002475</v>
      </c>
      <c r="AB411" s="156">
        <f t="shared" si="43"/>
        <v>1.0913791935631769</v>
      </c>
      <c r="AC411" s="165"/>
      <c r="AD411" s="165"/>
      <c r="AE411" s="172" t="s">
        <v>109</v>
      </c>
    </row>
    <row r="412" spans="1:31" s="167" customFormat="1" ht="60" x14ac:dyDescent="0.25">
      <c r="A412" s="159" t="s">
        <v>7</v>
      </c>
      <c r="B412" s="160" t="s">
        <v>25</v>
      </c>
      <c r="C412" s="160" t="s">
        <v>125</v>
      </c>
      <c r="D412" s="157" t="s">
        <v>10</v>
      </c>
      <c r="E412" s="157" t="s">
        <v>11</v>
      </c>
      <c r="F412" s="157" t="s">
        <v>12</v>
      </c>
      <c r="G412" s="157" t="s">
        <v>10</v>
      </c>
      <c r="H412" s="157">
        <v>0.6</v>
      </c>
      <c r="I412" s="157">
        <v>445</v>
      </c>
      <c r="J412" s="157">
        <v>1</v>
      </c>
      <c r="K412" s="157">
        <v>6.08</v>
      </c>
      <c r="L412" s="168">
        <f t="shared" si="42"/>
        <v>48.64</v>
      </c>
      <c r="M412" s="160" t="s">
        <v>126</v>
      </c>
      <c r="N412" s="163">
        <v>7.9239691758082481E-4</v>
      </c>
      <c r="O412" s="163">
        <v>7.9239691758082112E-4</v>
      </c>
      <c r="P412" s="157">
        <v>20</v>
      </c>
      <c r="Q412" s="157">
        <v>393</v>
      </c>
      <c r="R412" s="157">
        <v>0.6</v>
      </c>
      <c r="S412" s="157">
        <v>22.25</v>
      </c>
      <c r="T412" s="157">
        <v>1</v>
      </c>
      <c r="U412" s="157">
        <v>20</v>
      </c>
      <c r="V412" s="157">
        <v>2.0024202936419355</v>
      </c>
      <c r="W412" s="157">
        <v>0.76111599482689296</v>
      </c>
      <c r="X412" s="157">
        <v>1.091145811404852</v>
      </c>
      <c r="Y412" s="157">
        <v>0.42903392748934732</v>
      </c>
      <c r="Z412" s="164">
        <v>437</v>
      </c>
      <c r="AA412" s="156">
        <f t="shared" si="41"/>
        <v>574.15689982890274</v>
      </c>
      <c r="AB412" s="156">
        <f t="shared" si="43"/>
        <v>1018.5674651822272</v>
      </c>
      <c r="AC412" s="165"/>
      <c r="AD412" s="165"/>
      <c r="AE412" s="172" t="s">
        <v>109</v>
      </c>
    </row>
    <row r="413" spans="1:31" s="167" customFormat="1" ht="60" x14ac:dyDescent="0.25">
      <c r="A413" s="159" t="s">
        <v>7</v>
      </c>
      <c r="B413" s="160" t="s">
        <v>25</v>
      </c>
      <c r="C413" s="160" t="s">
        <v>125</v>
      </c>
      <c r="D413" s="157" t="s">
        <v>16</v>
      </c>
      <c r="E413" s="157" t="s">
        <v>17</v>
      </c>
      <c r="F413" s="157" t="s">
        <v>12</v>
      </c>
      <c r="G413" s="157" t="s">
        <v>47</v>
      </c>
      <c r="H413" s="157">
        <v>1</v>
      </c>
      <c r="I413" s="157">
        <v>890</v>
      </c>
      <c r="J413" s="157">
        <v>4</v>
      </c>
      <c r="K413" s="157">
        <v>7.3</v>
      </c>
      <c r="L413" s="168">
        <f t="shared" si="42"/>
        <v>14.6</v>
      </c>
      <c r="M413" s="160" t="s">
        <v>127</v>
      </c>
      <c r="N413" s="163">
        <v>2.0499969176470535E-3</v>
      </c>
      <c r="O413" s="163">
        <v>2.0499969176470531E-3</v>
      </c>
      <c r="P413" s="157">
        <v>20</v>
      </c>
      <c r="Q413" s="157">
        <v>394</v>
      </c>
      <c r="R413" s="157">
        <v>1</v>
      </c>
      <c r="S413" s="157">
        <v>44.5</v>
      </c>
      <c r="T413" s="157">
        <v>4</v>
      </c>
      <c r="U413" s="157">
        <v>20</v>
      </c>
      <c r="V413" s="157">
        <v>30.604520883110467</v>
      </c>
      <c r="W413" s="157">
        <v>7.0338329026930193</v>
      </c>
      <c r="X413" s="157">
        <v>29.392254242442156</v>
      </c>
      <c r="Y413" s="157">
        <v>6.7687945109316194</v>
      </c>
      <c r="Z413" s="164">
        <v>437</v>
      </c>
      <c r="AA413" s="156">
        <f t="shared" si="41"/>
        <v>62.128288522846105</v>
      </c>
      <c r="AB413" s="156">
        <f t="shared" si="43"/>
        <v>64.560978959287937</v>
      </c>
      <c r="AC413" s="165"/>
      <c r="AD413" s="165"/>
      <c r="AE413" s="172" t="s">
        <v>109</v>
      </c>
    </row>
    <row r="414" spans="1:31" s="167" customFormat="1" ht="60" x14ac:dyDescent="0.25">
      <c r="A414" s="159" t="s">
        <v>7</v>
      </c>
      <c r="B414" s="160" t="s">
        <v>27</v>
      </c>
      <c r="C414" s="160" t="s">
        <v>125</v>
      </c>
      <c r="D414" s="157" t="s">
        <v>10</v>
      </c>
      <c r="E414" s="157" t="s">
        <v>11</v>
      </c>
      <c r="F414" s="157" t="s">
        <v>12</v>
      </c>
      <c r="G414" s="157" t="s">
        <v>10</v>
      </c>
      <c r="H414" s="157">
        <v>0.6</v>
      </c>
      <c r="I414" s="157">
        <v>445</v>
      </c>
      <c r="J414" s="157">
        <v>1</v>
      </c>
      <c r="K414" s="157">
        <v>6.08</v>
      </c>
      <c r="L414" s="168">
        <f t="shared" si="42"/>
        <v>48.64</v>
      </c>
      <c r="M414" s="160" t="s">
        <v>126</v>
      </c>
      <c r="N414" s="163">
        <v>7.9239691751386014E-4</v>
      </c>
      <c r="O414" s="163">
        <v>7.9239691751387012E-4</v>
      </c>
      <c r="P414" s="157">
        <v>10</v>
      </c>
      <c r="Q414" s="157">
        <v>395</v>
      </c>
      <c r="R414" s="157">
        <v>0.6</v>
      </c>
      <c r="S414" s="157">
        <v>44.5</v>
      </c>
      <c r="T414" s="157">
        <v>1</v>
      </c>
      <c r="U414" s="157">
        <v>10</v>
      </c>
      <c r="V414" s="157">
        <v>2.8082341340873258</v>
      </c>
      <c r="W414" s="157">
        <v>1.0784057152521584</v>
      </c>
      <c r="X414" s="157">
        <v>1.8932512057696598</v>
      </c>
      <c r="Y414" s="157">
        <v>0.74577378632705116</v>
      </c>
      <c r="Z414" s="164">
        <v>437</v>
      </c>
      <c r="AA414" s="156">
        <f t="shared" si="41"/>
        <v>405.22782271959528</v>
      </c>
      <c r="AB414" s="156">
        <f t="shared" si="43"/>
        <v>585.96857118327068</v>
      </c>
      <c r="AC414" s="165"/>
      <c r="AD414" s="165"/>
      <c r="AE414" s="172" t="s">
        <v>109</v>
      </c>
    </row>
    <row r="415" spans="1:31" s="167" customFormat="1" ht="60" x14ac:dyDescent="0.25">
      <c r="A415" s="159" t="s">
        <v>7</v>
      </c>
      <c r="B415" s="160" t="s">
        <v>27</v>
      </c>
      <c r="C415" s="160" t="s">
        <v>125</v>
      </c>
      <c r="D415" s="157" t="s">
        <v>16</v>
      </c>
      <c r="E415" s="157" t="s">
        <v>17</v>
      </c>
      <c r="F415" s="157" t="s">
        <v>12</v>
      </c>
      <c r="G415" s="157" t="s">
        <v>47</v>
      </c>
      <c r="H415" s="157">
        <v>1</v>
      </c>
      <c r="I415" s="157">
        <v>890</v>
      </c>
      <c r="J415" s="157">
        <v>4</v>
      </c>
      <c r="K415" s="157">
        <v>7.3</v>
      </c>
      <c r="L415" s="168">
        <f t="shared" si="42"/>
        <v>14.6</v>
      </c>
      <c r="M415" s="160" t="s">
        <v>127</v>
      </c>
      <c r="N415" s="163">
        <v>2.0499969176470479E-3</v>
      </c>
      <c r="O415" s="163">
        <v>2.0499969176470474E-3</v>
      </c>
      <c r="P415" s="157">
        <v>10</v>
      </c>
      <c r="Q415" s="157">
        <v>396</v>
      </c>
      <c r="R415" s="157">
        <v>1</v>
      </c>
      <c r="S415" s="157">
        <v>89</v>
      </c>
      <c r="T415" s="157">
        <v>4</v>
      </c>
      <c r="U415" s="157">
        <v>10</v>
      </c>
      <c r="V415" s="157">
        <v>62.95545851415676</v>
      </c>
      <c r="W415" s="157">
        <v>14.190433980245906</v>
      </c>
      <c r="X415" s="157">
        <v>61.61446384398873</v>
      </c>
      <c r="Y415" s="157">
        <v>13.908382717416149</v>
      </c>
      <c r="Z415" s="164">
        <v>437</v>
      </c>
      <c r="AA415" s="156">
        <f t="shared" si="41"/>
        <v>30.795393615750942</v>
      </c>
      <c r="AB415" s="156">
        <f t="shared" si="43"/>
        <v>31.419900421116996</v>
      </c>
      <c r="AC415" s="165"/>
      <c r="AD415" s="165"/>
      <c r="AE415" s="172" t="s">
        <v>109</v>
      </c>
    </row>
    <row r="416" spans="1:31" s="167" customFormat="1" ht="60" x14ac:dyDescent="0.25">
      <c r="A416" s="159" t="s">
        <v>7</v>
      </c>
      <c r="B416" s="160" t="s">
        <v>28</v>
      </c>
      <c r="C416" s="160" t="s">
        <v>125</v>
      </c>
      <c r="D416" s="157" t="s">
        <v>10</v>
      </c>
      <c r="E416" s="157" t="s">
        <v>11</v>
      </c>
      <c r="F416" s="157" t="s">
        <v>12</v>
      </c>
      <c r="G416" s="157" t="s">
        <v>10</v>
      </c>
      <c r="H416" s="157">
        <v>0.6</v>
      </c>
      <c r="I416" s="157">
        <v>445</v>
      </c>
      <c r="J416" s="157">
        <v>1</v>
      </c>
      <c r="K416" s="157">
        <v>6.08</v>
      </c>
      <c r="L416" s="168">
        <f t="shared" si="42"/>
        <v>48.64</v>
      </c>
      <c r="M416" s="160" t="s">
        <v>126</v>
      </c>
      <c r="N416" s="163">
        <v>7.9239691738070819E-4</v>
      </c>
      <c r="O416" s="163">
        <v>7.9239691738071274E-4</v>
      </c>
      <c r="P416" s="157">
        <v>5</v>
      </c>
      <c r="Q416" s="157">
        <v>397</v>
      </c>
      <c r="R416" s="157">
        <v>0.6</v>
      </c>
      <c r="S416" s="157">
        <v>89</v>
      </c>
      <c r="T416" s="157">
        <v>1</v>
      </c>
      <c r="U416" s="157">
        <v>5</v>
      </c>
      <c r="V416" s="157">
        <v>4.4295009425354053</v>
      </c>
      <c r="W416" s="157">
        <v>1.7144624700264497</v>
      </c>
      <c r="X416" s="157">
        <v>3.5070951423758228</v>
      </c>
      <c r="Y416" s="157">
        <v>1.3807422319128515</v>
      </c>
      <c r="Z416" s="164">
        <v>437</v>
      </c>
      <c r="AA416" s="156">
        <f t="shared" si="41"/>
        <v>254.89038555230564</v>
      </c>
      <c r="AB416" s="156">
        <f t="shared" si="43"/>
        <v>316.49643930611819</v>
      </c>
      <c r="AC416" s="165"/>
      <c r="AD416" s="165"/>
      <c r="AE416" s="172" t="s">
        <v>109</v>
      </c>
    </row>
    <row r="417" spans="1:31" s="167" customFormat="1" ht="60" x14ac:dyDescent="0.25">
      <c r="A417" s="159" t="s">
        <v>7</v>
      </c>
      <c r="B417" s="160" t="s">
        <v>28</v>
      </c>
      <c r="C417" s="160" t="s">
        <v>125</v>
      </c>
      <c r="D417" s="157" t="s">
        <v>16</v>
      </c>
      <c r="E417" s="157" t="s">
        <v>17</v>
      </c>
      <c r="F417" s="157" t="s">
        <v>12</v>
      </c>
      <c r="G417" s="157" t="s">
        <v>47</v>
      </c>
      <c r="H417" s="157">
        <v>1</v>
      </c>
      <c r="I417" s="157">
        <v>890</v>
      </c>
      <c r="J417" s="157">
        <v>4</v>
      </c>
      <c r="K417" s="157">
        <v>7.3</v>
      </c>
      <c r="L417" s="168">
        <f t="shared" si="42"/>
        <v>14.6</v>
      </c>
      <c r="M417" s="160" t="s">
        <v>127</v>
      </c>
      <c r="N417" s="163">
        <v>2.049996917647037E-3</v>
      </c>
      <c r="O417" s="163">
        <v>2.0499969176470366E-3</v>
      </c>
      <c r="P417" s="157">
        <v>5</v>
      </c>
      <c r="Q417" s="157">
        <v>398</v>
      </c>
      <c r="R417" s="157">
        <v>1</v>
      </c>
      <c r="S417" s="157">
        <v>178</v>
      </c>
      <c r="T417" s="157">
        <v>4</v>
      </c>
      <c r="U417" s="157">
        <v>5</v>
      </c>
      <c r="V417" s="157">
        <v>137.68980812733173</v>
      </c>
      <c r="W417" s="157">
        <v>29.676165174081639</v>
      </c>
      <c r="X417" s="157">
        <v>136.07954969037388</v>
      </c>
      <c r="Y417" s="157">
        <v>29.365414054612554</v>
      </c>
      <c r="Z417" s="164">
        <v>437</v>
      </c>
      <c r="AA417" s="156">
        <f t="shared" si="41"/>
        <v>14.725622311256846</v>
      </c>
      <c r="AB417" s="156">
        <f t="shared" si="43"/>
        <v>14.881452009744725</v>
      </c>
      <c r="AC417" s="165"/>
      <c r="AD417" s="165"/>
      <c r="AE417" s="172" t="s">
        <v>109</v>
      </c>
    </row>
    <row r="418" spans="1:31" s="167" customFormat="1" ht="60" x14ac:dyDescent="0.25">
      <c r="A418" s="159" t="s">
        <v>7</v>
      </c>
      <c r="B418" s="160" t="s">
        <v>29</v>
      </c>
      <c r="C418" s="160" t="s">
        <v>125</v>
      </c>
      <c r="D418" s="157" t="s">
        <v>10</v>
      </c>
      <c r="E418" s="157" t="s">
        <v>11</v>
      </c>
      <c r="F418" s="157" t="s">
        <v>23</v>
      </c>
      <c r="G418" s="157" t="s">
        <v>10</v>
      </c>
      <c r="H418" s="157">
        <v>0.6</v>
      </c>
      <c r="I418" s="157">
        <v>445</v>
      </c>
      <c r="J418" s="157">
        <v>1</v>
      </c>
      <c r="K418" s="157">
        <v>6.08</v>
      </c>
      <c r="L418" s="168">
        <f t="shared" si="42"/>
        <v>48.64</v>
      </c>
      <c r="M418" s="160" t="s">
        <v>126</v>
      </c>
      <c r="N418" s="163">
        <v>7.9239691631662534E-4</v>
      </c>
      <c r="O418" s="163">
        <v>7.9239691631662187E-4</v>
      </c>
      <c r="P418" s="157">
        <v>1</v>
      </c>
      <c r="Q418" s="157">
        <v>399</v>
      </c>
      <c r="R418" s="157">
        <v>0.6</v>
      </c>
      <c r="S418" s="157">
        <v>445</v>
      </c>
      <c r="T418" s="157">
        <v>1</v>
      </c>
      <c r="U418" s="157">
        <v>1</v>
      </c>
      <c r="V418" s="157">
        <v>17.861199538355397</v>
      </c>
      <c r="W418" s="157">
        <v>6.8871675924357048</v>
      </c>
      <c r="X418" s="157">
        <v>16.880741611319223</v>
      </c>
      <c r="Y418" s="157">
        <v>6.544949849017943</v>
      </c>
      <c r="Z418" s="164">
        <v>437</v>
      </c>
      <c r="AA418" s="156">
        <f t="shared" si="41"/>
        <v>63.451338178551751</v>
      </c>
      <c r="AB418" s="156">
        <f t="shared" si="43"/>
        <v>66.76903720898197</v>
      </c>
      <c r="AC418" s="165"/>
      <c r="AD418" s="165"/>
      <c r="AE418" s="172" t="s">
        <v>109</v>
      </c>
    </row>
    <row r="419" spans="1:31" s="167" customFormat="1" ht="60" x14ac:dyDescent="0.25">
      <c r="A419" s="159" t="s">
        <v>7</v>
      </c>
      <c r="B419" s="160" t="s">
        <v>29</v>
      </c>
      <c r="C419" s="160" t="s">
        <v>125</v>
      </c>
      <c r="D419" s="157" t="s">
        <v>16</v>
      </c>
      <c r="E419" s="157" t="s">
        <v>17</v>
      </c>
      <c r="F419" s="157" t="s">
        <v>23</v>
      </c>
      <c r="G419" s="157" t="s">
        <v>47</v>
      </c>
      <c r="H419" s="157">
        <v>1</v>
      </c>
      <c r="I419" s="157">
        <v>890</v>
      </c>
      <c r="J419" s="157">
        <v>4</v>
      </c>
      <c r="K419" s="157">
        <v>7.3</v>
      </c>
      <c r="L419" s="168">
        <f t="shared" si="42"/>
        <v>14.6</v>
      </c>
      <c r="M419" s="160" t="s">
        <v>127</v>
      </c>
      <c r="N419" s="163">
        <v>2.0499969176469464E-3</v>
      </c>
      <c r="O419" s="163">
        <v>2.0499969176469468E-3</v>
      </c>
      <c r="P419" s="157">
        <v>1</v>
      </c>
      <c r="Q419" s="157">
        <v>400</v>
      </c>
      <c r="R419" s="157">
        <v>1</v>
      </c>
      <c r="S419" s="157">
        <v>890</v>
      </c>
      <c r="T419" s="157">
        <v>4</v>
      </c>
      <c r="U419" s="157">
        <v>1</v>
      </c>
      <c r="V419" s="157">
        <v>1244.005004004938</v>
      </c>
      <c r="W419" s="157">
        <v>185.53813475479453</v>
      </c>
      <c r="X419" s="157">
        <v>1240.1117937415177</v>
      </c>
      <c r="Y419" s="157">
        <v>185.10714639312502</v>
      </c>
      <c r="Z419" s="164">
        <v>437</v>
      </c>
      <c r="AA419" s="156">
        <f t="shared" ref="AA419:AA474" si="44">Z419/W419</f>
        <v>2.3553109476794898</v>
      </c>
      <c r="AB419" s="156">
        <f t="shared" si="43"/>
        <v>2.3607948613281113</v>
      </c>
      <c r="AC419" s="165"/>
      <c r="AD419" s="165"/>
      <c r="AE419" s="172" t="s">
        <v>109</v>
      </c>
    </row>
    <row r="420" spans="1:31" s="167" customFormat="1" ht="60" x14ac:dyDescent="0.25">
      <c r="A420" s="159" t="s">
        <v>7</v>
      </c>
      <c r="B420" s="160" t="s">
        <v>8</v>
      </c>
      <c r="C420" s="160" t="s">
        <v>128</v>
      </c>
      <c r="D420" s="157" t="s">
        <v>10</v>
      </c>
      <c r="E420" s="157" t="s">
        <v>11</v>
      </c>
      <c r="F420" s="157" t="s">
        <v>12</v>
      </c>
      <c r="G420" s="160" t="s">
        <v>129</v>
      </c>
      <c r="H420" s="157">
        <v>0.99</v>
      </c>
      <c r="I420" s="157">
        <v>445</v>
      </c>
      <c r="J420" s="157">
        <v>6</v>
      </c>
      <c r="K420" s="157">
        <v>0.50700000000000001</v>
      </c>
      <c r="L420" s="157">
        <f>K420</f>
        <v>0.50700000000000001</v>
      </c>
      <c r="M420" s="160" t="s">
        <v>130</v>
      </c>
      <c r="N420" s="163">
        <v>2.0185569176051745E-3</v>
      </c>
      <c r="O420" s="163">
        <v>2.0185569176051749E-3</v>
      </c>
      <c r="P420" s="157">
        <v>20</v>
      </c>
      <c r="Q420" s="157">
        <v>401</v>
      </c>
      <c r="R420" s="157">
        <v>0.99</v>
      </c>
      <c r="S420" s="157">
        <v>22.25</v>
      </c>
      <c r="T420" s="157">
        <v>6</v>
      </c>
      <c r="U420" s="157">
        <v>20</v>
      </c>
      <c r="V420" s="157">
        <v>20.84262723170038</v>
      </c>
      <c r="W420" s="157">
        <v>3.68407179308412</v>
      </c>
      <c r="X420" s="157">
        <v>20.782192861635377</v>
      </c>
      <c r="Y420" s="157">
        <v>3.6737516758327211</v>
      </c>
      <c r="Z420" s="164">
        <v>437</v>
      </c>
      <c r="AA420" s="156">
        <f t="shared" si="44"/>
        <v>118.61875244134848</v>
      </c>
      <c r="AB420" s="156">
        <f t="shared" si="43"/>
        <v>118.95197023651474</v>
      </c>
      <c r="AC420" s="165"/>
      <c r="AD420" s="165"/>
      <c r="AE420" s="166"/>
    </row>
    <row r="421" spans="1:31" s="167" customFormat="1" ht="60" x14ac:dyDescent="0.25">
      <c r="A421" s="159" t="s">
        <v>7</v>
      </c>
      <c r="B421" s="160" t="s">
        <v>15</v>
      </c>
      <c r="C421" s="160" t="s">
        <v>128</v>
      </c>
      <c r="D421" s="157" t="s">
        <v>47</v>
      </c>
      <c r="E421" s="157" t="s">
        <v>17</v>
      </c>
      <c r="F421" s="157" t="s">
        <v>12</v>
      </c>
      <c r="G421" s="160" t="s">
        <v>129</v>
      </c>
      <c r="H421" s="157">
        <v>1</v>
      </c>
      <c r="I421" s="157">
        <v>890</v>
      </c>
      <c r="J421" s="157">
        <v>12</v>
      </c>
      <c r="K421" s="157">
        <v>0.60799999999999998</v>
      </c>
      <c r="L421" s="157">
        <f>K421</f>
        <v>0.60799999999999998</v>
      </c>
      <c r="M421" s="160" t="s">
        <v>130</v>
      </c>
      <c r="N421" s="163">
        <v>2.0499969176470422E-3</v>
      </c>
      <c r="O421" s="163">
        <v>2.0499969176470422E-3</v>
      </c>
      <c r="P421" s="157">
        <v>20</v>
      </c>
      <c r="Q421" s="157">
        <v>402</v>
      </c>
      <c r="R421" s="157">
        <v>1</v>
      </c>
      <c r="S421" s="157">
        <v>44.5</v>
      </c>
      <c r="T421" s="157">
        <v>12</v>
      </c>
      <c r="U421" s="157">
        <v>20</v>
      </c>
      <c r="V421" s="157">
        <v>91.320426721600924</v>
      </c>
      <c r="W421" s="157">
        <v>10.23256017294727</v>
      </c>
      <c r="X421" s="157">
        <v>91.155126865961194</v>
      </c>
      <c r="Y421" s="157">
        <v>10.214317662577493</v>
      </c>
      <c r="Z421" s="164">
        <v>437</v>
      </c>
      <c r="AA421" s="156">
        <f t="shared" si="44"/>
        <v>42.706809695127497</v>
      </c>
      <c r="AB421" s="156">
        <f t="shared" si="43"/>
        <v>42.783082966084976</v>
      </c>
      <c r="AC421" s="165"/>
      <c r="AD421" s="165"/>
      <c r="AE421" s="166"/>
    </row>
    <row r="422" spans="1:31" s="167" customFormat="1" ht="60" x14ac:dyDescent="0.25">
      <c r="A422" s="159" t="s">
        <v>7</v>
      </c>
      <c r="B422" s="160" t="s">
        <v>18</v>
      </c>
      <c r="C422" s="160" t="s">
        <v>128</v>
      </c>
      <c r="D422" s="157" t="s">
        <v>10</v>
      </c>
      <c r="E422" s="157" t="s">
        <v>11</v>
      </c>
      <c r="F422" s="157" t="s">
        <v>12</v>
      </c>
      <c r="G422" s="160" t="s">
        <v>129</v>
      </c>
      <c r="H422" s="157">
        <v>0.99</v>
      </c>
      <c r="I422" s="157">
        <v>445</v>
      </c>
      <c r="J422" s="157">
        <v>6</v>
      </c>
      <c r="K422" s="157">
        <v>0.50700000000000001</v>
      </c>
      <c r="L422" s="157">
        <f t="shared" ref="L422:L443" si="45">K422</f>
        <v>0.50700000000000001</v>
      </c>
      <c r="M422" s="160" t="s">
        <v>130</v>
      </c>
      <c r="N422" s="163">
        <v>2.0185569175631838E-3</v>
      </c>
      <c r="O422" s="163">
        <v>2.018556917563182E-3</v>
      </c>
      <c r="P422" s="157">
        <v>10</v>
      </c>
      <c r="Q422" s="157">
        <v>403</v>
      </c>
      <c r="R422" s="157">
        <v>0.99</v>
      </c>
      <c r="S422" s="157">
        <v>44.5</v>
      </c>
      <c r="T422" s="157">
        <v>6</v>
      </c>
      <c r="U422" s="157">
        <v>10</v>
      </c>
      <c r="V422" s="157">
        <v>43.022870899267559</v>
      </c>
      <c r="W422" s="157">
        <v>7.5648465593604906</v>
      </c>
      <c r="X422" s="157">
        <v>42.958365118294957</v>
      </c>
      <c r="Y422" s="157">
        <v>7.5539381564655699</v>
      </c>
      <c r="Z422" s="164">
        <v>437</v>
      </c>
      <c r="AA422" s="156">
        <f t="shared" si="44"/>
        <v>57.767199449573852</v>
      </c>
      <c r="AB422" s="156">
        <f t="shared" si="43"/>
        <v>57.850619233090065</v>
      </c>
      <c r="AC422" s="165"/>
      <c r="AD422" s="165"/>
      <c r="AE422" s="166"/>
    </row>
    <row r="423" spans="1:31" s="167" customFormat="1" ht="60" x14ac:dyDescent="0.25">
      <c r="A423" s="159" t="s">
        <v>7</v>
      </c>
      <c r="B423" s="160" t="s">
        <v>19</v>
      </c>
      <c r="C423" s="160" t="s">
        <v>128</v>
      </c>
      <c r="D423" s="157" t="s">
        <v>47</v>
      </c>
      <c r="E423" s="157" t="s">
        <v>17</v>
      </c>
      <c r="F423" s="157" t="s">
        <v>12</v>
      </c>
      <c r="G423" s="160" t="s">
        <v>129</v>
      </c>
      <c r="H423" s="157">
        <v>1</v>
      </c>
      <c r="I423" s="157">
        <v>890</v>
      </c>
      <c r="J423" s="157">
        <v>12</v>
      </c>
      <c r="K423" s="157">
        <v>0.60799999999999998</v>
      </c>
      <c r="L423" s="157">
        <f t="shared" si="45"/>
        <v>0.60799999999999998</v>
      </c>
      <c r="M423" s="160" t="s">
        <v>130</v>
      </c>
      <c r="N423" s="163">
        <v>2.0499969176470253E-3</v>
      </c>
      <c r="O423" s="163">
        <v>2.0499969176470253E-3</v>
      </c>
      <c r="P423" s="157">
        <v>10</v>
      </c>
      <c r="Q423" s="157">
        <v>404</v>
      </c>
      <c r="R423" s="157">
        <v>1</v>
      </c>
      <c r="S423" s="157">
        <v>89</v>
      </c>
      <c r="T423" s="157">
        <v>12</v>
      </c>
      <c r="U423" s="157">
        <v>10</v>
      </c>
      <c r="V423" s="157">
        <v>202.27639485805767</v>
      </c>
      <c r="W423" s="157">
        <v>22.732058695895429</v>
      </c>
      <c r="X423" s="157">
        <v>202.07553967772287</v>
      </c>
      <c r="Y423" s="157">
        <v>22.709903191943752</v>
      </c>
      <c r="Z423" s="164">
        <v>437</v>
      </c>
      <c r="AA423" s="156">
        <f t="shared" si="44"/>
        <v>19.223951769881101</v>
      </c>
      <c r="AB423" s="156">
        <f t="shared" si="43"/>
        <v>19.242706422237152</v>
      </c>
      <c r="AC423" s="165"/>
      <c r="AD423" s="165"/>
      <c r="AE423" s="166"/>
    </row>
    <row r="424" spans="1:31" s="167" customFormat="1" ht="60" x14ac:dyDescent="0.25">
      <c r="A424" s="159" t="s">
        <v>7</v>
      </c>
      <c r="B424" s="160" t="s">
        <v>20</v>
      </c>
      <c r="C424" s="160" t="s">
        <v>128</v>
      </c>
      <c r="D424" s="157" t="s">
        <v>10</v>
      </c>
      <c r="E424" s="157" t="s">
        <v>11</v>
      </c>
      <c r="F424" s="157" t="s">
        <v>12</v>
      </c>
      <c r="G424" s="160" t="s">
        <v>129</v>
      </c>
      <c r="H424" s="157">
        <v>0.99</v>
      </c>
      <c r="I424" s="157">
        <v>445</v>
      </c>
      <c r="J424" s="157">
        <v>6</v>
      </c>
      <c r="K424" s="157">
        <v>0.50700000000000001</v>
      </c>
      <c r="L424" s="157">
        <f t="shared" si="45"/>
        <v>0.50700000000000001</v>
      </c>
      <c r="M424" s="160" t="s">
        <v>130</v>
      </c>
      <c r="N424" s="163">
        <v>2.0185569174793116E-3</v>
      </c>
      <c r="O424" s="163">
        <v>2.0185569174793116E-3</v>
      </c>
      <c r="P424" s="157">
        <v>5</v>
      </c>
      <c r="Q424" s="157">
        <v>405</v>
      </c>
      <c r="R424" s="157">
        <v>0.99</v>
      </c>
      <c r="S424" s="157">
        <v>89</v>
      </c>
      <c r="T424" s="157">
        <v>6</v>
      </c>
      <c r="U424" s="157">
        <v>5</v>
      </c>
      <c r="V424" s="157">
        <v>91.868066649268485</v>
      </c>
      <c r="W424" s="157">
        <v>15.94206338074927</v>
      </c>
      <c r="X424" s="157">
        <v>91.794922066644659</v>
      </c>
      <c r="Y424" s="157">
        <v>15.930015882988796</v>
      </c>
      <c r="Z424" s="164">
        <v>437</v>
      </c>
      <c r="AA424" s="156">
        <f t="shared" si="44"/>
        <v>27.411759040407304</v>
      </c>
      <c r="AB424" s="156">
        <f t="shared" si="43"/>
        <v>27.432489911492159</v>
      </c>
      <c r="AC424" s="165"/>
      <c r="AD424" s="165"/>
      <c r="AE424" s="166"/>
    </row>
    <row r="425" spans="1:31" s="167" customFormat="1" ht="60" x14ac:dyDescent="0.25">
      <c r="A425" s="159" t="s">
        <v>7</v>
      </c>
      <c r="B425" s="160" t="s">
        <v>21</v>
      </c>
      <c r="C425" s="160" t="s">
        <v>128</v>
      </c>
      <c r="D425" s="157" t="s">
        <v>47</v>
      </c>
      <c r="E425" s="157" t="s">
        <v>17</v>
      </c>
      <c r="F425" s="157" t="s">
        <v>12</v>
      </c>
      <c r="G425" s="160" t="s">
        <v>129</v>
      </c>
      <c r="H425" s="157">
        <v>1</v>
      </c>
      <c r="I425" s="157">
        <v>890</v>
      </c>
      <c r="J425" s="157">
        <v>12</v>
      </c>
      <c r="K425" s="157">
        <v>0.60799999999999998</v>
      </c>
      <c r="L425" s="157">
        <f t="shared" si="45"/>
        <v>0.60799999999999998</v>
      </c>
      <c r="M425" s="160" t="s">
        <v>130</v>
      </c>
      <c r="N425" s="163">
        <v>2.0499969176469915E-3</v>
      </c>
      <c r="O425" s="163">
        <v>2.0499969176469915E-3</v>
      </c>
      <c r="P425" s="157">
        <v>5</v>
      </c>
      <c r="Q425" s="157">
        <v>406</v>
      </c>
      <c r="R425" s="157">
        <v>1</v>
      </c>
      <c r="S425" s="157">
        <v>178</v>
      </c>
      <c r="T425" s="157">
        <v>12</v>
      </c>
      <c r="U425" s="157">
        <v>5</v>
      </c>
      <c r="V425" s="157">
        <v>497.56358248424755</v>
      </c>
      <c r="W425" s="157">
        <v>54.967537405875888</v>
      </c>
      <c r="X425" s="157">
        <v>497.27473252737593</v>
      </c>
      <c r="Y425" s="157">
        <v>54.937443364387462</v>
      </c>
      <c r="Z425" s="164">
        <v>437</v>
      </c>
      <c r="AA425" s="156">
        <f t="shared" si="44"/>
        <v>7.9501469526136317</v>
      </c>
      <c r="AB425" s="156">
        <f t="shared" si="43"/>
        <v>7.9545019432644368</v>
      </c>
      <c r="AC425" s="165"/>
      <c r="AD425" s="165"/>
      <c r="AE425" s="166"/>
    </row>
    <row r="426" spans="1:31" s="167" customFormat="1" ht="60" x14ac:dyDescent="0.25">
      <c r="A426" s="159" t="s">
        <v>7</v>
      </c>
      <c r="B426" s="160" t="s">
        <v>22</v>
      </c>
      <c r="C426" s="160" t="s">
        <v>128</v>
      </c>
      <c r="D426" s="157" t="s">
        <v>10</v>
      </c>
      <c r="E426" s="157" t="s">
        <v>11</v>
      </c>
      <c r="F426" s="157" t="s">
        <v>23</v>
      </c>
      <c r="G426" s="160" t="s">
        <v>129</v>
      </c>
      <c r="H426" s="157">
        <v>0.99</v>
      </c>
      <c r="I426" s="157">
        <v>445</v>
      </c>
      <c r="J426" s="157">
        <v>6</v>
      </c>
      <c r="K426" s="157">
        <v>0.50700000000000001</v>
      </c>
      <c r="L426" s="157">
        <f t="shared" si="45"/>
        <v>0.50700000000000001</v>
      </c>
      <c r="M426" s="160" t="s">
        <v>130</v>
      </c>
      <c r="N426" s="163">
        <v>2.0185569168086159E-3</v>
      </c>
      <c r="O426" s="163">
        <v>2.0185569168086159E-3</v>
      </c>
      <c r="P426" s="157">
        <v>1</v>
      </c>
      <c r="Q426" s="157">
        <v>407</v>
      </c>
      <c r="R426" s="157">
        <v>0.99</v>
      </c>
      <c r="S426" s="157">
        <v>445</v>
      </c>
      <c r="T426" s="157">
        <v>6</v>
      </c>
      <c r="U426" s="157">
        <v>1</v>
      </c>
      <c r="V426" s="157">
        <v>728.67774691212321</v>
      </c>
      <c r="W426" s="157">
        <v>105.88855907174306</v>
      </c>
      <c r="X426" s="157">
        <v>728.52399434283177</v>
      </c>
      <c r="Y426" s="157">
        <v>105.87026468811082</v>
      </c>
      <c r="Z426" s="164">
        <v>437</v>
      </c>
      <c r="AA426" s="156">
        <f t="shared" si="44"/>
        <v>4.12698032564517</v>
      </c>
      <c r="AB426" s="156">
        <f t="shared" si="43"/>
        <v>4.1276934679192774</v>
      </c>
      <c r="AC426" s="165"/>
      <c r="AD426" s="165"/>
      <c r="AE426" s="166"/>
    </row>
    <row r="427" spans="1:31" s="167" customFormat="1" ht="60" x14ac:dyDescent="0.25">
      <c r="A427" s="159" t="s">
        <v>7</v>
      </c>
      <c r="B427" s="160" t="s">
        <v>24</v>
      </c>
      <c r="C427" s="160" t="s">
        <v>128</v>
      </c>
      <c r="D427" s="157" t="s">
        <v>47</v>
      </c>
      <c r="E427" s="157" t="s">
        <v>17</v>
      </c>
      <c r="F427" s="157" t="s">
        <v>23</v>
      </c>
      <c r="G427" s="160" t="s">
        <v>129</v>
      </c>
      <c r="H427" s="157">
        <v>1</v>
      </c>
      <c r="I427" s="157">
        <v>890</v>
      </c>
      <c r="J427" s="157">
        <v>12</v>
      </c>
      <c r="K427" s="157">
        <v>0.60799999999999998</v>
      </c>
      <c r="L427" s="157">
        <f t="shared" si="45"/>
        <v>0.60799999999999998</v>
      </c>
      <c r="M427" s="160" t="s">
        <v>130</v>
      </c>
      <c r="N427" s="163">
        <v>2.0499969176467217E-3</v>
      </c>
      <c r="O427" s="163">
        <v>2.0499969176467222E-3</v>
      </c>
      <c r="P427" s="157">
        <v>1</v>
      </c>
      <c r="Q427" s="157">
        <v>408</v>
      </c>
      <c r="R427" s="157">
        <v>1</v>
      </c>
      <c r="S427" s="157">
        <v>890</v>
      </c>
      <c r="T427" s="157">
        <v>12</v>
      </c>
      <c r="U427" s="157">
        <v>1</v>
      </c>
      <c r="V427" s="157">
        <v>8303.6755649141651</v>
      </c>
      <c r="W427" s="157">
        <v>701.80230257681126</v>
      </c>
      <c r="X427" s="157">
        <v>8302.49221268377</v>
      </c>
      <c r="Y427" s="157">
        <v>701.71208005782501</v>
      </c>
      <c r="Z427" s="164">
        <v>437</v>
      </c>
      <c r="AA427" s="156">
        <f t="shared" si="44"/>
        <v>0.62268248251033764</v>
      </c>
      <c r="AB427" s="156">
        <f t="shared" si="43"/>
        <v>0.62276254381140017</v>
      </c>
      <c r="AC427" s="165"/>
      <c r="AD427" s="165"/>
      <c r="AE427" s="166"/>
    </row>
    <row r="428" spans="1:31" s="167" customFormat="1" ht="90" x14ac:dyDescent="0.25">
      <c r="A428" s="159" t="s">
        <v>7</v>
      </c>
      <c r="B428" s="160" t="s">
        <v>25</v>
      </c>
      <c r="C428" s="160" t="s">
        <v>128</v>
      </c>
      <c r="D428" s="157" t="s">
        <v>10</v>
      </c>
      <c r="E428" s="157" t="s">
        <v>11</v>
      </c>
      <c r="F428" s="157" t="s">
        <v>12</v>
      </c>
      <c r="G428" s="160" t="s">
        <v>129</v>
      </c>
      <c r="H428" s="157">
        <v>0.99</v>
      </c>
      <c r="I428" s="157">
        <v>445</v>
      </c>
      <c r="J428" s="157">
        <v>0.5</v>
      </c>
      <c r="K428" s="157">
        <v>0.50700000000000001</v>
      </c>
      <c r="L428" s="157">
        <f t="shared" si="45"/>
        <v>0.50700000000000001</v>
      </c>
      <c r="M428" s="160" t="s">
        <v>131</v>
      </c>
      <c r="N428" s="163">
        <v>2.0185569176435678E-3</v>
      </c>
      <c r="O428" s="163">
        <v>2.0185569176435682E-3</v>
      </c>
      <c r="P428" s="157">
        <v>20</v>
      </c>
      <c r="Q428" s="157">
        <v>409</v>
      </c>
      <c r="R428" s="157">
        <v>0.99</v>
      </c>
      <c r="S428" s="157">
        <v>22.25</v>
      </c>
      <c r="T428" s="157">
        <v>0.5</v>
      </c>
      <c r="U428" s="157">
        <v>20</v>
      </c>
      <c r="V428" s="157">
        <v>1.6858966896139433</v>
      </c>
      <c r="W428" s="157">
        <v>0.86623255661824961</v>
      </c>
      <c r="X428" s="157">
        <v>1.6811405361259399</v>
      </c>
      <c r="Y428" s="157">
        <v>0.86407846202656979</v>
      </c>
      <c r="Z428" s="164">
        <v>437</v>
      </c>
      <c r="AA428" s="156">
        <f t="shared" si="44"/>
        <v>504.48346308529102</v>
      </c>
      <c r="AB428" s="156">
        <f t="shared" si="43"/>
        <v>505.74110940698642</v>
      </c>
      <c r="AC428" s="165"/>
      <c r="AD428" s="165"/>
      <c r="AE428" s="166"/>
    </row>
    <row r="429" spans="1:31" s="167" customFormat="1" ht="75" x14ac:dyDescent="0.25">
      <c r="A429" s="159" t="s">
        <v>7</v>
      </c>
      <c r="B429" s="160" t="s">
        <v>25</v>
      </c>
      <c r="C429" s="160" t="s">
        <v>128</v>
      </c>
      <c r="D429" s="157" t="s">
        <v>47</v>
      </c>
      <c r="E429" s="157" t="s">
        <v>17</v>
      </c>
      <c r="F429" s="157" t="s">
        <v>12</v>
      </c>
      <c r="G429" s="160" t="s">
        <v>129</v>
      </c>
      <c r="H429" s="157">
        <v>1</v>
      </c>
      <c r="I429" s="157">
        <v>890</v>
      </c>
      <c r="J429" s="157">
        <v>1</v>
      </c>
      <c r="K429" s="157">
        <v>0.60799999999999998</v>
      </c>
      <c r="L429" s="157">
        <f t="shared" si="45"/>
        <v>0.60799999999999998</v>
      </c>
      <c r="M429" s="160" t="s">
        <v>132</v>
      </c>
      <c r="N429" s="163">
        <v>2.0499969176470574E-3</v>
      </c>
      <c r="O429" s="163">
        <v>2.0499969176470574E-3</v>
      </c>
      <c r="P429" s="157">
        <v>20</v>
      </c>
      <c r="Q429" s="157">
        <v>410</v>
      </c>
      <c r="R429" s="157">
        <v>1</v>
      </c>
      <c r="S429" s="157">
        <v>44.5</v>
      </c>
      <c r="T429" s="157">
        <v>1</v>
      </c>
      <c r="U429" s="157">
        <v>20</v>
      </c>
      <c r="V429" s="157">
        <v>7.0014456864972816</v>
      </c>
      <c r="W429" s="157">
        <v>2.7456826538815893</v>
      </c>
      <c r="X429" s="157">
        <v>6.9897392390224109</v>
      </c>
      <c r="Y429" s="157">
        <v>2.7414881002701197</v>
      </c>
      <c r="Z429" s="164">
        <v>437</v>
      </c>
      <c r="AA429" s="156">
        <f t="shared" si="44"/>
        <v>159.15896157271135</v>
      </c>
      <c r="AB429" s="156">
        <f t="shared" si="43"/>
        <v>159.40247924364226</v>
      </c>
      <c r="AC429" s="165"/>
      <c r="AD429" s="165"/>
      <c r="AE429" s="166"/>
    </row>
    <row r="430" spans="1:31" s="167" customFormat="1" ht="90" x14ac:dyDescent="0.25">
      <c r="A430" s="159" t="s">
        <v>7</v>
      </c>
      <c r="B430" s="160" t="s">
        <v>27</v>
      </c>
      <c r="C430" s="160" t="s">
        <v>128</v>
      </c>
      <c r="D430" s="157" t="s">
        <v>10</v>
      </c>
      <c r="E430" s="157" t="s">
        <v>11</v>
      </c>
      <c r="F430" s="157" t="s">
        <v>12</v>
      </c>
      <c r="G430" s="160" t="s">
        <v>129</v>
      </c>
      <c r="H430" s="157">
        <v>0.99</v>
      </c>
      <c r="I430" s="157">
        <v>445</v>
      </c>
      <c r="J430" s="157">
        <v>0.5</v>
      </c>
      <c r="K430" s="157">
        <v>0.50700000000000001</v>
      </c>
      <c r="L430" s="157">
        <f t="shared" si="45"/>
        <v>0.50700000000000001</v>
      </c>
      <c r="M430" s="160" t="s">
        <v>131</v>
      </c>
      <c r="N430" s="163">
        <v>2.0185569176400697E-3</v>
      </c>
      <c r="O430" s="163">
        <v>2.0185569176400693E-3</v>
      </c>
      <c r="P430" s="157">
        <v>10</v>
      </c>
      <c r="Q430" s="157">
        <v>411</v>
      </c>
      <c r="R430" s="157">
        <v>0.99</v>
      </c>
      <c r="S430" s="157">
        <v>44.5</v>
      </c>
      <c r="T430" s="157">
        <v>0.5</v>
      </c>
      <c r="U430" s="157">
        <v>10</v>
      </c>
      <c r="V430" s="157">
        <v>3.3811774871320561</v>
      </c>
      <c r="W430" s="157">
        <v>1.7320168119878105</v>
      </c>
      <c r="X430" s="157">
        <v>3.3763769774269554</v>
      </c>
      <c r="Y430" s="157">
        <v>1.7298559312663067</v>
      </c>
      <c r="Z430" s="164">
        <v>437</v>
      </c>
      <c r="AA430" s="156">
        <f t="shared" si="44"/>
        <v>252.3070197560389</v>
      </c>
      <c r="AB430" s="156">
        <f t="shared" si="43"/>
        <v>252.62219361822972</v>
      </c>
      <c r="AC430" s="165"/>
      <c r="AD430" s="165"/>
      <c r="AE430" s="166"/>
    </row>
    <row r="431" spans="1:31" s="167" customFormat="1" ht="75" x14ac:dyDescent="0.25">
      <c r="A431" s="159" t="s">
        <v>7</v>
      </c>
      <c r="B431" s="160" t="s">
        <v>27</v>
      </c>
      <c r="C431" s="160" t="s">
        <v>128</v>
      </c>
      <c r="D431" s="157" t="s">
        <v>47</v>
      </c>
      <c r="E431" s="157" t="s">
        <v>17</v>
      </c>
      <c r="F431" s="157" t="s">
        <v>12</v>
      </c>
      <c r="G431" s="160" t="s">
        <v>129</v>
      </c>
      <c r="H431" s="157">
        <v>1</v>
      </c>
      <c r="I431" s="157">
        <v>890</v>
      </c>
      <c r="J431" s="157">
        <v>1</v>
      </c>
      <c r="K431" s="157">
        <v>0.60799999999999998</v>
      </c>
      <c r="L431" s="157">
        <f t="shared" si="45"/>
        <v>0.60799999999999998</v>
      </c>
      <c r="M431" s="160" t="s">
        <v>132</v>
      </c>
      <c r="N431" s="163">
        <v>2.0499969176470561E-3</v>
      </c>
      <c r="O431" s="163">
        <v>2.0499969176470561E-3</v>
      </c>
      <c r="P431" s="157">
        <v>10</v>
      </c>
      <c r="Q431" s="157">
        <v>412</v>
      </c>
      <c r="R431" s="157">
        <v>1</v>
      </c>
      <c r="S431" s="157">
        <v>89</v>
      </c>
      <c r="T431" s="157">
        <v>1</v>
      </c>
      <c r="U431" s="157">
        <v>10</v>
      </c>
      <c r="V431" s="157">
        <v>14.233775941305433</v>
      </c>
      <c r="W431" s="157">
        <v>5.5189556718210939</v>
      </c>
      <c r="X431" s="157">
        <v>14.221662122717026</v>
      </c>
      <c r="Y431" s="157">
        <v>5.5147082118145772</v>
      </c>
      <c r="Z431" s="164">
        <v>437</v>
      </c>
      <c r="AA431" s="156">
        <f t="shared" si="44"/>
        <v>79.181647033559656</v>
      </c>
      <c r="AB431" s="156">
        <f t="shared" si="43"/>
        <v>79.242633193861792</v>
      </c>
      <c r="AC431" s="165"/>
      <c r="AD431" s="165"/>
      <c r="AE431" s="166"/>
    </row>
    <row r="432" spans="1:31" s="167" customFormat="1" ht="90" x14ac:dyDescent="0.25">
      <c r="A432" s="159" t="s">
        <v>7</v>
      </c>
      <c r="B432" s="160" t="s">
        <v>28</v>
      </c>
      <c r="C432" s="160" t="s">
        <v>128</v>
      </c>
      <c r="D432" s="157" t="s">
        <v>10</v>
      </c>
      <c r="E432" s="157" t="s">
        <v>11</v>
      </c>
      <c r="F432" s="157" t="s">
        <v>12</v>
      </c>
      <c r="G432" s="160" t="s">
        <v>129</v>
      </c>
      <c r="H432" s="157">
        <v>0.99</v>
      </c>
      <c r="I432" s="157">
        <v>445</v>
      </c>
      <c r="J432" s="157">
        <v>0.5</v>
      </c>
      <c r="K432" s="157">
        <v>0.50700000000000001</v>
      </c>
      <c r="L432" s="157">
        <f t="shared" si="45"/>
        <v>0.50700000000000001</v>
      </c>
      <c r="M432" s="160" t="s">
        <v>131</v>
      </c>
      <c r="N432" s="163">
        <v>2.0185569176330801E-3</v>
      </c>
      <c r="O432" s="163">
        <v>2.0185569176330797E-3</v>
      </c>
      <c r="P432" s="157">
        <v>5</v>
      </c>
      <c r="Q432" s="157">
        <v>413</v>
      </c>
      <c r="R432" s="157">
        <v>0.99</v>
      </c>
      <c r="S432" s="157">
        <v>89</v>
      </c>
      <c r="T432" s="157">
        <v>0.5</v>
      </c>
      <c r="U432" s="157">
        <v>5</v>
      </c>
      <c r="V432" s="157">
        <v>6.8185689095996107</v>
      </c>
      <c r="W432" s="157">
        <v>3.4707135312070547</v>
      </c>
      <c r="X432" s="157">
        <v>6.8136797300725176</v>
      </c>
      <c r="Y432" s="157">
        <v>3.4685395695698862</v>
      </c>
      <c r="Z432" s="164">
        <v>437</v>
      </c>
      <c r="AA432" s="156">
        <f t="shared" si="44"/>
        <v>125.91070858216837</v>
      </c>
      <c r="AB432" s="156">
        <f t="shared" si="43"/>
        <v>125.98962509578344</v>
      </c>
      <c r="AC432" s="165"/>
      <c r="AD432" s="165"/>
      <c r="AE432" s="166"/>
    </row>
    <row r="433" spans="1:31" s="167" customFormat="1" ht="75" x14ac:dyDescent="0.25">
      <c r="A433" s="159" t="s">
        <v>7</v>
      </c>
      <c r="B433" s="160" t="s">
        <v>28</v>
      </c>
      <c r="C433" s="160" t="s">
        <v>128</v>
      </c>
      <c r="D433" s="157" t="s">
        <v>47</v>
      </c>
      <c r="E433" s="157" t="s">
        <v>17</v>
      </c>
      <c r="F433" s="157" t="s">
        <v>12</v>
      </c>
      <c r="G433" s="160" t="s">
        <v>129</v>
      </c>
      <c r="H433" s="157">
        <v>1</v>
      </c>
      <c r="I433" s="157">
        <v>890</v>
      </c>
      <c r="J433" s="157">
        <v>1</v>
      </c>
      <c r="K433" s="157">
        <v>0.60799999999999998</v>
      </c>
      <c r="L433" s="157">
        <f t="shared" si="45"/>
        <v>0.60799999999999998</v>
      </c>
      <c r="M433" s="160" t="s">
        <v>132</v>
      </c>
      <c r="N433" s="163">
        <v>2.0499969176470531E-3</v>
      </c>
      <c r="O433" s="163">
        <v>2.0499969176470531E-3</v>
      </c>
      <c r="P433" s="157">
        <v>5</v>
      </c>
      <c r="Q433" s="157">
        <v>414</v>
      </c>
      <c r="R433" s="157">
        <v>1</v>
      </c>
      <c r="S433" s="157">
        <v>178</v>
      </c>
      <c r="T433" s="157">
        <v>1</v>
      </c>
      <c r="U433" s="157">
        <v>5</v>
      </c>
      <c r="V433" s="157">
        <v>29.439934038606356</v>
      </c>
      <c r="W433" s="157">
        <v>11.156078747381461</v>
      </c>
      <c r="X433" s="157">
        <v>29.427001052169047</v>
      </c>
      <c r="Y433" s="157">
        <v>11.151736150306654</v>
      </c>
      <c r="Z433" s="164">
        <v>437</v>
      </c>
      <c r="AA433" s="156">
        <f t="shared" si="44"/>
        <v>39.171469644078307</v>
      </c>
      <c r="AB433" s="156">
        <f t="shared" si="43"/>
        <v>39.186723404317924</v>
      </c>
      <c r="AC433" s="165"/>
      <c r="AD433" s="165"/>
      <c r="AE433" s="166"/>
    </row>
    <row r="434" spans="1:31" s="167" customFormat="1" ht="90" x14ac:dyDescent="0.25">
      <c r="A434" s="159" t="s">
        <v>7</v>
      </c>
      <c r="B434" s="160" t="s">
        <v>29</v>
      </c>
      <c r="C434" s="160" t="s">
        <v>128</v>
      </c>
      <c r="D434" s="157" t="s">
        <v>10</v>
      </c>
      <c r="E434" s="157" t="s">
        <v>11</v>
      </c>
      <c r="F434" s="157" t="s">
        <v>23</v>
      </c>
      <c r="G434" s="160" t="s">
        <v>129</v>
      </c>
      <c r="H434" s="157">
        <v>0.99</v>
      </c>
      <c r="I434" s="157">
        <v>445</v>
      </c>
      <c r="J434" s="157">
        <v>0.5</v>
      </c>
      <c r="K434" s="157">
        <v>0.50700000000000001</v>
      </c>
      <c r="L434" s="157">
        <f t="shared" si="45"/>
        <v>0.50700000000000001</v>
      </c>
      <c r="M434" s="160" t="s">
        <v>131</v>
      </c>
      <c r="N434" s="163">
        <v>2.0185569175771808E-3</v>
      </c>
      <c r="O434" s="163">
        <v>2.0185569175771808E-3</v>
      </c>
      <c r="P434" s="157">
        <v>1</v>
      </c>
      <c r="Q434" s="157">
        <v>415</v>
      </c>
      <c r="R434" s="157">
        <v>0.99</v>
      </c>
      <c r="S434" s="157">
        <v>445</v>
      </c>
      <c r="T434" s="157">
        <v>0.5</v>
      </c>
      <c r="U434" s="157">
        <v>1</v>
      </c>
      <c r="V434" s="157">
        <v>36.494827410607527</v>
      </c>
      <c r="W434" s="157">
        <v>17.706267189134309</v>
      </c>
      <c r="X434" s="157">
        <v>36.489242670776989</v>
      </c>
      <c r="Y434" s="157">
        <v>17.704004133040286</v>
      </c>
      <c r="Z434" s="164">
        <v>437</v>
      </c>
      <c r="AA434" s="156">
        <f t="shared" si="44"/>
        <v>24.680526693292588</v>
      </c>
      <c r="AB434" s="156">
        <f t="shared" si="43"/>
        <v>24.683681539841267</v>
      </c>
      <c r="AC434" s="165"/>
      <c r="AD434" s="165"/>
      <c r="AE434" s="166"/>
    </row>
    <row r="435" spans="1:31" s="167" customFormat="1" ht="75" x14ac:dyDescent="0.25">
      <c r="A435" s="159" t="s">
        <v>7</v>
      </c>
      <c r="B435" s="160" t="s">
        <v>29</v>
      </c>
      <c r="C435" s="160" t="s">
        <v>128</v>
      </c>
      <c r="D435" s="157" t="s">
        <v>47</v>
      </c>
      <c r="E435" s="157" t="s">
        <v>17</v>
      </c>
      <c r="F435" s="157" t="s">
        <v>23</v>
      </c>
      <c r="G435" s="160" t="s">
        <v>129</v>
      </c>
      <c r="H435" s="157">
        <v>1</v>
      </c>
      <c r="I435" s="157">
        <v>890</v>
      </c>
      <c r="J435" s="157">
        <v>1</v>
      </c>
      <c r="K435" s="157">
        <v>0.60799999999999998</v>
      </c>
      <c r="L435" s="157">
        <f t="shared" si="45"/>
        <v>0.60799999999999998</v>
      </c>
      <c r="M435" s="160" t="s">
        <v>132</v>
      </c>
      <c r="N435" s="163">
        <v>2.049996917647031E-3</v>
      </c>
      <c r="O435" s="163">
        <v>2.049996917647031E-3</v>
      </c>
      <c r="P435" s="157">
        <v>1</v>
      </c>
      <c r="Q435" s="157">
        <v>416</v>
      </c>
      <c r="R435" s="157">
        <v>1</v>
      </c>
      <c r="S435" s="157">
        <v>890</v>
      </c>
      <c r="T435" s="157">
        <v>1</v>
      </c>
      <c r="U435" s="157">
        <v>1</v>
      </c>
      <c r="V435" s="157">
        <v>186.70208042295226</v>
      </c>
      <c r="W435" s="157">
        <v>59.19182533910989</v>
      </c>
      <c r="X435" s="157">
        <v>186.68263287548325</v>
      </c>
      <c r="Y435" s="157">
        <v>59.187044679269519</v>
      </c>
      <c r="Z435" s="164">
        <v>437</v>
      </c>
      <c r="AA435" s="156">
        <f t="shared" si="44"/>
        <v>7.3827762110127129</v>
      </c>
      <c r="AB435" s="156">
        <f t="shared" si="43"/>
        <v>7.3833725330952511</v>
      </c>
      <c r="AC435" s="165"/>
      <c r="AD435" s="165"/>
      <c r="AE435" s="166"/>
    </row>
    <row r="436" spans="1:31" s="167" customFormat="1" ht="60" x14ac:dyDescent="0.25">
      <c r="A436" s="159" t="s">
        <v>7</v>
      </c>
      <c r="B436" s="160" t="s">
        <v>8</v>
      </c>
      <c r="C436" s="160" t="s">
        <v>133</v>
      </c>
      <c r="D436" s="157" t="s">
        <v>10</v>
      </c>
      <c r="E436" s="157" t="s">
        <v>11</v>
      </c>
      <c r="F436" s="157" t="s">
        <v>12</v>
      </c>
      <c r="G436" s="160" t="s">
        <v>134</v>
      </c>
      <c r="H436" s="157">
        <v>0.6</v>
      </c>
      <c r="I436" s="157">
        <v>445</v>
      </c>
      <c r="J436" s="157">
        <v>6</v>
      </c>
      <c r="K436" s="157">
        <v>1.2999999999999999E-2</v>
      </c>
      <c r="L436" s="157">
        <f t="shared" si="45"/>
        <v>1.2999999999999999E-2</v>
      </c>
      <c r="M436" s="160" t="s">
        <v>130</v>
      </c>
      <c r="N436" s="163">
        <v>7.9239691724968301E-4</v>
      </c>
      <c r="O436" s="163">
        <v>7.9239691724968366E-4</v>
      </c>
      <c r="P436" s="157">
        <v>20</v>
      </c>
      <c r="Q436" s="157">
        <v>417</v>
      </c>
      <c r="R436" s="157">
        <v>0.6</v>
      </c>
      <c r="S436" s="157">
        <v>22.25</v>
      </c>
      <c r="T436" s="157">
        <v>6</v>
      </c>
      <c r="U436" s="157">
        <v>20</v>
      </c>
      <c r="V436" s="157">
        <v>4.8182717240974213</v>
      </c>
      <c r="W436" s="157">
        <v>0.85470799179036672</v>
      </c>
      <c r="X436" s="157">
        <v>4.8167987610247351</v>
      </c>
      <c r="Y436" s="157">
        <v>0.854454994501196</v>
      </c>
      <c r="Z436" s="164">
        <v>437</v>
      </c>
      <c r="AA436" s="156">
        <f t="shared" si="44"/>
        <v>511.28573056233046</v>
      </c>
      <c r="AB436" s="156">
        <f t="shared" si="43"/>
        <v>511.43711817742593</v>
      </c>
      <c r="AC436" s="165"/>
      <c r="AD436" s="165"/>
      <c r="AE436" s="166"/>
    </row>
    <row r="437" spans="1:31" s="167" customFormat="1" ht="60" x14ac:dyDescent="0.25">
      <c r="A437" s="159" t="s">
        <v>7</v>
      </c>
      <c r="B437" s="160" t="s">
        <v>15</v>
      </c>
      <c r="C437" s="160" t="s">
        <v>133</v>
      </c>
      <c r="D437" s="157" t="s">
        <v>47</v>
      </c>
      <c r="E437" s="157" t="s">
        <v>17</v>
      </c>
      <c r="F437" s="157" t="s">
        <v>12</v>
      </c>
      <c r="G437" s="160" t="s">
        <v>135</v>
      </c>
      <c r="H437" s="157">
        <v>1</v>
      </c>
      <c r="I437" s="157">
        <v>890</v>
      </c>
      <c r="J437" s="157">
        <v>12</v>
      </c>
      <c r="K437" s="157">
        <v>1.544</v>
      </c>
      <c r="L437" s="157">
        <f t="shared" si="45"/>
        <v>1.544</v>
      </c>
      <c r="M437" s="160" t="s">
        <v>130</v>
      </c>
      <c r="N437" s="163">
        <v>2.0499969176470422E-3</v>
      </c>
      <c r="O437" s="163">
        <v>2.0499969176470422E-3</v>
      </c>
      <c r="P437" s="157">
        <v>20</v>
      </c>
      <c r="Q437" s="157">
        <v>418</v>
      </c>
      <c r="R437" s="157">
        <v>1</v>
      </c>
      <c r="S437" s="157">
        <v>44.5</v>
      </c>
      <c r="T437" s="157">
        <v>12</v>
      </c>
      <c r="U437" s="157">
        <v>20</v>
      </c>
      <c r="V437" s="157">
        <v>91.657268217852788</v>
      </c>
      <c r="W437" s="157">
        <v>10.269860825656593</v>
      </c>
      <c r="X437" s="157">
        <v>91.237320702352676</v>
      </c>
      <c r="Y437" s="157">
        <v>10.223514377853851</v>
      </c>
      <c r="Z437" s="164">
        <v>437</v>
      </c>
      <c r="AA437" s="156">
        <f t="shared" si="44"/>
        <v>42.551696407439955</v>
      </c>
      <c r="AB437" s="156">
        <f t="shared" si="43"/>
        <v>42.744596803876775</v>
      </c>
      <c r="AC437" s="165"/>
      <c r="AD437" s="165"/>
      <c r="AE437" s="166"/>
    </row>
    <row r="438" spans="1:31" s="167" customFormat="1" ht="60" x14ac:dyDescent="0.25">
      <c r="A438" s="159" t="s">
        <v>7</v>
      </c>
      <c r="B438" s="160" t="s">
        <v>18</v>
      </c>
      <c r="C438" s="160" t="s">
        <v>133</v>
      </c>
      <c r="D438" s="157" t="s">
        <v>10</v>
      </c>
      <c r="E438" s="157" t="s">
        <v>11</v>
      </c>
      <c r="F438" s="157" t="s">
        <v>12</v>
      </c>
      <c r="G438" s="160" t="s">
        <v>134</v>
      </c>
      <c r="H438" s="157">
        <v>0.6</v>
      </c>
      <c r="I438" s="157">
        <v>445</v>
      </c>
      <c r="J438" s="157">
        <v>6</v>
      </c>
      <c r="K438" s="157">
        <v>1.2999999999999999E-2</v>
      </c>
      <c r="L438" s="157">
        <f t="shared" si="45"/>
        <v>1.2999999999999999E-2</v>
      </c>
      <c r="M438" s="160" t="s">
        <v>130</v>
      </c>
      <c r="N438" s="163">
        <v>7.9239691684790631E-4</v>
      </c>
      <c r="O438" s="163">
        <v>7.9239691684790631E-4</v>
      </c>
      <c r="P438" s="157">
        <v>10</v>
      </c>
      <c r="Q438" s="157">
        <v>419</v>
      </c>
      <c r="R438" s="157">
        <v>0.6</v>
      </c>
      <c r="S438" s="157">
        <v>44.5</v>
      </c>
      <c r="T438" s="157">
        <v>6</v>
      </c>
      <c r="U438" s="157">
        <v>10</v>
      </c>
      <c r="V438" s="157">
        <v>9.7113836526573181</v>
      </c>
      <c r="W438" s="157">
        <v>1.7210194835482919</v>
      </c>
      <c r="X438" s="157">
        <v>9.7098871993490441</v>
      </c>
      <c r="Y438" s="157">
        <v>1.7207628612877304</v>
      </c>
      <c r="Z438" s="164">
        <v>437</v>
      </c>
      <c r="AA438" s="156">
        <f t="shared" si="44"/>
        <v>253.91926365587699</v>
      </c>
      <c r="AB438" s="156">
        <f t="shared" si="43"/>
        <v>253.95713135799065</v>
      </c>
      <c r="AC438" s="165"/>
      <c r="AD438" s="165"/>
      <c r="AE438" s="166"/>
    </row>
    <row r="439" spans="1:31" s="167" customFormat="1" ht="60" x14ac:dyDescent="0.25">
      <c r="A439" s="159" t="s">
        <v>7</v>
      </c>
      <c r="B439" s="160" t="s">
        <v>19</v>
      </c>
      <c r="C439" s="160" t="s">
        <v>133</v>
      </c>
      <c r="D439" s="157" t="s">
        <v>47</v>
      </c>
      <c r="E439" s="157" t="s">
        <v>17</v>
      </c>
      <c r="F439" s="157" t="s">
        <v>12</v>
      </c>
      <c r="G439" s="160" t="s">
        <v>135</v>
      </c>
      <c r="H439" s="157">
        <v>1</v>
      </c>
      <c r="I439" s="157">
        <v>890</v>
      </c>
      <c r="J439" s="157">
        <v>12</v>
      </c>
      <c r="K439" s="157">
        <v>1.544</v>
      </c>
      <c r="L439" s="157">
        <f t="shared" si="45"/>
        <v>1.544</v>
      </c>
      <c r="M439" s="160" t="s">
        <v>130</v>
      </c>
      <c r="N439" s="163">
        <v>2.0499969176470253E-3</v>
      </c>
      <c r="O439" s="163">
        <v>2.0499969176470253E-3</v>
      </c>
      <c r="P439" s="157">
        <v>10</v>
      </c>
      <c r="Q439" s="157">
        <v>420</v>
      </c>
      <c r="R439" s="157">
        <v>1</v>
      </c>
      <c r="S439" s="157">
        <v>89</v>
      </c>
      <c r="T439" s="157">
        <v>12</v>
      </c>
      <c r="U439" s="157">
        <v>10</v>
      </c>
      <c r="V439" s="157">
        <v>202.68568340386958</v>
      </c>
      <c r="W439" s="157">
        <v>22.777329320998216</v>
      </c>
      <c r="X439" s="157">
        <v>202.17541330665722</v>
      </c>
      <c r="Y439" s="157">
        <v>22.721044859924376</v>
      </c>
      <c r="Z439" s="164">
        <v>437</v>
      </c>
      <c r="AA439" s="156">
        <f t="shared" si="44"/>
        <v>19.185743589224643</v>
      </c>
      <c r="AB439" s="156">
        <f t="shared" si="43"/>
        <v>19.233270419301242</v>
      </c>
      <c r="AC439" s="165"/>
      <c r="AD439" s="165"/>
      <c r="AE439" s="166"/>
    </row>
    <row r="440" spans="1:31" s="167" customFormat="1" ht="60" x14ac:dyDescent="0.25">
      <c r="A440" s="159" t="s">
        <v>7</v>
      </c>
      <c r="B440" s="160" t="s">
        <v>20</v>
      </c>
      <c r="C440" s="160" t="s">
        <v>133</v>
      </c>
      <c r="D440" s="157" t="s">
        <v>10</v>
      </c>
      <c r="E440" s="157" t="s">
        <v>11</v>
      </c>
      <c r="F440" s="157" t="s">
        <v>12</v>
      </c>
      <c r="G440" s="160" t="s">
        <v>134</v>
      </c>
      <c r="H440" s="157">
        <v>0.6</v>
      </c>
      <c r="I440" s="157">
        <v>445</v>
      </c>
      <c r="J440" s="157">
        <v>6</v>
      </c>
      <c r="K440" s="157">
        <v>1.2999999999999999E-2</v>
      </c>
      <c r="L440" s="157">
        <f t="shared" si="45"/>
        <v>1.2999999999999999E-2</v>
      </c>
      <c r="M440" s="160" t="s">
        <v>130</v>
      </c>
      <c r="N440" s="163">
        <v>7.9239691604875389E-4</v>
      </c>
      <c r="O440" s="163">
        <v>7.9239691604875845E-4</v>
      </c>
      <c r="P440" s="157">
        <v>5</v>
      </c>
      <c r="Q440" s="157">
        <v>421</v>
      </c>
      <c r="R440" s="157">
        <v>0.6</v>
      </c>
      <c r="S440" s="157">
        <v>89</v>
      </c>
      <c r="T440" s="157">
        <v>6</v>
      </c>
      <c r="U440" s="157">
        <v>5</v>
      </c>
      <c r="V440" s="157">
        <v>19.731535882163733</v>
      </c>
      <c r="W440" s="157">
        <v>3.489430383585447</v>
      </c>
      <c r="X440" s="157">
        <v>19.729991619427921</v>
      </c>
      <c r="Y440" s="157">
        <v>3.4891665197709738</v>
      </c>
      <c r="Z440" s="164">
        <v>437</v>
      </c>
      <c r="AA440" s="156">
        <f t="shared" si="44"/>
        <v>125.23533985824223</v>
      </c>
      <c r="AB440" s="156">
        <f t="shared" si="43"/>
        <v>125.24481062276281</v>
      </c>
      <c r="AC440" s="165"/>
      <c r="AD440" s="165"/>
      <c r="AE440" s="166"/>
    </row>
    <row r="441" spans="1:31" s="167" customFormat="1" ht="60" x14ac:dyDescent="0.25">
      <c r="A441" s="159" t="s">
        <v>7</v>
      </c>
      <c r="B441" s="160" t="s">
        <v>21</v>
      </c>
      <c r="C441" s="160" t="s">
        <v>133</v>
      </c>
      <c r="D441" s="157" t="s">
        <v>47</v>
      </c>
      <c r="E441" s="157" t="s">
        <v>17</v>
      </c>
      <c r="F441" s="157" t="s">
        <v>12</v>
      </c>
      <c r="G441" s="160" t="s">
        <v>135</v>
      </c>
      <c r="H441" s="157">
        <v>1</v>
      </c>
      <c r="I441" s="157">
        <v>890</v>
      </c>
      <c r="J441" s="157">
        <v>12</v>
      </c>
      <c r="K441" s="157">
        <v>1.544</v>
      </c>
      <c r="L441" s="157">
        <f t="shared" si="45"/>
        <v>1.544</v>
      </c>
      <c r="M441" s="160" t="s">
        <v>130</v>
      </c>
      <c r="N441" s="163">
        <v>2.0499969176469915E-3</v>
      </c>
      <c r="O441" s="163">
        <v>2.0499969176469915E-3</v>
      </c>
      <c r="P441" s="157">
        <v>5</v>
      </c>
      <c r="Q441" s="157">
        <v>422</v>
      </c>
      <c r="R441" s="157">
        <v>1</v>
      </c>
      <c r="S441" s="157">
        <v>178</v>
      </c>
      <c r="T441" s="157">
        <v>12</v>
      </c>
      <c r="U441" s="157">
        <v>5</v>
      </c>
      <c r="V441" s="157">
        <v>498.15215196739484</v>
      </c>
      <c r="W441" s="157">
        <v>55.028974488433015</v>
      </c>
      <c r="X441" s="157">
        <v>497.41836195707549</v>
      </c>
      <c r="Y441" s="157">
        <v>54.952530689690654</v>
      </c>
      <c r="Z441" s="164">
        <v>437</v>
      </c>
      <c r="AA441" s="156">
        <f t="shared" si="44"/>
        <v>7.9412710133614528</v>
      </c>
      <c r="AB441" s="156">
        <f t="shared" si="43"/>
        <v>7.952318019122333</v>
      </c>
      <c r="AC441" s="165"/>
      <c r="AD441" s="165"/>
      <c r="AE441" s="166"/>
    </row>
    <row r="442" spans="1:31" s="167" customFormat="1" ht="60" x14ac:dyDescent="0.25">
      <c r="A442" s="159" t="s">
        <v>7</v>
      </c>
      <c r="B442" s="160" t="s">
        <v>22</v>
      </c>
      <c r="C442" s="160" t="s">
        <v>133</v>
      </c>
      <c r="D442" s="157" t="s">
        <v>10</v>
      </c>
      <c r="E442" s="157" t="s">
        <v>11</v>
      </c>
      <c r="F442" s="157" t="s">
        <v>23</v>
      </c>
      <c r="G442" s="160" t="s">
        <v>134</v>
      </c>
      <c r="H442" s="157">
        <v>0.6</v>
      </c>
      <c r="I442" s="157">
        <v>445</v>
      </c>
      <c r="J442" s="157">
        <v>6</v>
      </c>
      <c r="K442" s="157">
        <v>1.2999999999999999E-2</v>
      </c>
      <c r="L442" s="157">
        <f t="shared" si="45"/>
        <v>1.2999999999999999E-2</v>
      </c>
      <c r="M442" s="160" t="s">
        <v>130</v>
      </c>
      <c r="N442" s="163">
        <v>7.9239690966429691E-4</v>
      </c>
      <c r="O442" s="163">
        <v>7.9239690966429691E-4</v>
      </c>
      <c r="P442" s="157">
        <v>1</v>
      </c>
      <c r="Q442" s="157">
        <v>423</v>
      </c>
      <c r="R442" s="157">
        <v>0.6</v>
      </c>
      <c r="S442" s="157">
        <v>445</v>
      </c>
      <c r="T442" s="157">
        <v>6</v>
      </c>
      <c r="U442" s="157">
        <v>1</v>
      </c>
      <c r="V442" s="157">
        <v>111.65302464099646</v>
      </c>
      <c r="W442" s="157">
        <v>19.302700515125309</v>
      </c>
      <c r="X442" s="157">
        <v>111.65106760217462</v>
      </c>
      <c r="Y442" s="157">
        <v>19.302381237385482</v>
      </c>
      <c r="Z442" s="164">
        <v>437</v>
      </c>
      <c r="AA442" s="156">
        <f t="shared" si="44"/>
        <v>22.639319283722674</v>
      </c>
      <c r="AB442" s="156">
        <f t="shared" si="43"/>
        <v>22.639693757245045</v>
      </c>
      <c r="AC442" s="165"/>
      <c r="AD442" s="165"/>
      <c r="AE442" s="166"/>
    </row>
    <row r="443" spans="1:31" s="167" customFormat="1" ht="60" x14ac:dyDescent="0.25">
      <c r="A443" s="159" t="s">
        <v>7</v>
      </c>
      <c r="B443" s="160" t="s">
        <v>24</v>
      </c>
      <c r="C443" s="160" t="s">
        <v>133</v>
      </c>
      <c r="D443" s="157" t="s">
        <v>47</v>
      </c>
      <c r="E443" s="157" t="s">
        <v>17</v>
      </c>
      <c r="F443" s="157" t="s">
        <v>23</v>
      </c>
      <c r="G443" s="160" t="s">
        <v>135</v>
      </c>
      <c r="H443" s="157">
        <v>1</v>
      </c>
      <c r="I443" s="157">
        <v>890</v>
      </c>
      <c r="J443" s="157">
        <v>12</v>
      </c>
      <c r="K443" s="157">
        <v>1.544</v>
      </c>
      <c r="L443" s="157">
        <f t="shared" si="45"/>
        <v>1.544</v>
      </c>
      <c r="M443" s="160" t="s">
        <v>130</v>
      </c>
      <c r="N443" s="163">
        <v>2.0499969176467222E-3</v>
      </c>
      <c r="O443" s="163">
        <v>2.0499969176467217E-3</v>
      </c>
      <c r="P443" s="157">
        <v>1</v>
      </c>
      <c r="Q443" s="157">
        <v>424</v>
      </c>
      <c r="R443" s="157">
        <v>1</v>
      </c>
      <c r="S443" s="157">
        <v>890</v>
      </c>
      <c r="T443" s="157">
        <v>12</v>
      </c>
      <c r="U443" s="157">
        <v>1</v>
      </c>
      <c r="V443" s="157">
        <v>8306.0858712362442</v>
      </c>
      <c r="W443" s="157">
        <v>701.98618576391323</v>
      </c>
      <c r="X443" s="157">
        <v>8303.0806646479487</v>
      </c>
      <c r="Y443" s="157">
        <v>701.75706328928345</v>
      </c>
      <c r="Z443" s="164">
        <v>437</v>
      </c>
      <c r="AA443" s="156">
        <f t="shared" si="44"/>
        <v>0.62251937269171365</v>
      </c>
      <c r="AB443" s="156">
        <f t="shared" si="43"/>
        <v>0.62272262419659696</v>
      </c>
      <c r="AC443" s="165"/>
      <c r="AD443" s="165"/>
      <c r="AE443" s="166"/>
    </row>
    <row r="444" spans="1:31" s="167" customFormat="1" ht="90" x14ac:dyDescent="0.25">
      <c r="A444" s="159" t="s">
        <v>7</v>
      </c>
      <c r="B444" s="160" t="s">
        <v>25</v>
      </c>
      <c r="C444" s="160" t="s">
        <v>133</v>
      </c>
      <c r="D444" s="157" t="s">
        <v>10</v>
      </c>
      <c r="E444" s="157" t="s">
        <v>11</v>
      </c>
      <c r="F444" s="157" t="s">
        <v>12</v>
      </c>
      <c r="G444" s="160" t="s">
        <v>134</v>
      </c>
      <c r="H444" s="157">
        <v>0.6</v>
      </c>
      <c r="I444" s="157">
        <v>445</v>
      </c>
      <c r="J444" s="168">
        <v>0.5</v>
      </c>
      <c r="K444" s="157">
        <v>1.2999999999999999E-2</v>
      </c>
      <c r="L444" s="157">
        <f>K444</f>
        <v>1.2999999999999999E-2</v>
      </c>
      <c r="M444" s="160" t="s">
        <v>136</v>
      </c>
      <c r="N444" s="163">
        <v>7.9239691761395E-4</v>
      </c>
      <c r="O444" s="163">
        <v>7.9239691761395109E-4</v>
      </c>
      <c r="P444" s="157">
        <v>20</v>
      </c>
      <c r="Q444" s="157">
        <v>425</v>
      </c>
      <c r="R444" s="157">
        <v>0.6</v>
      </c>
      <c r="S444" s="157">
        <v>22.25</v>
      </c>
      <c r="T444" s="157">
        <v>0.5</v>
      </c>
      <c r="U444" s="157">
        <v>20</v>
      </c>
      <c r="V444" s="157">
        <v>0.39841904752390211</v>
      </c>
      <c r="W444" s="157">
        <v>0.20530941849897252</v>
      </c>
      <c r="X444" s="157">
        <v>0.39829797097945435</v>
      </c>
      <c r="Y444" s="157">
        <v>0.20525431702104285</v>
      </c>
      <c r="Z444" s="164">
        <v>437</v>
      </c>
      <c r="AA444" s="156">
        <f t="shared" si="44"/>
        <v>2128.4946555054753</v>
      </c>
      <c r="AB444" s="156">
        <f t="shared" si="43"/>
        <v>2129.0660598149484</v>
      </c>
      <c r="AC444" s="165"/>
      <c r="AD444" s="165"/>
      <c r="AE444" s="166"/>
    </row>
    <row r="445" spans="1:31" s="167" customFormat="1" ht="75" x14ac:dyDescent="0.25">
      <c r="A445" s="159" t="s">
        <v>7</v>
      </c>
      <c r="B445" s="160" t="s">
        <v>25</v>
      </c>
      <c r="C445" s="160" t="s">
        <v>133</v>
      </c>
      <c r="D445" s="157" t="s">
        <v>47</v>
      </c>
      <c r="E445" s="157" t="s">
        <v>17</v>
      </c>
      <c r="F445" s="157" t="s">
        <v>12</v>
      </c>
      <c r="G445" s="160" t="s">
        <v>135</v>
      </c>
      <c r="H445" s="157">
        <v>1</v>
      </c>
      <c r="I445" s="157">
        <v>890</v>
      </c>
      <c r="J445" s="164">
        <v>1</v>
      </c>
      <c r="K445" s="157">
        <v>1.544</v>
      </c>
      <c r="L445" s="157">
        <f t="shared" ref="L445:L451" si="46">K445</f>
        <v>1.544</v>
      </c>
      <c r="M445" s="160" t="s">
        <v>132</v>
      </c>
      <c r="N445" s="163">
        <v>2.0499969176470574E-3</v>
      </c>
      <c r="O445" s="163">
        <v>2.0499969176470574E-3</v>
      </c>
      <c r="P445" s="157">
        <v>20</v>
      </c>
      <c r="Q445" s="157">
        <v>426</v>
      </c>
      <c r="R445" s="157">
        <v>1</v>
      </c>
      <c r="S445" s="157">
        <v>44.5</v>
      </c>
      <c r="T445" s="157">
        <v>1</v>
      </c>
      <c r="U445" s="157">
        <v>20</v>
      </c>
      <c r="V445" s="157">
        <v>7.0252909360297133</v>
      </c>
      <c r="W445" s="157">
        <v>2.7543383003207613</v>
      </c>
      <c r="X445" s="157">
        <v>6.995560558770018</v>
      </c>
      <c r="Y445" s="157">
        <v>2.7436860510382126</v>
      </c>
      <c r="Z445" s="164">
        <v>437</v>
      </c>
      <c r="AA445" s="156">
        <f t="shared" si="44"/>
        <v>158.65879654257009</v>
      </c>
      <c r="AB445" s="156">
        <f t="shared" si="43"/>
        <v>159.27478285448836</v>
      </c>
      <c r="AC445" s="165"/>
      <c r="AD445" s="165"/>
      <c r="AE445" s="166"/>
    </row>
    <row r="446" spans="1:31" s="167" customFormat="1" ht="90" x14ac:dyDescent="0.25">
      <c r="A446" s="159" t="s">
        <v>7</v>
      </c>
      <c r="B446" s="160" t="s">
        <v>27</v>
      </c>
      <c r="C446" s="160" t="s">
        <v>133</v>
      </c>
      <c r="D446" s="157" t="s">
        <v>10</v>
      </c>
      <c r="E446" s="157" t="s">
        <v>11</v>
      </c>
      <c r="F446" s="157" t="s">
        <v>12</v>
      </c>
      <c r="G446" s="160" t="s">
        <v>134</v>
      </c>
      <c r="H446" s="157">
        <v>0.6</v>
      </c>
      <c r="I446" s="157">
        <v>445</v>
      </c>
      <c r="J446" s="168">
        <v>0.5</v>
      </c>
      <c r="K446" s="157">
        <v>1.2999999999999999E-2</v>
      </c>
      <c r="L446" s="157">
        <f t="shared" si="46"/>
        <v>1.2999999999999999E-2</v>
      </c>
      <c r="M446" s="160" t="s">
        <v>136</v>
      </c>
      <c r="N446" s="163">
        <v>7.9239691758045401E-4</v>
      </c>
      <c r="O446" s="163">
        <v>7.9239691758045401E-4</v>
      </c>
      <c r="P446" s="157">
        <v>10</v>
      </c>
      <c r="Q446" s="157">
        <v>427</v>
      </c>
      <c r="R446" s="157">
        <v>0.6</v>
      </c>
      <c r="S446" s="157">
        <v>44.5</v>
      </c>
      <c r="T446" s="157">
        <v>0.5</v>
      </c>
      <c r="U446" s="157">
        <v>10</v>
      </c>
      <c r="V446" s="157">
        <v>0.79751882544764308</v>
      </c>
      <c r="W446" s="157">
        <v>0.41071355107393609</v>
      </c>
      <c r="X446" s="157">
        <v>0.79739748485485284</v>
      </c>
      <c r="Y446" s="157">
        <v>0.41065840278590621</v>
      </c>
      <c r="Z446" s="164">
        <v>437</v>
      </c>
      <c r="AA446" s="156">
        <f t="shared" si="44"/>
        <v>1064.0019031690822</v>
      </c>
      <c r="AB446" s="156">
        <f t="shared" si="43"/>
        <v>1064.1447905007967</v>
      </c>
      <c r="AC446" s="165"/>
      <c r="AD446" s="165"/>
      <c r="AE446" s="166"/>
    </row>
    <row r="447" spans="1:31" s="167" customFormat="1" ht="75" x14ac:dyDescent="0.25">
      <c r="A447" s="159" t="s">
        <v>7</v>
      </c>
      <c r="B447" s="160" t="s">
        <v>27</v>
      </c>
      <c r="C447" s="160" t="s">
        <v>133</v>
      </c>
      <c r="D447" s="157" t="s">
        <v>47</v>
      </c>
      <c r="E447" s="157" t="s">
        <v>17</v>
      </c>
      <c r="F447" s="157" t="s">
        <v>12</v>
      </c>
      <c r="G447" s="160" t="s">
        <v>135</v>
      </c>
      <c r="H447" s="157">
        <v>1</v>
      </c>
      <c r="I447" s="157">
        <v>890</v>
      </c>
      <c r="J447" s="164">
        <v>1</v>
      </c>
      <c r="K447" s="157">
        <v>1.544</v>
      </c>
      <c r="L447" s="157">
        <f t="shared" si="46"/>
        <v>1.544</v>
      </c>
      <c r="M447" s="160" t="s">
        <v>132</v>
      </c>
      <c r="N447" s="163">
        <v>2.0499969176470561E-3</v>
      </c>
      <c r="O447" s="163">
        <v>2.0499969176470565E-3</v>
      </c>
      <c r="P447" s="157">
        <v>10</v>
      </c>
      <c r="Q447" s="157">
        <v>428</v>
      </c>
      <c r="R447" s="157">
        <v>1</v>
      </c>
      <c r="S447" s="157">
        <v>89</v>
      </c>
      <c r="T447" s="157">
        <v>1</v>
      </c>
      <c r="U447" s="157">
        <v>10</v>
      </c>
      <c r="V447" s="157">
        <v>14.258450913737036</v>
      </c>
      <c r="W447" s="157">
        <v>5.5277187999679249</v>
      </c>
      <c r="X447" s="157">
        <v>14.227686018091861</v>
      </c>
      <c r="Y447" s="157">
        <v>5.5169322166311092</v>
      </c>
      <c r="Z447" s="164">
        <v>437</v>
      </c>
      <c r="AA447" s="156">
        <f t="shared" si="44"/>
        <v>79.056119859522468</v>
      </c>
      <c r="AB447" s="156">
        <f t="shared" si="43"/>
        <v>79.21068862920562</v>
      </c>
      <c r="AC447" s="165"/>
      <c r="AD447" s="165"/>
      <c r="AE447" s="166"/>
    </row>
    <row r="448" spans="1:31" s="167" customFormat="1" ht="90" x14ac:dyDescent="0.25">
      <c r="A448" s="159" t="s">
        <v>7</v>
      </c>
      <c r="B448" s="160" t="s">
        <v>28</v>
      </c>
      <c r="C448" s="160" t="s">
        <v>133</v>
      </c>
      <c r="D448" s="157" t="s">
        <v>10</v>
      </c>
      <c r="E448" s="157" t="s">
        <v>11</v>
      </c>
      <c r="F448" s="157" t="s">
        <v>12</v>
      </c>
      <c r="G448" s="160" t="s">
        <v>134</v>
      </c>
      <c r="H448" s="157">
        <v>0.6</v>
      </c>
      <c r="I448" s="157">
        <v>445</v>
      </c>
      <c r="J448" s="168">
        <v>0.5</v>
      </c>
      <c r="K448" s="157">
        <v>1.2999999999999999E-2</v>
      </c>
      <c r="L448" s="157">
        <f t="shared" si="46"/>
        <v>1.2999999999999999E-2</v>
      </c>
      <c r="M448" s="160" t="s">
        <v>136</v>
      </c>
      <c r="N448" s="163">
        <v>7.9239691751388204E-4</v>
      </c>
      <c r="O448" s="163">
        <v>7.923969175138866E-4</v>
      </c>
      <c r="P448" s="157">
        <v>5</v>
      </c>
      <c r="Q448" s="157">
        <v>429</v>
      </c>
      <c r="R448" s="157">
        <v>0.6</v>
      </c>
      <c r="S448" s="157">
        <v>89</v>
      </c>
      <c r="T448" s="157">
        <v>0.5</v>
      </c>
      <c r="U448" s="157">
        <v>5</v>
      </c>
      <c r="V448" s="157">
        <v>1.5982391600195451</v>
      </c>
      <c r="W448" s="157">
        <v>0.8220263257137177</v>
      </c>
      <c r="X448" s="157">
        <v>1.5981172914776287</v>
      </c>
      <c r="Y448" s="157">
        <v>0.82197108449169887</v>
      </c>
      <c r="Z448" s="164">
        <v>437</v>
      </c>
      <c r="AA448" s="156">
        <f t="shared" si="44"/>
        <v>531.61314465273153</v>
      </c>
      <c r="AB448" s="156">
        <f t="shared" si="43"/>
        <v>531.64887213792656</v>
      </c>
      <c r="AC448" s="165"/>
      <c r="AD448" s="165"/>
      <c r="AE448" s="166"/>
    </row>
    <row r="449" spans="1:31" s="167" customFormat="1" ht="75" x14ac:dyDescent="0.25">
      <c r="A449" s="159" t="s">
        <v>7</v>
      </c>
      <c r="B449" s="160" t="s">
        <v>28</v>
      </c>
      <c r="C449" s="160" t="s">
        <v>133</v>
      </c>
      <c r="D449" s="157" t="s">
        <v>47</v>
      </c>
      <c r="E449" s="157" t="s">
        <v>17</v>
      </c>
      <c r="F449" s="157" t="s">
        <v>12</v>
      </c>
      <c r="G449" s="160" t="s">
        <v>135</v>
      </c>
      <c r="H449" s="157">
        <v>1</v>
      </c>
      <c r="I449" s="157">
        <v>890</v>
      </c>
      <c r="J449" s="164">
        <v>1</v>
      </c>
      <c r="K449" s="157">
        <v>1.544</v>
      </c>
      <c r="L449" s="157">
        <f t="shared" si="46"/>
        <v>1.544</v>
      </c>
      <c r="M449" s="160" t="s">
        <v>132</v>
      </c>
      <c r="N449" s="163">
        <v>2.0499969176470531E-3</v>
      </c>
      <c r="O449" s="163">
        <v>2.0499969176470531E-3</v>
      </c>
      <c r="P449" s="157">
        <v>5</v>
      </c>
      <c r="Q449" s="157">
        <v>430</v>
      </c>
      <c r="R449" s="157">
        <v>1</v>
      </c>
      <c r="S449" s="157">
        <v>178</v>
      </c>
      <c r="T449" s="157">
        <v>1</v>
      </c>
      <c r="U449" s="157">
        <v>5</v>
      </c>
      <c r="V449" s="157">
        <v>29.466277463854546</v>
      </c>
      <c r="W449" s="157">
        <v>11.165035143284561</v>
      </c>
      <c r="X449" s="157">
        <v>29.433432299206196</v>
      </c>
      <c r="Y449" s="157">
        <v>11.154006998424707</v>
      </c>
      <c r="Z449" s="164">
        <v>437</v>
      </c>
      <c r="AA449" s="156">
        <f t="shared" si="44"/>
        <v>39.140046976282257</v>
      </c>
      <c r="AB449" s="156">
        <f t="shared" si="43"/>
        <v>39.178745365832924</v>
      </c>
      <c r="AC449" s="165"/>
      <c r="AD449" s="165"/>
      <c r="AE449" s="166"/>
    </row>
    <row r="450" spans="1:31" s="167" customFormat="1" ht="90" x14ac:dyDescent="0.25">
      <c r="A450" s="159" t="s">
        <v>7</v>
      </c>
      <c r="B450" s="160" t="s">
        <v>29</v>
      </c>
      <c r="C450" s="160" t="s">
        <v>133</v>
      </c>
      <c r="D450" s="157" t="s">
        <v>10</v>
      </c>
      <c r="E450" s="157" t="s">
        <v>11</v>
      </c>
      <c r="F450" s="157" t="s">
        <v>23</v>
      </c>
      <c r="G450" s="160" t="s">
        <v>134</v>
      </c>
      <c r="H450" s="157">
        <v>0.6</v>
      </c>
      <c r="I450" s="157">
        <v>445</v>
      </c>
      <c r="J450" s="168">
        <v>0.5</v>
      </c>
      <c r="K450" s="157">
        <v>1.2999999999999999E-2</v>
      </c>
      <c r="L450" s="157">
        <f t="shared" si="46"/>
        <v>1.2999999999999999E-2</v>
      </c>
      <c r="M450" s="160" t="s">
        <v>136</v>
      </c>
      <c r="N450" s="163">
        <v>7.9239691698182522E-4</v>
      </c>
      <c r="O450" s="163">
        <v>7.9239691698182522E-4</v>
      </c>
      <c r="P450" s="157">
        <v>1</v>
      </c>
      <c r="Q450" s="157">
        <v>431</v>
      </c>
      <c r="R450" s="157">
        <v>0.6</v>
      </c>
      <c r="S450" s="157">
        <v>445</v>
      </c>
      <c r="T450" s="157">
        <v>0.5</v>
      </c>
      <c r="U450" s="157">
        <v>1</v>
      </c>
      <c r="V450" s="157">
        <v>8.111502904325631</v>
      </c>
      <c r="W450" s="157">
        <v>4.1427373389053965</v>
      </c>
      <c r="X450" s="157">
        <v>8.1113770280627158</v>
      </c>
      <c r="Y450" s="157">
        <v>4.1426812842657208</v>
      </c>
      <c r="Z450" s="164">
        <v>437</v>
      </c>
      <c r="AA450" s="156">
        <f t="shared" si="44"/>
        <v>105.48580907991264</v>
      </c>
      <c r="AB450" s="156">
        <f t="shared" si="43"/>
        <v>105.48723640888466</v>
      </c>
      <c r="AC450" s="165"/>
      <c r="AD450" s="165"/>
      <c r="AE450" s="166"/>
    </row>
    <row r="451" spans="1:31" s="167" customFormat="1" ht="75" x14ac:dyDescent="0.25">
      <c r="A451" s="159" t="s">
        <v>7</v>
      </c>
      <c r="B451" s="160" t="s">
        <v>29</v>
      </c>
      <c r="C451" s="160" t="s">
        <v>133</v>
      </c>
      <c r="D451" s="157" t="s">
        <v>47</v>
      </c>
      <c r="E451" s="157" t="s">
        <v>17</v>
      </c>
      <c r="F451" s="157" t="s">
        <v>23</v>
      </c>
      <c r="G451" s="160" t="s">
        <v>135</v>
      </c>
      <c r="H451" s="157">
        <v>1</v>
      </c>
      <c r="I451" s="157">
        <v>890</v>
      </c>
      <c r="J451" s="164">
        <v>1</v>
      </c>
      <c r="K451" s="157">
        <v>1.544</v>
      </c>
      <c r="L451" s="157">
        <f t="shared" si="46"/>
        <v>1.544</v>
      </c>
      <c r="M451" s="160" t="s">
        <v>132</v>
      </c>
      <c r="N451" s="163">
        <v>2.0499969176470305E-3</v>
      </c>
      <c r="O451" s="163">
        <v>2.049996917647031E-3</v>
      </c>
      <c r="P451" s="157">
        <v>1</v>
      </c>
      <c r="Q451" s="157">
        <v>432</v>
      </c>
      <c r="R451" s="157">
        <v>1</v>
      </c>
      <c r="S451" s="157">
        <v>890</v>
      </c>
      <c r="T451" s="157">
        <v>1</v>
      </c>
      <c r="U451" s="157">
        <v>1</v>
      </c>
      <c r="V451" s="157">
        <v>186.74169228521512</v>
      </c>
      <c r="W451" s="157">
        <v>59.201671523741304</v>
      </c>
      <c r="X451" s="157">
        <v>186.69230362563005</v>
      </c>
      <c r="Y451" s="157">
        <v>59.189531078486539</v>
      </c>
      <c r="Z451" s="164">
        <v>437</v>
      </c>
      <c r="AA451" s="156">
        <f t="shared" si="44"/>
        <v>7.3815483372754507</v>
      </c>
      <c r="AB451" s="156">
        <f t="shared" si="43"/>
        <v>7.3830623766984909</v>
      </c>
      <c r="AC451" s="165"/>
      <c r="AD451" s="165"/>
      <c r="AE451" s="166"/>
    </row>
    <row r="452" spans="1:31" s="167" customFormat="1" ht="45" x14ac:dyDescent="0.25">
      <c r="A452" s="159" t="s">
        <v>137</v>
      </c>
      <c r="B452" s="160" t="s">
        <v>8</v>
      </c>
      <c r="C452" s="160" t="s">
        <v>138</v>
      </c>
      <c r="D452" s="157" t="s">
        <v>82</v>
      </c>
      <c r="E452" s="157" t="s">
        <v>11</v>
      </c>
      <c r="F452" s="157" t="s">
        <v>12</v>
      </c>
      <c r="G452" s="157" t="s">
        <v>13</v>
      </c>
      <c r="H452" s="157">
        <v>0.01</v>
      </c>
      <c r="I452" s="157">
        <v>445</v>
      </c>
      <c r="J452" s="157">
        <v>4</v>
      </c>
      <c r="K452" s="157">
        <v>4.13</v>
      </c>
      <c r="L452" s="157">
        <f>K452*8/J452</f>
        <v>8.26</v>
      </c>
      <c r="M452" s="160" t="s">
        <v>139</v>
      </c>
      <c r="N452" s="163">
        <v>4.7800000000000002E-4</v>
      </c>
      <c r="O452" s="163">
        <v>4.7800000000000002E-4</v>
      </c>
      <c r="P452" s="157">
        <v>20</v>
      </c>
      <c r="Q452" s="157">
        <v>433</v>
      </c>
      <c r="R452" s="157">
        <v>0.01</v>
      </c>
      <c r="S452" s="157">
        <v>22.25</v>
      </c>
      <c r="T452" s="157">
        <v>4</v>
      </c>
      <c r="U452" s="157">
        <v>20</v>
      </c>
      <c r="V452" s="157">
        <v>0.84588125005887727</v>
      </c>
      <c r="W452" s="157">
        <v>0.19270809325352312</v>
      </c>
      <c r="X452" s="157">
        <v>0.23049483300450532</v>
      </c>
      <c r="Y452" s="157">
        <v>5.348862694006052E-2</v>
      </c>
      <c r="Z452" s="164">
        <v>437</v>
      </c>
      <c r="AA452" s="156">
        <f t="shared" si="44"/>
        <v>2267.6785007938979</v>
      </c>
      <c r="AB452" s="156">
        <f t="shared" si="43"/>
        <v>8169.9610739625678</v>
      </c>
      <c r="AC452" s="165"/>
      <c r="AD452" s="165"/>
      <c r="AE452" s="166"/>
    </row>
    <row r="453" spans="1:31" s="167" customFormat="1" x14ac:dyDescent="0.25">
      <c r="A453" s="159" t="s">
        <v>137</v>
      </c>
      <c r="B453" s="160" t="s">
        <v>15</v>
      </c>
      <c r="C453" s="160" t="s">
        <v>138</v>
      </c>
      <c r="D453" s="157" t="s">
        <v>82</v>
      </c>
      <c r="E453" s="157" t="s">
        <v>17</v>
      </c>
      <c r="F453" s="157" t="s">
        <v>12</v>
      </c>
      <c r="G453" s="157" t="s">
        <v>16</v>
      </c>
      <c r="H453" s="157">
        <v>2.5000000000000001E-2</v>
      </c>
      <c r="I453" s="157">
        <v>890</v>
      </c>
      <c r="J453" s="157">
        <v>8</v>
      </c>
      <c r="K453" s="157">
        <f>L453*J453/8</f>
        <v>4.13</v>
      </c>
      <c r="L453" s="157">
        <v>4.13</v>
      </c>
      <c r="M453" s="160" t="s">
        <v>58</v>
      </c>
      <c r="N453" s="163">
        <v>4.7800000000000002E-4</v>
      </c>
      <c r="O453" s="163">
        <v>4.7800000000000002E-4</v>
      </c>
      <c r="P453" s="157">
        <v>20</v>
      </c>
      <c r="Q453" s="157">
        <v>434</v>
      </c>
      <c r="R453" s="157">
        <v>2.5000000000000001E-2</v>
      </c>
      <c r="S453" s="157">
        <v>44.5</v>
      </c>
      <c r="T453" s="157">
        <v>8</v>
      </c>
      <c r="U453" s="157">
        <v>20</v>
      </c>
      <c r="V453" s="157">
        <v>1.1345659254267577</v>
      </c>
      <c r="W453" s="157">
        <v>0.16756015110893135</v>
      </c>
      <c r="X453" s="157">
        <v>0.51898928894832819</v>
      </c>
      <c r="Y453" s="157">
        <v>7.7682903186553062E-2</v>
      </c>
      <c r="Z453" s="164">
        <v>437</v>
      </c>
      <c r="AA453" s="156">
        <f t="shared" si="44"/>
        <v>2608.0186554373836</v>
      </c>
      <c r="AB453" s="156">
        <f t="shared" si="43"/>
        <v>5625.433423240609</v>
      </c>
      <c r="AC453" s="165"/>
      <c r="AD453" s="165"/>
      <c r="AE453" s="166"/>
    </row>
    <row r="454" spans="1:31" s="167" customFormat="1" ht="45" x14ac:dyDescent="0.25">
      <c r="A454" s="159" t="s">
        <v>137</v>
      </c>
      <c r="B454" s="160" t="s">
        <v>18</v>
      </c>
      <c r="C454" s="160" t="s">
        <v>138</v>
      </c>
      <c r="D454" s="157" t="s">
        <v>82</v>
      </c>
      <c r="E454" s="157" t="s">
        <v>11</v>
      </c>
      <c r="F454" s="157" t="s">
        <v>12</v>
      </c>
      <c r="G454" s="157" t="s">
        <v>13</v>
      </c>
      <c r="H454" s="157">
        <v>0.01</v>
      </c>
      <c r="I454" s="157">
        <v>445</v>
      </c>
      <c r="J454" s="157">
        <v>4</v>
      </c>
      <c r="K454" s="157">
        <v>4.13</v>
      </c>
      <c r="L454" s="157">
        <f>K454*8/J454</f>
        <v>8.26</v>
      </c>
      <c r="M454" s="160" t="s">
        <v>139</v>
      </c>
      <c r="N454" s="163">
        <v>4.7800000000000002E-4</v>
      </c>
      <c r="O454" s="163">
        <v>4.7800000000000002E-4</v>
      </c>
      <c r="P454" s="157">
        <v>10</v>
      </c>
      <c r="Q454" s="157">
        <v>435</v>
      </c>
      <c r="R454" s="157">
        <v>0.01</v>
      </c>
      <c r="S454" s="157">
        <v>44.5</v>
      </c>
      <c r="T454" s="157">
        <v>4</v>
      </c>
      <c r="U454" s="157">
        <v>10</v>
      </c>
      <c r="V454" s="157">
        <v>0.87797554885810669</v>
      </c>
      <c r="W454" s="157">
        <v>0.2002420356252135</v>
      </c>
      <c r="X454" s="157">
        <v>0.2625402938181759</v>
      </c>
      <c r="Y454" s="157">
        <v>6.1006095691508784E-2</v>
      </c>
      <c r="Z454" s="164">
        <v>437</v>
      </c>
      <c r="AA454" s="156">
        <f t="shared" si="44"/>
        <v>2182.3589569270994</v>
      </c>
      <c r="AB454" s="156">
        <f t="shared" si="43"/>
        <v>7163.2186103137956</v>
      </c>
      <c r="AC454" s="165"/>
      <c r="AD454" s="165"/>
      <c r="AE454" s="166"/>
    </row>
    <row r="455" spans="1:31" s="167" customFormat="1" x14ac:dyDescent="0.25">
      <c r="A455" s="159" t="s">
        <v>137</v>
      </c>
      <c r="B455" s="160" t="s">
        <v>19</v>
      </c>
      <c r="C455" s="160" t="s">
        <v>138</v>
      </c>
      <c r="D455" s="157" t="s">
        <v>82</v>
      </c>
      <c r="E455" s="157" t="s">
        <v>17</v>
      </c>
      <c r="F455" s="157" t="s">
        <v>12</v>
      </c>
      <c r="G455" s="157" t="s">
        <v>16</v>
      </c>
      <c r="H455" s="157">
        <v>2.5000000000000001E-2</v>
      </c>
      <c r="I455" s="157">
        <v>890</v>
      </c>
      <c r="J455" s="157">
        <v>8</v>
      </c>
      <c r="K455" s="157">
        <f>L455*J455/8</f>
        <v>4.13</v>
      </c>
      <c r="L455" s="157">
        <v>4.13</v>
      </c>
      <c r="M455" s="160" t="s">
        <v>58</v>
      </c>
      <c r="N455" s="163">
        <v>4.7800000000000002E-4</v>
      </c>
      <c r="O455" s="163">
        <v>4.7800000000000002E-4</v>
      </c>
      <c r="P455" s="157">
        <v>10</v>
      </c>
      <c r="Q455" s="157">
        <v>436</v>
      </c>
      <c r="R455" s="157">
        <v>2.5000000000000001E-2</v>
      </c>
      <c r="S455" s="157">
        <v>89</v>
      </c>
      <c r="T455" s="157">
        <v>8</v>
      </c>
      <c r="U455" s="157">
        <v>10</v>
      </c>
      <c r="V455" s="157">
        <v>1.4559536860588902</v>
      </c>
      <c r="W455" s="157">
        <v>0.21585852035915301</v>
      </c>
      <c r="X455" s="157">
        <v>0.83986647563941641</v>
      </c>
      <c r="Y455" s="157">
        <v>0.12589608368780902</v>
      </c>
      <c r="Z455" s="164">
        <v>437</v>
      </c>
      <c r="AA455" s="156">
        <f t="shared" si="44"/>
        <v>2024.4741753668281</v>
      </c>
      <c r="AB455" s="156">
        <f t="shared" si="43"/>
        <v>3471.1167114908144</v>
      </c>
      <c r="AC455" s="165"/>
      <c r="AD455" s="165"/>
      <c r="AE455" s="166"/>
    </row>
    <row r="456" spans="1:31" s="167" customFormat="1" ht="45" x14ac:dyDescent="0.25">
      <c r="A456" s="159" t="s">
        <v>137</v>
      </c>
      <c r="B456" s="160" t="s">
        <v>20</v>
      </c>
      <c r="C456" s="160" t="s">
        <v>138</v>
      </c>
      <c r="D456" s="157" t="s">
        <v>82</v>
      </c>
      <c r="E456" s="157" t="s">
        <v>11</v>
      </c>
      <c r="F456" s="157" t="s">
        <v>12</v>
      </c>
      <c r="G456" s="157" t="s">
        <v>13</v>
      </c>
      <c r="H456" s="157">
        <v>0.01</v>
      </c>
      <c r="I456" s="157">
        <v>445</v>
      </c>
      <c r="J456" s="157">
        <v>4</v>
      </c>
      <c r="K456" s="157">
        <v>4.13</v>
      </c>
      <c r="L456" s="157">
        <f>K456*8/J456</f>
        <v>8.26</v>
      </c>
      <c r="M456" s="160" t="s">
        <v>139</v>
      </c>
      <c r="N456" s="163">
        <v>4.7800000000000002E-4</v>
      </c>
      <c r="O456" s="163">
        <v>4.7800000000000002E-4</v>
      </c>
      <c r="P456" s="157">
        <v>5</v>
      </c>
      <c r="Q456" s="157">
        <v>437</v>
      </c>
      <c r="R456" s="157">
        <v>0.01</v>
      </c>
      <c r="S456" s="157">
        <v>89</v>
      </c>
      <c r="T456" s="157">
        <v>4</v>
      </c>
      <c r="U456" s="157">
        <v>5</v>
      </c>
      <c r="V456" s="157">
        <v>0.94216731661343378</v>
      </c>
      <c r="W456" s="157">
        <v>0.21531290966363106</v>
      </c>
      <c r="X456" s="157">
        <v>0.32663439299008268</v>
      </c>
      <c r="Y456" s="157">
        <v>7.6044020076104252E-2</v>
      </c>
      <c r="Z456" s="164">
        <v>437</v>
      </c>
      <c r="AA456" s="156">
        <f t="shared" si="44"/>
        <v>2029.6042661013491</v>
      </c>
      <c r="AB456" s="156">
        <f t="shared" si="43"/>
        <v>5746.6714616435829</v>
      </c>
      <c r="AC456" s="165"/>
      <c r="AD456" s="165"/>
      <c r="AE456" s="166"/>
    </row>
    <row r="457" spans="1:31" s="167" customFormat="1" x14ac:dyDescent="0.25">
      <c r="A457" s="159" t="s">
        <v>137</v>
      </c>
      <c r="B457" s="160" t="s">
        <v>21</v>
      </c>
      <c r="C457" s="160" t="s">
        <v>138</v>
      </c>
      <c r="D457" s="157" t="s">
        <v>82</v>
      </c>
      <c r="E457" s="157" t="s">
        <v>17</v>
      </c>
      <c r="F457" s="157" t="s">
        <v>12</v>
      </c>
      <c r="G457" s="157" t="s">
        <v>16</v>
      </c>
      <c r="H457" s="157">
        <v>2.5000000000000001E-2</v>
      </c>
      <c r="I457" s="157">
        <v>890</v>
      </c>
      <c r="J457" s="157">
        <v>8</v>
      </c>
      <c r="K457" s="157">
        <f>L457*J457/8</f>
        <v>4.13</v>
      </c>
      <c r="L457" s="157">
        <v>4.13</v>
      </c>
      <c r="M457" s="160" t="s">
        <v>58</v>
      </c>
      <c r="N457" s="163">
        <v>4.7800000000000002E-4</v>
      </c>
      <c r="O457" s="163">
        <v>4.7800000000000002E-4</v>
      </c>
      <c r="P457" s="157">
        <v>5</v>
      </c>
      <c r="Q457" s="157">
        <v>438</v>
      </c>
      <c r="R457" s="157">
        <v>2.5000000000000001E-2</v>
      </c>
      <c r="S457" s="157">
        <v>178</v>
      </c>
      <c r="T457" s="157">
        <v>8</v>
      </c>
      <c r="U457" s="157">
        <v>5</v>
      </c>
      <c r="V457" s="157">
        <v>2.0995055312391893</v>
      </c>
      <c r="W457" s="157">
        <v>0.31259280597432088</v>
      </c>
      <c r="X457" s="157">
        <v>1.4823419120326651</v>
      </c>
      <c r="Y457" s="157">
        <v>0.22245731581857184</v>
      </c>
      <c r="Z457" s="164">
        <v>437</v>
      </c>
      <c r="AA457" s="156">
        <f t="shared" si="44"/>
        <v>1397.9848276991347</v>
      </c>
      <c r="AB457" s="156">
        <f t="shared" si="43"/>
        <v>1964.4217965679377</v>
      </c>
      <c r="AC457" s="165"/>
      <c r="AD457" s="165"/>
      <c r="AE457" s="166"/>
    </row>
    <row r="458" spans="1:31" s="167" customFormat="1" ht="45" x14ac:dyDescent="0.25">
      <c r="A458" s="159" t="s">
        <v>137</v>
      </c>
      <c r="B458" s="160" t="s">
        <v>22</v>
      </c>
      <c r="C458" s="160" t="s">
        <v>138</v>
      </c>
      <c r="D458" s="157" t="s">
        <v>82</v>
      </c>
      <c r="E458" s="157" t="s">
        <v>11</v>
      </c>
      <c r="F458" s="157" t="s">
        <v>23</v>
      </c>
      <c r="G458" s="157" t="s">
        <v>13</v>
      </c>
      <c r="H458" s="157">
        <v>0.01</v>
      </c>
      <c r="I458" s="157">
        <v>445</v>
      </c>
      <c r="J458" s="157">
        <v>4</v>
      </c>
      <c r="K458" s="157">
        <v>4.13</v>
      </c>
      <c r="L458" s="157">
        <f>K458*8/J458</f>
        <v>8.26</v>
      </c>
      <c r="M458" s="160" t="s">
        <v>139</v>
      </c>
      <c r="N458" s="163">
        <v>4.7800000000000002E-4</v>
      </c>
      <c r="O458" s="163">
        <v>4.7800000000000002E-4</v>
      </c>
      <c r="P458" s="157">
        <v>1</v>
      </c>
      <c r="Q458" s="157">
        <v>439</v>
      </c>
      <c r="R458" s="157">
        <v>0.01</v>
      </c>
      <c r="S458" s="157">
        <v>445</v>
      </c>
      <c r="T458" s="157">
        <v>4</v>
      </c>
      <c r="U458" s="157">
        <v>1</v>
      </c>
      <c r="V458" s="157">
        <v>1.4707926058074254</v>
      </c>
      <c r="W458" s="157">
        <v>0.339963127220474</v>
      </c>
      <c r="X458" s="157">
        <v>0.8554190287064829</v>
      </c>
      <c r="Y458" s="157">
        <v>0.2004883906181735</v>
      </c>
      <c r="Z458" s="164">
        <v>437</v>
      </c>
      <c r="AA458" s="156">
        <f t="shared" si="44"/>
        <v>1285.4335220789851</v>
      </c>
      <c r="AB458" s="156">
        <f t="shared" si="43"/>
        <v>2179.6773302064084</v>
      </c>
      <c r="AC458" s="165"/>
      <c r="AD458" s="165"/>
      <c r="AE458" s="166"/>
    </row>
    <row r="459" spans="1:31" s="167" customFormat="1" x14ac:dyDescent="0.25">
      <c r="A459" s="159" t="s">
        <v>137</v>
      </c>
      <c r="B459" s="160" t="s">
        <v>24</v>
      </c>
      <c r="C459" s="160" t="s">
        <v>138</v>
      </c>
      <c r="D459" s="157" t="s">
        <v>82</v>
      </c>
      <c r="E459" s="157" t="s">
        <v>17</v>
      </c>
      <c r="F459" s="157" t="s">
        <v>23</v>
      </c>
      <c r="G459" s="157" t="s">
        <v>16</v>
      </c>
      <c r="H459" s="157">
        <v>2.5000000000000001E-2</v>
      </c>
      <c r="I459" s="157">
        <v>890</v>
      </c>
      <c r="J459" s="157">
        <v>8</v>
      </c>
      <c r="K459" s="157">
        <f>L459*J459/8</f>
        <v>4.13</v>
      </c>
      <c r="L459" s="157">
        <v>4.13</v>
      </c>
      <c r="M459" s="160" t="s">
        <v>58</v>
      </c>
      <c r="N459" s="163">
        <v>4.7800000000000002E-4</v>
      </c>
      <c r="O459" s="163">
        <v>4.7800000000000002E-4</v>
      </c>
      <c r="P459" s="157">
        <v>1</v>
      </c>
      <c r="Q459" s="157">
        <v>440</v>
      </c>
      <c r="R459" s="157">
        <v>2.5000000000000001E-2</v>
      </c>
      <c r="S459" s="157">
        <v>890</v>
      </c>
      <c r="T459" s="157">
        <v>8</v>
      </c>
      <c r="U459" s="157">
        <v>1</v>
      </c>
      <c r="V459" s="157">
        <v>7.2853254367576543</v>
      </c>
      <c r="W459" s="157">
        <v>1.093091182283155</v>
      </c>
      <c r="X459" s="157">
        <v>6.6595006948595081</v>
      </c>
      <c r="Y459" s="157">
        <v>1.0015651611133729</v>
      </c>
      <c r="Z459" s="164">
        <v>437</v>
      </c>
      <c r="AA459" s="156">
        <f t="shared" si="44"/>
        <v>399.78366588524841</v>
      </c>
      <c r="AB459" s="156">
        <f t="shared" si="43"/>
        <v>436.31709345222868</v>
      </c>
      <c r="AC459" s="165"/>
      <c r="AD459" s="165"/>
      <c r="AE459" s="166"/>
    </row>
    <row r="460" spans="1:31" s="167" customFormat="1" ht="45" x14ac:dyDescent="0.25">
      <c r="A460" s="159" t="s">
        <v>140</v>
      </c>
      <c r="B460" s="160" t="s">
        <v>8</v>
      </c>
      <c r="C460" s="160" t="s">
        <v>141</v>
      </c>
      <c r="D460" s="157" t="s">
        <v>142</v>
      </c>
      <c r="E460" s="157" t="s">
        <v>11</v>
      </c>
      <c r="F460" s="157" t="s">
        <v>12</v>
      </c>
      <c r="G460" s="157" t="s">
        <v>13</v>
      </c>
      <c r="H460" s="157">
        <v>1E-3</v>
      </c>
      <c r="I460" s="157">
        <v>445</v>
      </c>
      <c r="J460" s="157">
        <v>4</v>
      </c>
      <c r="K460" s="157">
        <v>2.97</v>
      </c>
      <c r="L460" s="157">
        <f>K460*8/J460</f>
        <v>5.94</v>
      </c>
      <c r="M460" s="160" t="s">
        <v>70</v>
      </c>
      <c r="N460" s="163">
        <v>4.7800000000000002E-4</v>
      </c>
      <c r="O460" s="163">
        <v>4.7800000000000002E-4</v>
      </c>
      <c r="P460" s="157">
        <v>20</v>
      </c>
      <c r="Q460" s="157">
        <v>441</v>
      </c>
      <c r="R460" s="157">
        <v>1E-3</v>
      </c>
      <c r="S460" s="157">
        <v>22.25</v>
      </c>
      <c r="T460" s="157">
        <v>4</v>
      </c>
      <c r="U460" s="157">
        <v>20</v>
      </c>
      <c r="V460" s="157">
        <v>0.58813025475367531</v>
      </c>
      <c r="W460" s="157">
        <v>0.13387564540543084</v>
      </c>
      <c r="X460" s="157">
        <v>0.14589027562290413</v>
      </c>
      <c r="Y460" s="157">
        <v>3.3808746212883406E-2</v>
      </c>
      <c r="Z460" s="164">
        <v>437</v>
      </c>
      <c r="AA460" s="156">
        <f t="shared" si="44"/>
        <v>3264.2232922693534</v>
      </c>
      <c r="AB460" s="156">
        <f t="shared" si="43"/>
        <v>12925.649394045662</v>
      </c>
      <c r="AC460" s="165"/>
      <c r="AD460" s="165"/>
      <c r="AE460" s="166"/>
    </row>
    <row r="461" spans="1:31" s="167" customFormat="1" x14ac:dyDescent="0.25">
      <c r="A461" s="159" t="s">
        <v>140</v>
      </c>
      <c r="B461" s="160" t="s">
        <v>15</v>
      </c>
      <c r="C461" s="160" t="s">
        <v>141</v>
      </c>
      <c r="D461" s="157" t="s">
        <v>65</v>
      </c>
      <c r="E461" s="157" t="s">
        <v>17</v>
      </c>
      <c r="F461" s="157" t="s">
        <v>12</v>
      </c>
      <c r="G461" s="157" t="s">
        <v>16</v>
      </c>
      <c r="H461" s="157">
        <v>7.0000000000000007E-2</v>
      </c>
      <c r="I461" s="157">
        <v>890</v>
      </c>
      <c r="J461" s="157">
        <v>8</v>
      </c>
      <c r="K461" s="157">
        <f>L461*J461/8</f>
        <v>5.27</v>
      </c>
      <c r="L461" s="157">
        <v>5.27</v>
      </c>
      <c r="M461" s="160" t="s">
        <v>58</v>
      </c>
      <c r="N461" s="163">
        <v>4.7800000000000002E-4</v>
      </c>
      <c r="O461" s="163">
        <v>4.7800000000000002E-4</v>
      </c>
      <c r="P461" s="157">
        <v>20</v>
      </c>
      <c r="Q461" s="157">
        <v>442</v>
      </c>
      <c r="R461" s="157">
        <v>7.0000000000000007E-2</v>
      </c>
      <c r="S461" s="157">
        <v>44.5</v>
      </c>
      <c r="T461" s="157">
        <v>8</v>
      </c>
      <c r="U461" s="157">
        <v>20</v>
      </c>
      <c r="V461" s="157">
        <v>1.9389349803497729</v>
      </c>
      <c r="W461" s="157">
        <v>0.28759711693433115</v>
      </c>
      <c r="X461" s="157">
        <v>1.1518217538141393</v>
      </c>
      <c r="Y461" s="157">
        <v>0.17266980767203111</v>
      </c>
      <c r="Z461" s="164">
        <v>437</v>
      </c>
      <c r="AA461" s="156">
        <f t="shared" si="44"/>
        <v>1519.4867203755139</v>
      </c>
      <c r="AB461" s="156">
        <f t="shared" si="43"/>
        <v>2530.8419919598073</v>
      </c>
      <c r="AC461" s="165"/>
      <c r="AD461" s="165"/>
      <c r="AE461" s="166"/>
    </row>
    <row r="462" spans="1:31" s="167" customFormat="1" ht="45" x14ac:dyDescent="0.25">
      <c r="A462" s="159" t="s">
        <v>140</v>
      </c>
      <c r="B462" s="160" t="s">
        <v>18</v>
      </c>
      <c r="C462" s="160" t="s">
        <v>141</v>
      </c>
      <c r="D462" s="157" t="s">
        <v>142</v>
      </c>
      <c r="E462" s="157" t="s">
        <v>11</v>
      </c>
      <c r="F462" s="157" t="s">
        <v>12</v>
      </c>
      <c r="G462" s="157" t="s">
        <v>13</v>
      </c>
      <c r="H462" s="157">
        <v>1E-3</v>
      </c>
      <c r="I462" s="157">
        <v>445</v>
      </c>
      <c r="J462" s="157">
        <v>4</v>
      </c>
      <c r="K462" s="157">
        <v>2.97</v>
      </c>
      <c r="L462" s="157">
        <f>K462*8/J462</f>
        <v>5.94</v>
      </c>
      <c r="M462" s="160" t="s">
        <v>70</v>
      </c>
      <c r="N462" s="163">
        <v>4.7800000000000002E-4</v>
      </c>
      <c r="O462" s="163">
        <v>4.7800000000000002E-4</v>
      </c>
      <c r="P462" s="157">
        <v>10</v>
      </c>
      <c r="Q462" s="157">
        <v>443</v>
      </c>
      <c r="R462" s="157">
        <v>1E-3</v>
      </c>
      <c r="S462" s="157">
        <v>44.5</v>
      </c>
      <c r="T462" s="157">
        <v>4</v>
      </c>
      <c r="U462" s="157">
        <v>10</v>
      </c>
      <c r="V462" s="157">
        <v>0.59130947043042936</v>
      </c>
      <c r="W462" s="157">
        <v>0.13463036221302588</v>
      </c>
      <c r="X462" s="157">
        <v>0.1490848712593297</v>
      </c>
      <c r="Y462" s="157">
        <v>3.456023787527257E-2</v>
      </c>
      <c r="Z462" s="164">
        <v>437</v>
      </c>
      <c r="AA462" s="156">
        <f t="shared" si="44"/>
        <v>3245.9245657271135</v>
      </c>
      <c r="AB462" s="156">
        <f t="shared" si="43"/>
        <v>12644.588893662338</v>
      </c>
      <c r="AC462" s="165"/>
      <c r="AD462" s="165"/>
      <c r="AE462" s="166"/>
    </row>
    <row r="463" spans="1:31" s="167" customFormat="1" x14ac:dyDescent="0.25">
      <c r="A463" s="159" t="s">
        <v>140</v>
      </c>
      <c r="B463" s="160" t="s">
        <v>19</v>
      </c>
      <c r="C463" s="160" t="s">
        <v>141</v>
      </c>
      <c r="D463" s="157" t="s">
        <v>65</v>
      </c>
      <c r="E463" s="157" t="s">
        <v>17</v>
      </c>
      <c r="F463" s="157" t="s">
        <v>12</v>
      </c>
      <c r="G463" s="157" t="s">
        <v>16</v>
      </c>
      <c r="H463" s="157">
        <v>7.0000000000000007E-2</v>
      </c>
      <c r="I463" s="157">
        <v>890</v>
      </c>
      <c r="J463" s="157">
        <v>8</v>
      </c>
      <c r="K463" s="157">
        <f>L463*J463/8</f>
        <v>5.27</v>
      </c>
      <c r="L463" s="157">
        <v>5.27</v>
      </c>
      <c r="M463" s="160" t="s">
        <v>58</v>
      </c>
      <c r="N463" s="163">
        <v>4.7800000000000002E-4</v>
      </c>
      <c r="O463" s="163">
        <v>4.7800000000000002E-4</v>
      </c>
      <c r="P463" s="157">
        <v>10</v>
      </c>
      <c r="Q463" s="157">
        <v>444</v>
      </c>
      <c r="R463" s="157">
        <v>7.0000000000000007E-2</v>
      </c>
      <c r="S463" s="157">
        <v>89</v>
      </c>
      <c r="T463" s="157">
        <v>8</v>
      </c>
      <c r="U463" s="157">
        <v>10</v>
      </c>
      <c r="V463" s="157">
        <v>2.8418113602416009</v>
      </c>
      <c r="W463" s="157">
        <v>0.42325621343471431</v>
      </c>
      <c r="X463" s="157">
        <v>2.0526757807958744</v>
      </c>
      <c r="Y463" s="157">
        <v>0.30802271209015675</v>
      </c>
      <c r="Z463" s="164">
        <v>437</v>
      </c>
      <c r="AA463" s="156">
        <f t="shared" si="44"/>
        <v>1032.4715529956552</v>
      </c>
      <c r="AB463" s="156">
        <f t="shared" si="43"/>
        <v>1418.7265511515016</v>
      </c>
      <c r="AC463" s="165"/>
      <c r="AD463" s="165"/>
      <c r="AE463" s="166"/>
    </row>
    <row r="464" spans="1:31" s="167" customFormat="1" ht="45" x14ac:dyDescent="0.25">
      <c r="A464" s="159" t="s">
        <v>140</v>
      </c>
      <c r="B464" s="160" t="s">
        <v>20</v>
      </c>
      <c r="C464" s="160" t="s">
        <v>141</v>
      </c>
      <c r="D464" s="157" t="s">
        <v>142</v>
      </c>
      <c r="E464" s="157" t="s">
        <v>11</v>
      </c>
      <c r="F464" s="157" t="s">
        <v>12</v>
      </c>
      <c r="G464" s="157" t="s">
        <v>13</v>
      </c>
      <c r="H464" s="157">
        <v>1E-3</v>
      </c>
      <c r="I464" s="157">
        <v>445</v>
      </c>
      <c r="J464" s="157">
        <v>4</v>
      </c>
      <c r="K464" s="157">
        <v>2.97</v>
      </c>
      <c r="L464" s="157">
        <f>K464*8/J464</f>
        <v>5.94</v>
      </c>
      <c r="M464" s="160" t="s">
        <v>70</v>
      </c>
      <c r="N464" s="163">
        <v>4.7800000000000002E-4</v>
      </c>
      <c r="O464" s="163">
        <v>4.7800000000000002E-4</v>
      </c>
      <c r="P464" s="157">
        <v>5</v>
      </c>
      <c r="Q464" s="157">
        <v>445</v>
      </c>
      <c r="R464" s="157">
        <v>1E-3</v>
      </c>
      <c r="S464" s="157">
        <v>89</v>
      </c>
      <c r="T464" s="157">
        <v>4</v>
      </c>
      <c r="U464" s="157">
        <v>5</v>
      </c>
      <c r="V464" s="157">
        <v>0.59766712540735933</v>
      </c>
      <c r="W464" s="157">
        <v>0.13613991418444893</v>
      </c>
      <c r="X464" s="157">
        <v>0.15547333748288347</v>
      </c>
      <c r="Y464" s="157">
        <v>3.606335439066307E-2</v>
      </c>
      <c r="Z464" s="164">
        <v>437</v>
      </c>
      <c r="AA464" s="156">
        <f t="shared" si="44"/>
        <v>3209.9329768045195</v>
      </c>
      <c r="AB464" s="156">
        <f t="shared" si="43"/>
        <v>12117.563864584401</v>
      </c>
      <c r="AC464" s="165"/>
      <c r="AD464" s="165"/>
      <c r="AE464" s="166"/>
    </row>
    <row r="465" spans="1:31" s="167" customFormat="1" x14ac:dyDescent="0.25">
      <c r="A465" s="159" t="s">
        <v>140</v>
      </c>
      <c r="B465" s="160" t="s">
        <v>21</v>
      </c>
      <c r="C465" s="160" t="s">
        <v>141</v>
      </c>
      <c r="D465" s="157" t="s">
        <v>65</v>
      </c>
      <c r="E465" s="157" t="s">
        <v>17</v>
      </c>
      <c r="F465" s="157" t="s">
        <v>12</v>
      </c>
      <c r="G465" s="157" t="s">
        <v>16</v>
      </c>
      <c r="H465" s="157">
        <v>7.0000000000000007E-2</v>
      </c>
      <c r="I465" s="157">
        <v>890</v>
      </c>
      <c r="J465" s="157">
        <v>8</v>
      </c>
      <c r="K465" s="157">
        <f>L465*J465/8</f>
        <v>5.27</v>
      </c>
      <c r="L465" s="157">
        <v>5.27</v>
      </c>
      <c r="M465" s="160" t="s">
        <v>58</v>
      </c>
      <c r="N465" s="163">
        <v>4.7800000000000002E-4</v>
      </c>
      <c r="O465" s="163">
        <v>4.7800000000000002E-4</v>
      </c>
      <c r="P465" s="157">
        <v>5</v>
      </c>
      <c r="Q465" s="157">
        <v>446</v>
      </c>
      <c r="R465" s="157">
        <v>7.0000000000000007E-2</v>
      </c>
      <c r="S465" s="157">
        <v>178</v>
      </c>
      <c r="T465" s="157">
        <v>8</v>
      </c>
      <c r="U465" s="157">
        <v>5</v>
      </c>
      <c r="V465" s="157">
        <v>4.6543405407873495</v>
      </c>
      <c r="W465" s="157">
        <v>0.69563284129339786</v>
      </c>
      <c r="X465" s="157">
        <v>3.861147104309115</v>
      </c>
      <c r="Y465" s="157">
        <v>0.57978603636047676</v>
      </c>
      <c r="Z465" s="164">
        <v>437</v>
      </c>
      <c r="AA465" s="156">
        <f t="shared" si="44"/>
        <v>628.20495821830525</v>
      </c>
      <c r="AB465" s="156">
        <f t="shared" si="43"/>
        <v>753.72632763494005</v>
      </c>
      <c r="AC465" s="165"/>
      <c r="AD465" s="165"/>
      <c r="AE465" s="166"/>
    </row>
    <row r="466" spans="1:31" s="167" customFormat="1" ht="45" x14ac:dyDescent="0.25">
      <c r="A466" s="159" t="s">
        <v>140</v>
      </c>
      <c r="B466" s="160" t="s">
        <v>22</v>
      </c>
      <c r="C466" s="160" t="s">
        <v>141</v>
      </c>
      <c r="D466" s="157" t="s">
        <v>142</v>
      </c>
      <c r="E466" s="157" t="s">
        <v>11</v>
      </c>
      <c r="F466" s="157" t="s">
        <v>23</v>
      </c>
      <c r="G466" s="157" t="s">
        <v>13</v>
      </c>
      <c r="H466" s="157">
        <v>1E-3</v>
      </c>
      <c r="I466" s="157">
        <v>445</v>
      </c>
      <c r="J466" s="157">
        <v>4</v>
      </c>
      <c r="K466" s="157">
        <v>2.97</v>
      </c>
      <c r="L466" s="157">
        <f>K466*8/J466</f>
        <v>5.94</v>
      </c>
      <c r="M466" s="160" t="s">
        <v>70</v>
      </c>
      <c r="N466" s="163">
        <v>4.7800000000000002E-4</v>
      </c>
      <c r="O466" s="163">
        <v>4.7800000000000002E-4</v>
      </c>
      <c r="P466" s="157">
        <v>1</v>
      </c>
      <c r="Q466" s="157">
        <v>447</v>
      </c>
      <c r="R466" s="157">
        <v>1E-3</v>
      </c>
      <c r="S466" s="157">
        <v>445</v>
      </c>
      <c r="T466" s="157">
        <v>4</v>
      </c>
      <c r="U466" s="157">
        <v>1</v>
      </c>
      <c r="V466" s="157">
        <v>0.65984368631554546</v>
      </c>
      <c r="W466" s="157">
        <v>0.151081769658789</v>
      </c>
      <c r="X466" s="157">
        <v>0.21859161885908426</v>
      </c>
      <c r="Y466" s="157">
        <v>5.0987363168388831E-2</v>
      </c>
      <c r="Z466" s="164">
        <v>437</v>
      </c>
      <c r="AA466" s="156">
        <f t="shared" si="44"/>
        <v>2892.4734002450709</v>
      </c>
      <c r="AB466" s="156">
        <f t="shared" si="43"/>
        <v>8570.7511203664562</v>
      </c>
      <c r="AC466" s="165"/>
      <c r="AD466" s="165"/>
      <c r="AE466" s="166"/>
    </row>
    <row r="467" spans="1:31" s="167" customFormat="1" x14ac:dyDescent="0.25">
      <c r="A467" s="159" t="s">
        <v>140</v>
      </c>
      <c r="B467" s="160" t="s">
        <v>24</v>
      </c>
      <c r="C467" s="160" t="s">
        <v>141</v>
      </c>
      <c r="D467" s="157" t="s">
        <v>65</v>
      </c>
      <c r="E467" s="157" t="s">
        <v>17</v>
      </c>
      <c r="F467" s="157" t="s">
        <v>23</v>
      </c>
      <c r="G467" s="157" t="s">
        <v>16</v>
      </c>
      <c r="H467" s="157">
        <v>7.0000000000000007E-2</v>
      </c>
      <c r="I467" s="157">
        <v>890</v>
      </c>
      <c r="J467" s="157">
        <v>8</v>
      </c>
      <c r="K467" s="157">
        <f>L467*J467/8</f>
        <v>5.27</v>
      </c>
      <c r="L467" s="157">
        <v>5.27</v>
      </c>
      <c r="M467" s="160" t="s">
        <v>58</v>
      </c>
      <c r="N467" s="163">
        <v>4.7800000000000002E-4</v>
      </c>
      <c r="O467" s="163">
        <v>4.7800000000000002E-4</v>
      </c>
      <c r="P467" s="157">
        <v>1</v>
      </c>
      <c r="Q467" s="157">
        <v>448</v>
      </c>
      <c r="R467" s="157">
        <v>7.0000000000000007E-2</v>
      </c>
      <c r="S467" s="157">
        <v>890</v>
      </c>
      <c r="T467" s="157">
        <v>8</v>
      </c>
      <c r="U467" s="157">
        <v>1</v>
      </c>
      <c r="V467" s="157">
        <v>19.484080611321392</v>
      </c>
      <c r="W467" s="157">
        <v>2.925775518714596</v>
      </c>
      <c r="X467" s="157">
        <v>18.657804566587867</v>
      </c>
      <c r="Y467" s="157">
        <v>2.8049786075828305</v>
      </c>
      <c r="Z467" s="164">
        <v>437</v>
      </c>
      <c r="AA467" s="156">
        <f t="shared" si="44"/>
        <v>149.36210833836995</v>
      </c>
      <c r="AB467" s="156">
        <f t="shared" si="43"/>
        <v>155.79441455226694</v>
      </c>
      <c r="AC467" s="165"/>
      <c r="AD467" s="165"/>
      <c r="AE467" s="166"/>
    </row>
    <row r="468" spans="1:31" s="167" customFormat="1" ht="30" x14ac:dyDescent="0.25">
      <c r="A468" s="159" t="s">
        <v>143</v>
      </c>
      <c r="B468" s="160" t="s">
        <v>8</v>
      </c>
      <c r="C468" s="160" t="s">
        <v>43</v>
      </c>
      <c r="D468" s="157" t="s">
        <v>10</v>
      </c>
      <c r="E468" s="157" t="s">
        <v>11</v>
      </c>
      <c r="F468" s="157" t="s">
        <v>12</v>
      </c>
      <c r="G468" s="173" t="s">
        <v>63</v>
      </c>
      <c r="H468" s="157">
        <v>0.92</v>
      </c>
      <c r="I468" s="157">
        <v>445</v>
      </c>
      <c r="J468" s="157">
        <v>4</v>
      </c>
      <c r="K468" s="161">
        <f>L468*J468/8</f>
        <v>4.7500000000000001E-2</v>
      </c>
      <c r="L468" s="161">
        <f>L476*J476/J468</f>
        <v>9.5000000000000001E-2</v>
      </c>
      <c r="M468" s="160" t="s">
        <v>45</v>
      </c>
      <c r="N468" s="163">
        <v>1.7984769174616425E-3</v>
      </c>
      <c r="O468" s="163">
        <v>1.7984769174616429E-3</v>
      </c>
      <c r="P468" s="157">
        <v>20</v>
      </c>
      <c r="Q468" s="157">
        <v>457</v>
      </c>
      <c r="R468" s="157">
        <v>0.92</v>
      </c>
      <c r="S468" s="157">
        <v>22.25</v>
      </c>
      <c r="T468" s="157">
        <v>4</v>
      </c>
      <c r="U468" s="157">
        <v>20</v>
      </c>
      <c r="V468" s="157">
        <v>11.341456879242861</v>
      </c>
      <c r="W468" s="157">
        <v>2.641544351486298</v>
      </c>
      <c r="X468" s="157">
        <v>11.334076877701612</v>
      </c>
      <c r="Y468" s="157">
        <v>2.6398951722123374</v>
      </c>
      <c r="Z468" s="164">
        <v>437</v>
      </c>
      <c r="AA468" s="156">
        <f t="shared" si="44"/>
        <v>165.43352745681383</v>
      </c>
      <c r="AB468" s="156">
        <f t="shared" ref="AB468:AB483" si="47">Z468/Y468</f>
        <v>165.53687608503657</v>
      </c>
      <c r="AC468" s="165"/>
      <c r="AD468" s="165"/>
      <c r="AE468" s="166"/>
    </row>
    <row r="469" spans="1:31" s="167" customFormat="1" ht="30" x14ac:dyDescent="0.25">
      <c r="A469" s="159" t="s">
        <v>143</v>
      </c>
      <c r="B469" s="160" t="s">
        <v>15</v>
      </c>
      <c r="C469" s="160" t="s">
        <v>46</v>
      </c>
      <c r="D469" s="157" t="s">
        <v>47</v>
      </c>
      <c r="E469" s="157" t="s">
        <v>17</v>
      </c>
      <c r="F469" s="157" t="s">
        <v>12</v>
      </c>
      <c r="G469" s="157" t="s">
        <v>16</v>
      </c>
      <c r="H469" s="157">
        <v>1</v>
      </c>
      <c r="I469" s="157">
        <v>890</v>
      </c>
      <c r="J469" s="157">
        <v>8</v>
      </c>
      <c r="K469" s="161">
        <f t="shared" ref="K469:K483" si="48">L469*J469/8</f>
        <v>0.44094374999999997</v>
      </c>
      <c r="L469" s="161">
        <f t="shared" ref="L469:L474" si="49">L477*J477/J469</f>
        <v>0.44094374999999997</v>
      </c>
      <c r="M469" s="160" t="s">
        <v>48</v>
      </c>
      <c r="N469" s="163">
        <v>2.0499969176470479E-3</v>
      </c>
      <c r="O469" s="163">
        <v>2.0499969176470479E-3</v>
      </c>
      <c r="P469" s="157">
        <v>20</v>
      </c>
      <c r="Q469" s="157">
        <v>458</v>
      </c>
      <c r="R469" s="157">
        <v>1</v>
      </c>
      <c r="S469" s="157">
        <v>44.5</v>
      </c>
      <c r="T469" s="157">
        <v>8</v>
      </c>
      <c r="U469" s="157">
        <v>20</v>
      </c>
      <c r="V469" s="157">
        <v>59.673494716314593</v>
      </c>
      <c r="W469" s="157">
        <v>8.9273430012921153</v>
      </c>
      <c r="X469" s="157">
        <v>59.596582784029366</v>
      </c>
      <c r="Y469" s="157">
        <v>8.9161837240699722</v>
      </c>
      <c r="Z469" s="164">
        <v>437</v>
      </c>
      <c r="AA469" s="156">
        <f t="shared" si="44"/>
        <v>48.950734830816963</v>
      </c>
      <c r="AB469" s="156">
        <f t="shared" si="47"/>
        <v>49.012000371894821</v>
      </c>
      <c r="AC469" s="165"/>
      <c r="AD469" s="165"/>
      <c r="AE469" s="166"/>
    </row>
    <row r="470" spans="1:31" s="167" customFormat="1" ht="30" x14ac:dyDescent="0.25">
      <c r="A470" s="159" t="s">
        <v>143</v>
      </c>
      <c r="B470" s="160" t="s">
        <v>18</v>
      </c>
      <c r="C470" s="160" t="s">
        <v>43</v>
      </c>
      <c r="D470" s="157" t="s">
        <v>10</v>
      </c>
      <c r="E470" s="157" t="s">
        <v>11</v>
      </c>
      <c r="F470" s="157" t="s">
        <v>12</v>
      </c>
      <c r="G470" s="173" t="s">
        <v>63</v>
      </c>
      <c r="H470" s="157">
        <v>0.92</v>
      </c>
      <c r="I470" s="157">
        <v>445</v>
      </c>
      <c r="J470" s="157">
        <v>4</v>
      </c>
      <c r="K470" s="161">
        <f t="shared" si="48"/>
        <v>4.7500000000000001E-2</v>
      </c>
      <c r="L470" s="161">
        <f t="shared" si="49"/>
        <v>9.5000000000000001E-2</v>
      </c>
      <c r="M470" s="160" t="s">
        <v>45</v>
      </c>
      <c r="N470" s="163">
        <v>1.7984769172768092E-3</v>
      </c>
      <c r="O470" s="163">
        <v>1.7984769172768092E-3</v>
      </c>
      <c r="P470" s="157">
        <v>10</v>
      </c>
      <c r="Q470" s="157">
        <v>459</v>
      </c>
      <c r="R470" s="157">
        <v>0.92</v>
      </c>
      <c r="S470" s="157">
        <v>44.5</v>
      </c>
      <c r="T470" s="157">
        <v>4</v>
      </c>
      <c r="U470" s="157">
        <v>10</v>
      </c>
      <c r="V470" s="157">
        <v>23.176131867287275</v>
      </c>
      <c r="W470" s="157">
        <v>5.3587979860085522</v>
      </c>
      <c r="X470" s="157">
        <v>23.168427747572998</v>
      </c>
      <c r="Y470" s="157">
        <v>5.3570999145172378</v>
      </c>
      <c r="Z470" s="164">
        <v>437</v>
      </c>
      <c r="AA470" s="156">
        <f t="shared" si="44"/>
        <v>81.548138433465212</v>
      </c>
      <c r="AB470" s="156">
        <f t="shared" si="47"/>
        <v>81.5739872268895</v>
      </c>
      <c r="AC470" s="165"/>
      <c r="AD470" s="165"/>
      <c r="AE470" s="166"/>
    </row>
    <row r="471" spans="1:31" s="167" customFormat="1" ht="30" x14ac:dyDescent="0.25">
      <c r="A471" s="159" t="s">
        <v>143</v>
      </c>
      <c r="B471" s="160" t="s">
        <v>19</v>
      </c>
      <c r="C471" s="160" t="s">
        <v>46</v>
      </c>
      <c r="D471" s="157" t="s">
        <v>47</v>
      </c>
      <c r="E471" s="157" t="s">
        <v>17</v>
      </c>
      <c r="F471" s="157" t="s">
        <v>12</v>
      </c>
      <c r="G471" s="157" t="s">
        <v>16</v>
      </c>
      <c r="H471" s="157">
        <v>1</v>
      </c>
      <c r="I471" s="157">
        <v>890</v>
      </c>
      <c r="J471" s="157">
        <v>8</v>
      </c>
      <c r="K471" s="161">
        <f>L471*J471/8</f>
        <v>0.44094374999999997</v>
      </c>
      <c r="L471" s="161">
        <f t="shared" si="49"/>
        <v>0.44094374999999997</v>
      </c>
      <c r="M471" s="160" t="s">
        <v>48</v>
      </c>
      <c r="N471" s="163">
        <v>2.049996917647037E-3</v>
      </c>
      <c r="O471" s="163">
        <v>2.0499969176470366E-3</v>
      </c>
      <c r="P471" s="157">
        <v>10</v>
      </c>
      <c r="Q471" s="157">
        <v>460</v>
      </c>
      <c r="R471" s="157">
        <v>1</v>
      </c>
      <c r="S471" s="157">
        <v>89</v>
      </c>
      <c r="T471" s="157">
        <v>8</v>
      </c>
      <c r="U471" s="157">
        <v>10</v>
      </c>
      <c r="V471" s="157">
        <v>129.34812322504214</v>
      </c>
      <c r="W471" s="157">
        <v>19.171895159413989</v>
      </c>
      <c r="X471" s="157">
        <v>129.25848884842429</v>
      </c>
      <c r="Y471" s="157">
        <v>19.159157974870187</v>
      </c>
      <c r="Z471" s="164">
        <v>437</v>
      </c>
      <c r="AA471" s="156">
        <f t="shared" si="44"/>
        <v>22.793782063085171</v>
      </c>
      <c r="AB471" s="156">
        <f t="shared" si="47"/>
        <v>22.808935579172335</v>
      </c>
      <c r="AC471" s="165"/>
      <c r="AD471" s="165"/>
      <c r="AE471" s="166"/>
    </row>
    <row r="472" spans="1:31" s="167" customFormat="1" ht="30" x14ac:dyDescent="0.25">
      <c r="A472" s="159" t="s">
        <v>143</v>
      </c>
      <c r="B472" s="160" t="s">
        <v>20</v>
      </c>
      <c r="C472" s="160" t="s">
        <v>43</v>
      </c>
      <c r="D472" s="157" t="s">
        <v>10</v>
      </c>
      <c r="E472" s="157" t="s">
        <v>11</v>
      </c>
      <c r="F472" s="157" t="s">
        <v>12</v>
      </c>
      <c r="G472" s="173" t="s">
        <v>63</v>
      </c>
      <c r="H472" s="157">
        <v>0.92</v>
      </c>
      <c r="I472" s="157">
        <v>445</v>
      </c>
      <c r="J472" s="157">
        <v>4</v>
      </c>
      <c r="K472" s="161">
        <f t="shared" si="48"/>
        <v>4.7500000000000001E-2</v>
      </c>
      <c r="L472" s="161">
        <f>L480*J480/J472</f>
        <v>9.5000000000000001E-2</v>
      </c>
      <c r="M472" s="160" t="s">
        <v>45</v>
      </c>
      <c r="N472" s="163">
        <v>1.7984769169065633E-3</v>
      </c>
      <c r="O472" s="163">
        <v>1.7984769169065637E-3</v>
      </c>
      <c r="P472" s="157">
        <v>5</v>
      </c>
      <c r="Q472" s="157">
        <v>461</v>
      </c>
      <c r="R472" s="157">
        <v>0.92</v>
      </c>
      <c r="S472" s="157">
        <v>89</v>
      </c>
      <c r="T472" s="157">
        <v>4</v>
      </c>
      <c r="U472" s="157">
        <v>5</v>
      </c>
      <c r="V472" s="157">
        <v>48.394791801100673</v>
      </c>
      <c r="W472" s="157">
        <v>11.015912003847301</v>
      </c>
      <c r="X472" s="157">
        <v>48.386420616124873</v>
      </c>
      <c r="Y472" s="157">
        <v>11.014121557044311</v>
      </c>
      <c r="Z472" s="164">
        <v>437</v>
      </c>
      <c r="AA472" s="156">
        <f t="shared" si="44"/>
        <v>39.669888416626605</v>
      </c>
      <c r="AB472" s="156">
        <f t="shared" si="47"/>
        <v>39.676337122002032</v>
      </c>
      <c r="AC472" s="165"/>
      <c r="AD472" s="165"/>
      <c r="AE472" s="166"/>
    </row>
    <row r="473" spans="1:31" s="167" customFormat="1" ht="30" x14ac:dyDescent="0.25">
      <c r="A473" s="159" t="s">
        <v>143</v>
      </c>
      <c r="B473" s="160" t="s">
        <v>21</v>
      </c>
      <c r="C473" s="160" t="s">
        <v>46</v>
      </c>
      <c r="D473" s="157" t="s">
        <v>47</v>
      </c>
      <c r="E473" s="157" t="s">
        <v>17</v>
      </c>
      <c r="F473" s="157" t="s">
        <v>12</v>
      </c>
      <c r="G473" s="157" t="s">
        <v>16</v>
      </c>
      <c r="H473" s="157">
        <v>1</v>
      </c>
      <c r="I473" s="157">
        <v>890</v>
      </c>
      <c r="J473" s="157">
        <v>8</v>
      </c>
      <c r="K473" s="161">
        <f t="shared" si="48"/>
        <v>0.44094374999999997</v>
      </c>
      <c r="L473" s="161">
        <f t="shared" si="49"/>
        <v>0.44094374999999997</v>
      </c>
      <c r="M473" s="160" t="s">
        <v>48</v>
      </c>
      <c r="N473" s="163">
        <v>2.049996917647014E-3</v>
      </c>
      <c r="O473" s="163">
        <v>2.049996917647014E-3</v>
      </c>
      <c r="P473" s="157">
        <v>5</v>
      </c>
      <c r="Q473" s="157">
        <v>462</v>
      </c>
      <c r="R473" s="157">
        <v>1</v>
      </c>
      <c r="S473" s="157">
        <v>178</v>
      </c>
      <c r="T473" s="157">
        <v>8</v>
      </c>
      <c r="U473" s="157">
        <v>5</v>
      </c>
      <c r="V473" s="157">
        <v>303.02944964583037</v>
      </c>
      <c r="W473" s="157">
        <v>43.44409838923545</v>
      </c>
      <c r="X473" s="157">
        <v>302.91111903378589</v>
      </c>
      <c r="Y473" s="157">
        <v>43.428488189017045</v>
      </c>
      <c r="Z473" s="164">
        <v>437</v>
      </c>
      <c r="AA473" s="156">
        <f t="shared" si="44"/>
        <v>10.058903653258449</v>
      </c>
      <c r="AB473" s="156">
        <f t="shared" si="47"/>
        <v>10.062519286833387</v>
      </c>
      <c r="AC473" s="165"/>
      <c r="AD473" s="165"/>
      <c r="AE473" s="166"/>
    </row>
    <row r="474" spans="1:31" s="167" customFormat="1" ht="30" x14ac:dyDescent="0.25">
      <c r="A474" s="159" t="s">
        <v>143</v>
      </c>
      <c r="B474" s="160" t="s">
        <v>22</v>
      </c>
      <c r="C474" s="160" t="s">
        <v>43</v>
      </c>
      <c r="D474" s="157" t="s">
        <v>10</v>
      </c>
      <c r="E474" s="157" t="s">
        <v>11</v>
      </c>
      <c r="F474" s="157" t="s">
        <v>23</v>
      </c>
      <c r="G474" s="173" t="s">
        <v>63</v>
      </c>
      <c r="H474" s="157">
        <v>0.92</v>
      </c>
      <c r="I474" s="157">
        <v>445</v>
      </c>
      <c r="J474" s="157">
        <v>4</v>
      </c>
      <c r="K474" s="161">
        <f t="shared" si="48"/>
        <v>4.7500000000000001E-2</v>
      </c>
      <c r="L474" s="161">
        <f t="shared" si="49"/>
        <v>9.5000000000000001E-2</v>
      </c>
      <c r="M474" s="160" t="s">
        <v>45</v>
      </c>
      <c r="N474" s="163">
        <v>1.7984769139445711E-3</v>
      </c>
      <c r="O474" s="163">
        <v>1.7984769139445711E-3</v>
      </c>
      <c r="P474" s="157">
        <v>1</v>
      </c>
      <c r="Q474" s="157">
        <v>463</v>
      </c>
      <c r="R474" s="157">
        <v>0.92</v>
      </c>
      <c r="S474" s="157">
        <v>445</v>
      </c>
      <c r="T474" s="157">
        <v>4</v>
      </c>
      <c r="U474" s="157">
        <v>1</v>
      </c>
      <c r="V474" s="157">
        <v>329.12569859055355</v>
      </c>
      <c r="W474" s="157">
        <v>64.396675829394141</v>
      </c>
      <c r="X474" s="157">
        <v>329.11160443305641</v>
      </c>
      <c r="Y474" s="157">
        <v>64.394390473388498</v>
      </c>
      <c r="Z474" s="164">
        <v>437</v>
      </c>
      <c r="AA474" s="156">
        <f t="shared" si="44"/>
        <v>6.7860645657819729</v>
      </c>
      <c r="AB474" s="156">
        <f t="shared" si="47"/>
        <v>6.786305403117276</v>
      </c>
      <c r="AC474" s="165"/>
      <c r="AD474" s="165"/>
      <c r="AE474" s="166"/>
    </row>
    <row r="475" spans="1:31" s="167" customFormat="1" ht="30" x14ac:dyDescent="0.25">
      <c r="A475" s="159" t="s">
        <v>143</v>
      </c>
      <c r="B475" s="160" t="s">
        <v>24</v>
      </c>
      <c r="C475" s="160" t="s">
        <v>46</v>
      </c>
      <c r="D475" s="157" t="s">
        <v>144</v>
      </c>
      <c r="E475" s="157" t="s">
        <v>17</v>
      </c>
      <c r="F475" s="157" t="s">
        <v>23</v>
      </c>
      <c r="G475" s="157" t="s">
        <v>16</v>
      </c>
      <c r="H475" s="157">
        <v>1</v>
      </c>
      <c r="I475" s="157">
        <v>890</v>
      </c>
      <c r="J475" s="157">
        <v>8</v>
      </c>
      <c r="K475" s="161">
        <f t="shared" si="48"/>
        <v>0.44094374999999997</v>
      </c>
      <c r="L475" s="161">
        <f>L483*J483/J475</f>
        <v>0.44094374999999997</v>
      </c>
      <c r="M475" s="160" t="s">
        <v>48</v>
      </c>
      <c r="N475" s="163">
        <v>2.0499969176468341E-3</v>
      </c>
      <c r="O475" s="163">
        <v>2.0499969176468341E-3</v>
      </c>
      <c r="P475" s="157">
        <v>1</v>
      </c>
      <c r="Q475" s="157">
        <v>464</v>
      </c>
      <c r="R475" s="157">
        <v>1</v>
      </c>
      <c r="S475" s="157">
        <v>890</v>
      </c>
      <c r="T475" s="157">
        <v>8</v>
      </c>
      <c r="U475" s="157">
        <v>1</v>
      </c>
      <c r="V475" s="157">
        <v>4001.241407976619</v>
      </c>
      <c r="W475" s="157">
        <v>400.2532525019293</v>
      </c>
      <c r="X475" s="157">
        <v>4000.7870799239067</v>
      </c>
      <c r="Y475" s="157">
        <v>400.21432285354695</v>
      </c>
      <c r="Z475" s="164">
        <v>437</v>
      </c>
      <c r="AA475" s="156">
        <f t="shared" ref="AA475:AA482" si="50">Z475/W475</f>
        <v>1.0918087417613016</v>
      </c>
      <c r="AB475" s="156">
        <f t="shared" si="47"/>
        <v>1.0919149441833302</v>
      </c>
      <c r="AC475" s="165"/>
      <c r="AD475" s="165"/>
      <c r="AE475" s="166"/>
    </row>
    <row r="476" spans="1:31" s="167" customFormat="1" ht="28.5" x14ac:dyDescent="0.25">
      <c r="A476" s="159" t="s">
        <v>143</v>
      </c>
      <c r="B476" s="160" t="s">
        <v>25</v>
      </c>
      <c r="C476" s="160" t="s">
        <v>43</v>
      </c>
      <c r="D476" s="157" t="s">
        <v>10</v>
      </c>
      <c r="E476" s="157" t="s">
        <v>11</v>
      </c>
      <c r="F476" s="157" t="s">
        <v>12</v>
      </c>
      <c r="G476" s="173" t="s">
        <v>63</v>
      </c>
      <c r="H476" s="157">
        <v>0.92</v>
      </c>
      <c r="I476" s="157">
        <v>445</v>
      </c>
      <c r="J476" s="157">
        <v>0.5</v>
      </c>
      <c r="K476" s="157">
        <f t="shared" si="48"/>
        <v>4.7500000000000001E-2</v>
      </c>
      <c r="L476" s="157">
        <v>0.76</v>
      </c>
      <c r="M476" s="157" t="s">
        <v>49</v>
      </c>
      <c r="N476" s="163">
        <v>1.7984769176238853E-3</v>
      </c>
      <c r="O476" s="163">
        <v>1.7984769176238899E-3</v>
      </c>
      <c r="P476" s="157">
        <v>20</v>
      </c>
      <c r="Q476" s="157">
        <v>465</v>
      </c>
      <c r="R476" s="157">
        <v>0.92</v>
      </c>
      <c r="S476" s="157">
        <v>22.25</v>
      </c>
      <c r="T476" s="157">
        <v>0.5</v>
      </c>
      <c r="U476" s="157">
        <v>20</v>
      </c>
      <c r="V476" s="157">
        <v>1.3990169286903107</v>
      </c>
      <c r="W476" s="157">
        <v>0.71903438668683861</v>
      </c>
      <c r="X476" s="157">
        <v>1.3918988370663574</v>
      </c>
      <c r="Y476" s="157">
        <v>0.71580707668951671</v>
      </c>
      <c r="Z476" s="164">
        <v>437</v>
      </c>
      <c r="AA476" s="156">
        <f t="shared" si="50"/>
        <v>607.75952873909887</v>
      </c>
      <c r="AB476" s="156">
        <f t="shared" si="47"/>
        <v>610.49969220903631</v>
      </c>
      <c r="AC476" s="165"/>
      <c r="AD476" s="165"/>
      <c r="AE476" s="166"/>
    </row>
    <row r="477" spans="1:31" s="167" customFormat="1" ht="28.5" x14ac:dyDescent="0.25">
      <c r="A477" s="159" t="s">
        <v>143</v>
      </c>
      <c r="B477" s="160" t="s">
        <v>25</v>
      </c>
      <c r="C477" s="160" t="s">
        <v>46</v>
      </c>
      <c r="D477" s="157" t="s">
        <v>47</v>
      </c>
      <c r="E477" s="157" t="s">
        <v>17</v>
      </c>
      <c r="F477" s="157" t="s">
        <v>12</v>
      </c>
      <c r="G477" s="157" t="s">
        <v>16</v>
      </c>
      <c r="H477" s="157">
        <v>1</v>
      </c>
      <c r="I477" s="157">
        <v>890</v>
      </c>
      <c r="J477" s="157">
        <v>0.60299999999999998</v>
      </c>
      <c r="K477" s="162">
        <f t="shared" si="48"/>
        <v>0.44094374999999997</v>
      </c>
      <c r="L477" s="157">
        <v>5.85</v>
      </c>
      <c r="M477" s="157" t="s">
        <v>49</v>
      </c>
      <c r="N477" s="163">
        <v>2.0499969176470583E-3</v>
      </c>
      <c r="O477" s="163">
        <v>2.0499969176470578E-3</v>
      </c>
      <c r="P477" s="157">
        <v>20</v>
      </c>
      <c r="Q477" s="157">
        <v>466</v>
      </c>
      <c r="R477" s="157">
        <v>1</v>
      </c>
      <c r="S477" s="157">
        <v>44.5</v>
      </c>
      <c r="T477" s="157">
        <v>0.60299999999999998</v>
      </c>
      <c r="U477" s="157">
        <v>20</v>
      </c>
      <c r="V477" s="157">
        <v>4.2729690466233148</v>
      </c>
      <c r="W477" s="157">
        <v>2.0213182896421502</v>
      </c>
      <c r="X477" s="157">
        <v>4.2058860675615559</v>
      </c>
      <c r="Y477" s="157">
        <v>1.9930497936833771</v>
      </c>
      <c r="Z477" s="164">
        <v>437</v>
      </c>
      <c r="AA477" s="156">
        <f t="shared" si="50"/>
        <v>216.19554042493996</v>
      </c>
      <c r="AB477" s="156">
        <f t="shared" si="47"/>
        <v>219.26195792247395</v>
      </c>
      <c r="AC477" s="165"/>
      <c r="AD477" s="165"/>
      <c r="AE477" s="166"/>
    </row>
    <row r="478" spans="1:31" s="167" customFormat="1" ht="28.5" x14ac:dyDescent="0.25">
      <c r="A478" s="159" t="s">
        <v>143</v>
      </c>
      <c r="B478" s="160" t="s">
        <v>27</v>
      </c>
      <c r="C478" s="160" t="s">
        <v>43</v>
      </c>
      <c r="D478" s="157" t="s">
        <v>10</v>
      </c>
      <c r="E478" s="157" t="s">
        <v>11</v>
      </c>
      <c r="F478" s="157" t="s">
        <v>12</v>
      </c>
      <c r="G478" s="173" t="s">
        <v>63</v>
      </c>
      <c r="H478" s="157">
        <v>0.92</v>
      </c>
      <c r="I478" s="157">
        <v>445</v>
      </c>
      <c r="J478" s="157">
        <v>0.5</v>
      </c>
      <c r="K478" s="157">
        <f t="shared" si="48"/>
        <v>4.7500000000000001E-2</v>
      </c>
      <c r="L478" s="157">
        <v>0.76</v>
      </c>
      <c r="M478" s="157" t="s">
        <v>49</v>
      </c>
      <c r="N478" s="163">
        <v>1.7984769176007745E-3</v>
      </c>
      <c r="O478" s="163">
        <v>1.7984769176007769E-3</v>
      </c>
      <c r="P478" s="157">
        <v>10</v>
      </c>
      <c r="Q478" s="157">
        <v>467</v>
      </c>
      <c r="R478" s="157">
        <v>0.92</v>
      </c>
      <c r="S478" s="157">
        <v>44.5</v>
      </c>
      <c r="T478" s="157">
        <v>0.5</v>
      </c>
      <c r="U478" s="157">
        <v>10</v>
      </c>
      <c r="V478" s="157">
        <v>2.7993625262232213</v>
      </c>
      <c r="W478" s="157">
        <v>1.4354309039216353</v>
      </c>
      <c r="X478" s="157">
        <v>2.7921894659401714</v>
      </c>
      <c r="Y478" s="157">
        <v>1.4321950610090632</v>
      </c>
      <c r="Z478" s="164">
        <v>437</v>
      </c>
      <c r="AA478" s="156">
        <f t="shared" si="50"/>
        <v>304.43819957206188</v>
      </c>
      <c r="AB478" s="156">
        <f t="shared" si="47"/>
        <v>305.12603478195808</v>
      </c>
      <c r="AC478" s="165"/>
      <c r="AD478" s="165"/>
      <c r="AE478" s="166"/>
    </row>
    <row r="479" spans="1:31" s="167" customFormat="1" ht="28.5" x14ac:dyDescent="0.25">
      <c r="A479" s="159" t="s">
        <v>143</v>
      </c>
      <c r="B479" s="160" t="s">
        <v>27</v>
      </c>
      <c r="C479" s="160" t="s">
        <v>46</v>
      </c>
      <c r="D479" s="157" t="s">
        <v>47</v>
      </c>
      <c r="E479" s="157" t="s">
        <v>17</v>
      </c>
      <c r="F479" s="157" t="s">
        <v>12</v>
      </c>
      <c r="G479" s="157" t="s">
        <v>16</v>
      </c>
      <c r="H479" s="157">
        <v>1</v>
      </c>
      <c r="I479" s="157">
        <v>890</v>
      </c>
      <c r="J479" s="157">
        <v>0.60299999999999998</v>
      </c>
      <c r="K479" s="162">
        <f t="shared" si="48"/>
        <v>0.44094374999999997</v>
      </c>
      <c r="L479" s="157">
        <v>5.85</v>
      </c>
      <c r="M479" s="157" t="s">
        <v>49</v>
      </c>
      <c r="N479" s="163">
        <v>2.049996917647057E-3</v>
      </c>
      <c r="O479" s="163">
        <v>2.049996917647057E-3</v>
      </c>
      <c r="P479" s="157">
        <v>10</v>
      </c>
      <c r="Q479" s="157">
        <v>468</v>
      </c>
      <c r="R479" s="157">
        <v>1</v>
      </c>
      <c r="S479" s="157">
        <v>89</v>
      </c>
      <c r="T479" s="157">
        <v>0.60299999999999998</v>
      </c>
      <c r="U479" s="157">
        <v>10</v>
      </c>
      <c r="V479" s="157">
        <v>8.5531488216250455</v>
      </c>
      <c r="W479" s="157">
        <v>4.0184704730081737</v>
      </c>
      <c r="X479" s="157">
        <v>8.4845665737513176</v>
      </c>
      <c r="Y479" s="157">
        <v>3.9899920840251348</v>
      </c>
      <c r="Z479" s="164">
        <v>437</v>
      </c>
      <c r="AA479" s="156">
        <f t="shared" si="50"/>
        <v>108.74784397081001</v>
      </c>
      <c r="AB479" s="156">
        <f t="shared" si="47"/>
        <v>109.52402681439685</v>
      </c>
      <c r="AC479" s="165"/>
      <c r="AD479" s="165"/>
      <c r="AE479" s="166"/>
    </row>
    <row r="480" spans="1:31" s="167" customFormat="1" ht="28.5" x14ac:dyDescent="0.25">
      <c r="A480" s="159" t="s">
        <v>143</v>
      </c>
      <c r="B480" s="160" t="s">
        <v>28</v>
      </c>
      <c r="C480" s="160" t="s">
        <v>43</v>
      </c>
      <c r="D480" s="157" t="s">
        <v>10</v>
      </c>
      <c r="E480" s="157" t="s">
        <v>11</v>
      </c>
      <c r="F480" s="157" t="s">
        <v>12</v>
      </c>
      <c r="G480" s="173" t="s">
        <v>63</v>
      </c>
      <c r="H480" s="157">
        <v>0.92</v>
      </c>
      <c r="I480" s="157">
        <v>445</v>
      </c>
      <c r="J480" s="157">
        <v>0.5</v>
      </c>
      <c r="K480" s="157">
        <f t="shared" si="48"/>
        <v>4.7500000000000001E-2</v>
      </c>
      <c r="L480" s="157">
        <v>0.76</v>
      </c>
      <c r="M480" s="157" t="s">
        <v>49</v>
      </c>
      <c r="N480" s="163">
        <v>1.7984769175544996E-3</v>
      </c>
      <c r="O480" s="163">
        <v>1.7984769175544975E-3</v>
      </c>
      <c r="P480" s="157">
        <v>5</v>
      </c>
      <c r="Q480" s="157">
        <v>469</v>
      </c>
      <c r="R480" s="157">
        <v>0.92</v>
      </c>
      <c r="S480" s="157">
        <v>89</v>
      </c>
      <c r="T480" s="157">
        <v>0.5</v>
      </c>
      <c r="U480" s="157">
        <v>5</v>
      </c>
      <c r="V480" s="157">
        <v>5.6320586195613407</v>
      </c>
      <c r="W480" s="157">
        <v>2.8732239541241893</v>
      </c>
      <c r="X480" s="157">
        <v>5.6247756679788488</v>
      </c>
      <c r="Y480" s="157">
        <v>2.8699715532888286</v>
      </c>
      <c r="Z480" s="164">
        <v>437</v>
      </c>
      <c r="AA480" s="156">
        <f t="shared" si="50"/>
        <v>152.09395681556106</v>
      </c>
      <c r="AB480" s="156">
        <f t="shared" si="47"/>
        <v>152.26631758744165</v>
      </c>
      <c r="AC480" s="165"/>
      <c r="AD480" s="165"/>
      <c r="AE480" s="166"/>
    </row>
    <row r="481" spans="1:31" s="167" customFormat="1" ht="28.5" x14ac:dyDescent="0.25">
      <c r="A481" s="159" t="s">
        <v>143</v>
      </c>
      <c r="B481" s="160" t="s">
        <v>28</v>
      </c>
      <c r="C481" s="160" t="s">
        <v>46</v>
      </c>
      <c r="D481" s="157" t="s">
        <v>47</v>
      </c>
      <c r="E481" s="157" t="s">
        <v>17</v>
      </c>
      <c r="F481" s="157" t="s">
        <v>12</v>
      </c>
      <c r="G481" s="157" t="s">
        <v>16</v>
      </c>
      <c r="H481" s="157">
        <v>1</v>
      </c>
      <c r="I481" s="157">
        <v>890</v>
      </c>
      <c r="J481" s="157">
        <v>0.60299999999999998</v>
      </c>
      <c r="K481" s="162">
        <f t="shared" si="48"/>
        <v>0.44094374999999997</v>
      </c>
      <c r="L481" s="157">
        <v>5.85</v>
      </c>
      <c r="M481" s="157" t="s">
        <v>49</v>
      </c>
      <c r="N481" s="163">
        <v>2.0499969176470557E-3</v>
      </c>
      <c r="O481" s="163">
        <v>2.0499969176470557E-3</v>
      </c>
      <c r="P481" s="157">
        <v>5</v>
      </c>
      <c r="Q481" s="157">
        <v>470</v>
      </c>
      <c r="R481" s="157">
        <v>1</v>
      </c>
      <c r="S481" s="157">
        <v>178</v>
      </c>
      <c r="T481" s="157">
        <v>0.60299999999999998</v>
      </c>
      <c r="U481" s="157">
        <v>5</v>
      </c>
      <c r="V481" s="157">
        <v>17.395461007362478</v>
      </c>
      <c r="W481" s="157">
        <v>8.0508538429268395</v>
      </c>
      <c r="X481" s="157">
        <v>17.323879935873112</v>
      </c>
      <c r="Y481" s="157">
        <v>8.0219889500942667</v>
      </c>
      <c r="Z481" s="164">
        <v>437</v>
      </c>
      <c r="AA481" s="156">
        <f t="shared" si="50"/>
        <v>54.279956949402433</v>
      </c>
      <c r="AB481" s="156">
        <f t="shared" si="47"/>
        <v>54.475268255619426</v>
      </c>
      <c r="AC481" s="165"/>
      <c r="AD481" s="165"/>
      <c r="AE481" s="166"/>
    </row>
    <row r="482" spans="1:31" s="167" customFormat="1" ht="28.5" x14ac:dyDescent="0.25">
      <c r="A482" s="159" t="s">
        <v>143</v>
      </c>
      <c r="B482" s="160" t="s">
        <v>29</v>
      </c>
      <c r="C482" s="160" t="s">
        <v>43</v>
      </c>
      <c r="D482" s="157" t="s">
        <v>10</v>
      </c>
      <c r="E482" s="157" t="s">
        <v>11</v>
      </c>
      <c r="F482" s="157" t="s">
        <v>23</v>
      </c>
      <c r="G482" s="173" t="s">
        <v>63</v>
      </c>
      <c r="H482" s="157">
        <v>0.92</v>
      </c>
      <c r="I482" s="157">
        <v>445</v>
      </c>
      <c r="J482" s="157">
        <v>0.5</v>
      </c>
      <c r="K482" s="157">
        <f t="shared" si="48"/>
        <v>4.7500000000000001E-2</v>
      </c>
      <c r="L482" s="157">
        <v>0.76</v>
      </c>
      <c r="M482" s="157" t="s">
        <v>49</v>
      </c>
      <c r="N482" s="163">
        <v>1.7984769171842433E-3</v>
      </c>
      <c r="O482" s="163">
        <v>1.7984769171842433E-3</v>
      </c>
      <c r="P482" s="157">
        <v>1</v>
      </c>
      <c r="Q482" s="157">
        <v>471</v>
      </c>
      <c r="R482" s="157">
        <v>0.92</v>
      </c>
      <c r="S482" s="157">
        <v>445</v>
      </c>
      <c r="T482" s="157">
        <v>0.5</v>
      </c>
      <c r="U482" s="157">
        <v>1</v>
      </c>
      <c r="V482" s="157">
        <v>29.774885676614229</v>
      </c>
      <c r="W482" s="157">
        <v>14.613202068565991</v>
      </c>
      <c r="X482" s="157">
        <v>29.7667416845518</v>
      </c>
      <c r="Y482" s="157">
        <v>14.609831992559355</v>
      </c>
      <c r="Z482" s="164">
        <v>437</v>
      </c>
      <c r="AA482" s="156">
        <f t="shared" si="50"/>
        <v>29.904465698179678</v>
      </c>
      <c r="AB482" s="156">
        <f t="shared" si="47"/>
        <v>29.911363814625645</v>
      </c>
      <c r="AC482" s="165"/>
      <c r="AD482" s="165"/>
      <c r="AE482" s="166"/>
    </row>
    <row r="483" spans="1:31" s="167" customFormat="1" ht="28.5" x14ac:dyDescent="0.25">
      <c r="A483" s="159" t="s">
        <v>143</v>
      </c>
      <c r="B483" s="160" t="s">
        <v>29</v>
      </c>
      <c r="C483" s="160" t="s">
        <v>46</v>
      </c>
      <c r="D483" s="157" t="s">
        <v>144</v>
      </c>
      <c r="E483" s="157" t="s">
        <v>17</v>
      </c>
      <c r="F483" s="157" t="s">
        <v>23</v>
      </c>
      <c r="G483" s="157" t="s">
        <v>16</v>
      </c>
      <c r="H483" s="157">
        <v>1</v>
      </c>
      <c r="I483" s="157">
        <v>890</v>
      </c>
      <c r="J483" s="157">
        <v>0.60299999999999998</v>
      </c>
      <c r="K483" s="162">
        <f t="shared" si="48"/>
        <v>0.44094374999999997</v>
      </c>
      <c r="L483" s="157">
        <v>5.85</v>
      </c>
      <c r="M483" s="157" t="s">
        <v>49</v>
      </c>
      <c r="N483" s="163">
        <v>2.0499969176470422E-3</v>
      </c>
      <c r="O483" s="163">
        <v>2.0499969176470422E-3</v>
      </c>
      <c r="P483" s="157">
        <v>1</v>
      </c>
      <c r="Q483" s="157">
        <v>472</v>
      </c>
      <c r="R483" s="157">
        <v>1</v>
      </c>
      <c r="S483" s="157">
        <v>890</v>
      </c>
      <c r="T483" s="157">
        <v>0.60299999999999998</v>
      </c>
      <c r="U483" s="157">
        <v>1</v>
      </c>
      <c r="V483" s="157">
        <v>101.55453245161091</v>
      </c>
      <c r="W483" s="157">
        <v>41.659734981245585</v>
      </c>
      <c r="X483" s="157">
        <v>101.45927205743708</v>
      </c>
      <c r="Y483" s="157">
        <v>41.628876900253438</v>
      </c>
      <c r="Z483" s="164">
        <v>437</v>
      </c>
      <c r="AA483" s="156">
        <f>Z483/W483</f>
        <v>10.489745078712792</v>
      </c>
      <c r="AB483" s="156">
        <f t="shared" si="47"/>
        <v>10.49752077258994</v>
      </c>
      <c r="AC483" s="165"/>
      <c r="AD483" s="165"/>
      <c r="AE483" s="166"/>
    </row>
    <row r="484" spans="1:31" x14ac:dyDescent="0.25">
      <c r="B484" s="174"/>
      <c r="C484" s="174"/>
    </row>
    <row r="485" spans="1:31" x14ac:dyDescent="0.25">
      <c r="B485" s="174"/>
      <c r="C485" s="174"/>
    </row>
    <row r="486" spans="1:31" x14ac:dyDescent="0.25">
      <c r="C486" s="174"/>
    </row>
    <row r="490" spans="1:31" x14ac:dyDescent="0.25">
      <c r="I490" s="144"/>
    </row>
  </sheetData>
  <sheetProtection algorithmName="SHA-512" hashValue="7lvrl2Mr5H2BpZ9DCJ2X9MsQ88Pm0sYORIIq0obzRvydG3NGbN2pI3V9L2vB7N3/EZU2O4KT52N9iB3GNAEjcw==" saltValue="UrFWr2/YUv/1j5zSauA0Ng==" spinCount="100000" sheet="1" objects="1" scenarios="1"/>
  <mergeCells count="5">
    <mergeCell ref="AC18:AD18"/>
    <mergeCell ref="A18:G18"/>
    <mergeCell ref="H18:U18"/>
    <mergeCell ref="V18:Y18"/>
    <mergeCell ref="AA18:AB18"/>
  </mergeCells>
  <phoneticPr fontId="1" type="noConversion"/>
  <conditionalFormatting sqref="AA20:AB483">
    <cfRule type="cellIs" dxfId="5" priority="1" operator="lessThan">
      <formula>30</formula>
    </cfRule>
  </conditionalFormatting>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3808D-BFB2-4A84-80C0-71A2D25BF1BC}">
  <dimension ref="A2:AE43"/>
  <sheetViews>
    <sheetView zoomScale="90" zoomScaleNormal="90" workbookViewId="0">
      <pane ySplit="18" topLeftCell="A19" activePane="bottomLeft" state="frozen"/>
      <selection pane="bottomLeft" activeCell="H11" sqref="H11"/>
    </sheetView>
  </sheetViews>
  <sheetFormatPr defaultRowHeight="15" x14ac:dyDescent="0.25"/>
  <cols>
    <col min="1" max="1" width="21.140625" style="143" customWidth="1"/>
    <col min="2" max="2" width="24.42578125" style="143" customWidth="1"/>
    <col min="3" max="3" width="33.42578125" style="143" customWidth="1"/>
    <col min="4" max="4" width="17.85546875" style="143" customWidth="1"/>
    <col min="5" max="6" width="10.7109375" style="143" customWidth="1"/>
    <col min="7" max="7" width="19.42578125" style="143" customWidth="1"/>
    <col min="8" max="8" width="9.140625" style="143" customWidth="1"/>
    <col min="9" max="9" width="12.5703125" style="143" customWidth="1"/>
    <col min="10" max="10" width="9.140625" style="143" customWidth="1"/>
    <col min="11" max="11" width="19.42578125" style="144" bestFit="1" customWidth="1"/>
    <col min="12" max="12" width="18.140625" style="144" customWidth="1"/>
    <col min="13" max="13" width="39.42578125" style="144" customWidth="1"/>
    <col min="14" max="15" width="12.28515625" style="144" customWidth="1"/>
    <col min="16" max="16" width="14.42578125" style="143" customWidth="1"/>
    <col min="17" max="17" width="9.140625" style="143" customWidth="1"/>
    <col min="18" max="18" width="9.140625" style="143"/>
    <col min="19" max="19" width="10.7109375" style="143" customWidth="1"/>
    <col min="20" max="21" width="9.140625" style="143"/>
    <col min="22" max="22" width="0" style="143" hidden="1" customWidth="1"/>
    <col min="23" max="23" width="10.42578125" style="143" customWidth="1"/>
    <col min="24" max="24" width="0" style="143" hidden="1" customWidth="1"/>
    <col min="25" max="25" width="10.7109375" style="143" customWidth="1"/>
    <col min="26" max="26" width="12.5703125" style="143" customWidth="1"/>
    <col min="27" max="27" width="18.28515625" style="143" customWidth="1"/>
    <col min="28" max="28" width="20.140625" style="143" customWidth="1"/>
    <col min="29" max="29" width="9.140625" style="145" hidden="1" customWidth="1"/>
    <col min="30" max="30" width="12.7109375" style="145" hidden="1" customWidth="1"/>
    <col min="31" max="31" width="13.5703125" style="143" customWidth="1"/>
    <col min="32" max="32" width="9.140625" style="143"/>
    <col min="33" max="33" width="11.5703125" style="143" bestFit="1" customWidth="1"/>
    <col min="34" max="258" width="9.140625" style="143"/>
    <col min="259" max="259" width="15" style="143" customWidth="1"/>
    <col min="260" max="260" width="20.7109375" style="143" customWidth="1"/>
    <col min="261" max="261" width="30.42578125" style="143" customWidth="1"/>
    <col min="262" max="262" width="17.85546875" style="143" customWidth="1"/>
    <col min="263" max="264" width="10.7109375" style="143" customWidth="1"/>
    <col min="265" max="265" width="14" style="143" customWidth="1"/>
    <col min="266" max="268" width="9.140625" style="143"/>
    <col min="269" max="269" width="11.28515625" style="143" customWidth="1"/>
    <col min="270" max="270" width="9.140625" style="143"/>
    <col min="271" max="271" width="39.42578125" style="143" customWidth="1"/>
    <col min="272" max="272" width="12.28515625" style="143" customWidth="1"/>
    <col min="273" max="273" width="10.5703125" style="143" customWidth="1"/>
    <col min="274" max="275" width="9.140625" style="143"/>
    <col min="276" max="276" width="10.7109375" style="143" customWidth="1"/>
    <col min="277" max="282" width="9.140625" style="143"/>
    <col min="283" max="284" width="12.42578125" style="143" customWidth="1"/>
    <col min="285" max="285" width="9.140625" style="143"/>
    <col min="286" max="286" width="12.7109375" style="143" bestFit="1" customWidth="1"/>
    <col min="287" max="288" width="9.140625" style="143"/>
    <col min="289" max="289" width="11.5703125" style="143" bestFit="1" customWidth="1"/>
    <col min="290" max="514" width="9.140625" style="143"/>
    <col min="515" max="515" width="15" style="143" customWidth="1"/>
    <col min="516" max="516" width="20.7109375" style="143" customWidth="1"/>
    <col min="517" max="517" width="30.42578125" style="143" customWidth="1"/>
    <col min="518" max="518" width="17.85546875" style="143" customWidth="1"/>
    <col min="519" max="520" width="10.7109375" style="143" customWidth="1"/>
    <col min="521" max="521" width="14" style="143" customWidth="1"/>
    <col min="522" max="524" width="9.140625" style="143"/>
    <col min="525" max="525" width="11.28515625" style="143" customWidth="1"/>
    <col min="526" max="526" width="9.140625" style="143"/>
    <col min="527" max="527" width="39.42578125" style="143" customWidth="1"/>
    <col min="528" max="528" width="12.28515625" style="143" customWidth="1"/>
    <col min="529" max="529" width="10.5703125" style="143" customWidth="1"/>
    <col min="530" max="531" width="9.140625" style="143"/>
    <col min="532" max="532" width="10.7109375" style="143" customWidth="1"/>
    <col min="533" max="538" width="9.140625" style="143"/>
    <col min="539" max="540" width="12.42578125" style="143" customWidth="1"/>
    <col min="541" max="541" width="9.140625" style="143"/>
    <col min="542" max="542" width="12.7109375" style="143" bestFit="1" customWidth="1"/>
    <col min="543" max="544" width="9.140625" style="143"/>
    <col min="545" max="545" width="11.5703125" style="143" bestFit="1" customWidth="1"/>
    <col min="546" max="770" width="9.140625" style="143"/>
    <col min="771" max="771" width="15" style="143" customWidth="1"/>
    <col min="772" max="772" width="20.7109375" style="143" customWidth="1"/>
    <col min="773" max="773" width="30.42578125" style="143" customWidth="1"/>
    <col min="774" max="774" width="17.85546875" style="143" customWidth="1"/>
    <col min="775" max="776" width="10.7109375" style="143" customWidth="1"/>
    <col min="777" max="777" width="14" style="143" customWidth="1"/>
    <col min="778" max="780" width="9.140625" style="143"/>
    <col min="781" max="781" width="11.28515625" style="143" customWidth="1"/>
    <col min="782" max="782" width="9.140625" style="143"/>
    <col min="783" max="783" width="39.42578125" style="143" customWidth="1"/>
    <col min="784" max="784" width="12.28515625" style="143" customWidth="1"/>
    <col min="785" max="785" width="10.5703125" style="143" customWidth="1"/>
    <col min="786" max="787" width="9.140625" style="143"/>
    <col min="788" max="788" width="10.7109375" style="143" customWidth="1"/>
    <col min="789" max="794" width="9.140625" style="143"/>
    <col min="795" max="796" width="12.42578125" style="143" customWidth="1"/>
    <col min="797" max="797" width="9.140625" style="143"/>
    <col min="798" max="798" width="12.7109375" style="143" bestFit="1" customWidth="1"/>
    <col min="799" max="800" width="9.140625" style="143"/>
    <col min="801" max="801" width="11.5703125" style="143" bestFit="1" customWidth="1"/>
    <col min="802" max="1026" width="9.140625" style="143"/>
    <col min="1027" max="1027" width="15" style="143" customWidth="1"/>
    <col min="1028" max="1028" width="20.7109375" style="143" customWidth="1"/>
    <col min="1029" max="1029" width="30.42578125" style="143" customWidth="1"/>
    <col min="1030" max="1030" width="17.85546875" style="143" customWidth="1"/>
    <col min="1031" max="1032" width="10.7109375" style="143" customWidth="1"/>
    <col min="1033" max="1033" width="14" style="143" customWidth="1"/>
    <col min="1034" max="1036" width="9.140625" style="143"/>
    <col min="1037" max="1037" width="11.28515625" style="143" customWidth="1"/>
    <col min="1038" max="1038" width="9.140625" style="143"/>
    <col min="1039" max="1039" width="39.42578125" style="143" customWidth="1"/>
    <col min="1040" max="1040" width="12.28515625" style="143" customWidth="1"/>
    <col min="1041" max="1041" width="10.5703125" style="143" customWidth="1"/>
    <col min="1042" max="1043" width="9.140625" style="143"/>
    <col min="1044" max="1044" width="10.7109375" style="143" customWidth="1"/>
    <col min="1045" max="1050" width="9.140625" style="143"/>
    <col min="1051" max="1052" width="12.42578125" style="143" customWidth="1"/>
    <col min="1053" max="1053" width="9.140625" style="143"/>
    <col min="1054" max="1054" width="12.7109375" style="143" bestFit="1" customWidth="1"/>
    <col min="1055" max="1056" width="9.140625" style="143"/>
    <col min="1057" max="1057" width="11.5703125" style="143" bestFit="1" customWidth="1"/>
    <col min="1058" max="1282" width="9.140625" style="143"/>
    <col min="1283" max="1283" width="15" style="143" customWidth="1"/>
    <col min="1284" max="1284" width="20.7109375" style="143" customWidth="1"/>
    <col min="1285" max="1285" width="30.42578125" style="143" customWidth="1"/>
    <col min="1286" max="1286" width="17.85546875" style="143" customWidth="1"/>
    <col min="1287" max="1288" width="10.7109375" style="143" customWidth="1"/>
    <col min="1289" max="1289" width="14" style="143" customWidth="1"/>
    <col min="1290" max="1292" width="9.140625" style="143"/>
    <col min="1293" max="1293" width="11.28515625" style="143" customWidth="1"/>
    <col min="1294" max="1294" width="9.140625" style="143"/>
    <col min="1295" max="1295" width="39.42578125" style="143" customWidth="1"/>
    <col min="1296" max="1296" width="12.28515625" style="143" customWidth="1"/>
    <col min="1297" max="1297" width="10.5703125" style="143" customWidth="1"/>
    <col min="1298" max="1299" width="9.140625" style="143"/>
    <col min="1300" max="1300" width="10.7109375" style="143" customWidth="1"/>
    <col min="1301" max="1306" width="9.140625" style="143"/>
    <col min="1307" max="1308" width="12.42578125" style="143" customWidth="1"/>
    <col min="1309" max="1309" width="9.140625" style="143"/>
    <col min="1310" max="1310" width="12.7109375" style="143" bestFit="1" customWidth="1"/>
    <col min="1311" max="1312" width="9.140625" style="143"/>
    <col min="1313" max="1313" width="11.5703125" style="143" bestFit="1" customWidth="1"/>
    <col min="1314" max="1538" width="9.140625" style="143"/>
    <col min="1539" max="1539" width="15" style="143" customWidth="1"/>
    <col min="1540" max="1540" width="20.7109375" style="143" customWidth="1"/>
    <col min="1541" max="1541" width="30.42578125" style="143" customWidth="1"/>
    <col min="1542" max="1542" width="17.85546875" style="143" customWidth="1"/>
    <col min="1543" max="1544" width="10.7109375" style="143" customWidth="1"/>
    <col min="1545" max="1545" width="14" style="143" customWidth="1"/>
    <col min="1546" max="1548" width="9.140625" style="143"/>
    <col min="1549" max="1549" width="11.28515625" style="143" customWidth="1"/>
    <col min="1550" max="1550" width="9.140625" style="143"/>
    <col min="1551" max="1551" width="39.42578125" style="143" customWidth="1"/>
    <col min="1552" max="1552" width="12.28515625" style="143" customWidth="1"/>
    <col min="1553" max="1553" width="10.5703125" style="143" customWidth="1"/>
    <col min="1554" max="1555" width="9.140625" style="143"/>
    <col min="1556" max="1556" width="10.7109375" style="143" customWidth="1"/>
    <col min="1557" max="1562" width="9.140625" style="143"/>
    <col min="1563" max="1564" width="12.42578125" style="143" customWidth="1"/>
    <col min="1565" max="1565" width="9.140625" style="143"/>
    <col min="1566" max="1566" width="12.7109375" style="143" bestFit="1" customWidth="1"/>
    <col min="1567" max="1568" width="9.140625" style="143"/>
    <col min="1569" max="1569" width="11.5703125" style="143" bestFit="1" customWidth="1"/>
    <col min="1570" max="1794" width="9.140625" style="143"/>
    <col min="1795" max="1795" width="15" style="143" customWidth="1"/>
    <col min="1796" max="1796" width="20.7109375" style="143" customWidth="1"/>
    <col min="1797" max="1797" width="30.42578125" style="143" customWidth="1"/>
    <col min="1798" max="1798" width="17.85546875" style="143" customWidth="1"/>
    <col min="1799" max="1800" width="10.7109375" style="143" customWidth="1"/>
    <col min="1801" max="1801" width="14" style="143" customWidth="1"/>
    <col min="1802" max="1804" width="9.140625" style="143"/>
    <col min="1805" max="1805" width="11.28515625" style="143" customWidth="1"/>
    <col min="1806" max="1806" width="9.140625" style="143"/>
    <col min="1807" max="1807" width="39.42578125" style="143" customWidth="1"/>
    <col min="1808" max="1808" width="12.28515625" style="143" customWidth="1"/>
    <col min="1809" max="1809" width="10.5703125" style="143" customWidth="1"/>
    <col min="1810" max="1811" width="9.140625" style="143"/>
    <col min="1812" max="1812" width="10.7109375" style="143" customWidth="1"/>
    <col min="1813" max="1818" width="9.140625" style="143"/>
    <col min="1819" max="1820" width="12.42578125" style="143" customWidth="1"/>
    <col min="1821" max="1821" width="9.140625" style="143"/>
    <col min="1822" max="1822" width="12.7109375" style="143" bestFit="1" customWidth="1"/>
    <col min="1823" max="1824" width="9.140625" style="143"/>
    <col min="1825" max="1825" width="11.5703125" style="143" bestFit="1" customWidth="1"/>
    <col min="1826" max="2050" width="9.140625" style="143"/>
    <col min="2051" max="2051" width="15" style="143" customWidth="1"/>
    <col min="2052" max="2052" width="20.7109375" style="143" customWidth="1"/>
    <col min="2053" max="2053" width="30.42578125" style="143" customWidth="1"/>
    <col min="2054" max="2054" width="17.85546875" style="143" customWidth="1"/>
    <col min="2055" max="2056" width="10.7109375" style="143" customWidth="1"/>
    <col min="2057" max="2057" width="14" style="143" customWidth="1"/>
    <col min="2058" max="2060" width="9.140625" style="143"/>
    <col min="2061" max="2061" width="11.28515625" style="143" customWidth="1"/>
    <col min="2062" max="2062" width="9.140625" style="143"/>
    <col min="2063" max="2063" width="39.42578125" style="143" customWidth="1"/>
    <col min="2064" max="2064" width="12.28515625" style="143" customWidth="1"/>
    <col min="2065" max="2065" width="10.5703125" style="143" customWidth="1"/>
    <col min="2066" max="2067" width="9.140625" style="143"/>
    <col min="2068" max="2068" width="10.7109375" style="143" customWidth="1"/>
    <col min="2069" max="2074" width="9.140625" style="143"/>
    <col min="2075" max="2076" width="12.42578125" style="143" customWidth="1"/>
    <col min="2077" max="2077" width="9.140625" style="143"/>
    <col min="2078" max="2078" width="12.7109375" style="143" bestFit="1" customWidth="1"/>
    <col min="2079" max="2080" width="9.140625" style="143"/>
    <col min="2081" max="2081" width="11.5703125" style="143" bestFit="1" customWidth="1"/>
    <col min="2082" max="2306" width="9.140625" style="143"/>
    <col min="2307" max="2307" width="15" style="143" customWidth="1"/>
    <col min="2308" max="2308" width="20.7109375" style="143" customWidth="1"/>
    <col min="2309" max="2309" width="30.42578125" style="143" customWidth="1"/>
    <col min="2310" max="2310" width="17.85546875" style="143" customWidth="1"/>
    <col min="2311" max="2312" width="10.7109375" style="143" customWidth="1"/>
    <col min="2313" max="2313" width="14" style="143" customWidth="1"/>
    <col min="2314" max="2316" width="9.140625" style="143"/>
    <col min="2317" max="2317" width="11.28515625" style="143" customWidth="1"/>
    <col min="2318" max="2318" width="9.140625" style="143"/>
    <col min="2319" max="2319" width="39.42578125" style="143" customWidth="1"/>
    <col min="2320" max="2320" width="12.28515625" style="143" customWidth="1"/>
    <col min="2321" max="2321" width="10.5703125" style="143" customWidth="1"/>
    <col min="2322" max="2323" width="9.140625" style="143"/>
    <col min="2324" max="2324" width="10.7109375" style="143" customWidth="1"/>
    <col min="2325" max="2330" width="9.140625" style="143"/>
    <col min="2331" max="2332" width="12.42578125" style="143" customWidth="1"/>
    <col min="2333" max="2333" width="9.140625" style="143"/>
    <col min="2334" max="2334" width="12.7109375" style="143" bestFit="1" customWidth="1"/>
    <col min="2335" max="2336" width="9.140625" style="143"/>
    <col min="2337" max="2337" width="11.5703125" style="143" bestFit="1" customWidth="1"/>
    <col min="2338" max="2562" width="9.140625" style="143"/>
    <col min="2563" max="2563" width="15" style="143" customWidth="1"/>
    <col min="2564" max="2564" width="20.7109375" style="143" customWidth="1"/>
    <col min="2565" max="2565" width="30.42578125" style="143" customWidth="1"/>
    <col min="2566" max="2566" width="17.85546875" style="143" customWidth="1"/>
    <col min="2567" max="2568" width="10.7109375" style="143" customWidth="1"/>
    <col min="2569" max="2569" width="14" style="143" customWidth="1"/>
    <col min="2570" max="2572" width="9.140625" style="143"/>
    <col min="2573" max="2573" width="11.28515625" style="143" customWidth="1"/>
    <col min="2574" max="2574" width="9.140625" style="143"/>
    <col min="2575" max="2575" width="39.42578125" style="143" customWidth="1"/>
    <col min="2576" max="2576" width="12.28515625" style="143" customWidth="1"/>
    <col min="2577" max="2577" width="10.5703125" style="143" customWidth="1"/>
    <col min="2578" max="2579" width="9.140625" style="143"/>
    <col min="2580" max="2580" width="10.7109375" style="143" customWidth="1"/>
    <col min="2581" max="2586" width="9.140625" style="143"/>
    <col min="2587" max="2588" width="12.42578125" style="143" customWidth="1"/>
    <col min="2589" max="2589" width="9.140625" style="143"/>
    <col min="2590" max="2590" width="12.7109375" style="143" bestFit="1" customWidth="1"/>
    <col min="2591" max="2592" width="9.140625" style="143"/>
    <col min="2593" max="2593" width="11.5703125" style="143" bestFit="1" customWidth="1"/>
    <col min="2594" max="2818" width="9.140625" style="143"/>
    <col min="2819" max="2819" width="15" style="143" customWidth="1"/>
    <col min="2820" max="2820" width="20.7109375" style="143" customWidth="1"/>
    <col min="2821" max="2821" width="30.42578125" style="143" customWidth="1"/>
    <col min="2822" max="2822" width="17.85546875" style="143" customWidth="1"/>
    <col min="2823" max="2824" width="10.7109375" style="143" customWidth="1"/>
    <col min="2825" max="2825" width="14" style="143" customWidth="1"/>
    <col min="2826" max="2828" width="9.140625" style="143"/>
    <col min="2829" max="2829" width="11.28515625" style="143" customWidth="1"/>
    <col min="2830" max="2830" width="9.140625" style="143"/>
    <col min="2831" max="2831" width="39.42578125" style="143" customWidth="1"/>
    <col min="2832" max="2832" width="12.28515625" style="143" customWidth="1"/>
    <col min="2833" max="2833" width="10.5703125" style="143" customWidth="1"/>
    <col min="2834" max="2835" width="9.140625" style="143"/>
    <col min="2836" max="2836" width="10.7109375" style="143" customWidth="1"/>
    <col min="2837" max="2842" width="9.140625" style="143"/>
    <col min="2843" max="2844" width="12.42578125" style="143" customWidth="1"/>
    <col min="2845" max="2845" width="9.140625" style="143"/>
    <col min="2846" max="2846" width="12.7109375" style="143" bestFit="1" customWidth="1"/>
    <col min="2847" max="2848" width="9.140625" style="143"/>
    <col min="2849" max="2849" width="11.5703125" style="143" bestFit="1" customWidth="1"/>
    <col min="2850" max="3074" width="9.140625" style="143"/>
    <col min="3075" max="3075" width="15" style="143" customWidth="1"/>
    <col min="3076" max="3076" width="20.7109375" style="143" customWidth="1"/>
    <col min="3077" max="3077" width="30.42578125" style="143" customWidth="1"/>
    <col min="3078" max="3078" width="17.85546875" style="143" customWidth="1"/>
    <col min="3079" max="3080" width="10.7109375" style="143" customWidth="1"/>
    <col min="3081" max="3081" width="14" style="143" customWidth="1"/>
    <col min="3082" max="3084" width="9.140625" style="143"/>
    <col min="3085" max="3085" width="11.28515625" style="143" customWidth="1"/>
    <col min="3086" max="3086" width="9.140625" style="143"/>
    <col min="3087" max="3087" width="39.42578125" style="143" customWidth="1"/>
    <col min="3088" max="3088" width="12.28515625" style="143" customWidth="1"/>
    <col min="3089" max="3089" width="10.5703125" style="143" customWidth="1"/>
    <col min="3090" max="3091" width="9.140625" style="143"/>
    <col min="3092" max="3092" width="10.7109375" style="143" customWidth="1"/>
    <col min="3093" max="3098" width="9.140625" style="143"/>
    <col min="3099" max="3100" width="12.42578125" style="143" customWidth="1"/>
    <col min="3101" max="3101" width="9.140625" style="143"/>
    <col min="3102" max="3102" width="12.7109375" style="143" bestFit="1" customWidth="1"/>
    <col min="3103" max="3104" width="9.140625" style="143"/>
    <col min="3105" max="3105" width="11.5703125" style="143" bestFit="1" customWidth="1"/>
    <col min="3106" max="3330" width="9.140625" style="143"/>
    <col min="3331" max="3331" width="15" style="143" customWidth="1"/>
    <col min="3332" max="3332" width="20.7109375" style="143" customWidth="1"/>
    <col min="3333" max="3333" width="30.42578125" style="143" customWidth="1"/>
    <col min="3334" max="3334" width="17.85546875" style="143" customWidth="1"/>
    <col min="3335" max="3336" width="10.7109375" style="143" customWidth="1"/>
    <col min="3337" max="3337" width="14" style="143" customWidth="1"/>
    <col min="3338" max="3340" width="9.140625" style="143"/>
    <col min="3341" max="3341" width="11.28515625" style="143" customWidth="1"/>
    <col min="3342" max="3342" width="9.140625" style="143"/>
    <col min="3343" max="3343" width="39.42578125" style="143" customWidth="1"/>
    <col min="3344" max="3344" width="12.28515625" style="143" customWidth="1"/>
    <col min="3345" max="3345" width="10.5703125" style="143" customWidth="1"/>
    <col min="3346" max="3347" width="9.140625" style="143"/>
    <col min="3348" max="3348" width="10.7109375" style="143" customWidth="1"/>
    <col min="3349" max="3354" width="9.140625" style="143"/>
    <col min="3355" max="3356" width="12.42578125" style="143" customWidth="1"/>
    <col min="3357" max="3357" width="9.140625" style="143"/>
    <col min="3358" max="3358" width="12.7109375" style="143" bestFit="1" customWidth="1"/>
    <col min="3359" max="3360" width="9.140625" style="143"/>
    <col min="3361" max="3361" width="11.5703125" style="143" bestFit="1" customWidth="1"/>
    <col min="3362" max="3586" width="9.140625" style="143"/>
    <col min="3587" max="3587" width="15" style="143" customWidth="1"/>
    <col min="3588" max="3588" width="20.7109375" style="143" customWidth="1"/>
    <col min="3589" max="3589" width="30.42578125" style="143" customWidth="1"/>
    <col min="3590" max="3590" width="17.85546875" style="143" customWidth="1"/>
    <col min="3591" max="3592" width="10.7109375" style="143" customWidth="1"/>
    <col min="3593" max="3593" width="14" style="143" customWidth="1"/>
    <col min="3594" max="3596" width="9.140625" style="143"/>
    <col min="3597" max="3597" width="11.28515625" style="143" customWidth="1"/>
    <col min="3598" max="3598" width="9.140625" style="143"/>
    <col min="3599" max="3599" width="39.42578125" style="143" customWidth="1"/>
    <col min="3600" max="3600" width="12.28515625" style="143" customWidth="1"/>
    <col min="3601" max="3601" width="10.5703125" style="143" customWidth="1"/>
    <col min="3602" max="3603" width="9.140625" style="143"/>
    <col min="3604" max="3604" width="10.7109375" style="143" customWidth="1"/>
    <col min="3605" max="3610" width="9.140625" style="143"/>
    <col min="3611" max="3612" width="12.42578125" style="143" customWidth="1"/>
    <col min="3613" max="3613" width="9.140625" style="143"/>
    <col min="3614" max="3614" width="12.7109375" style="143" bestFit="1" customWidth="1"/>
    <col min="3615" max="3616" width="9.140625" style="143"/>
    <col min="3617" max="3617" width="11.5703125" style="143" bestFit="1" customWidth="1"/>
    <col min="3618" max="3842" width="9.140625" style="143"/>
    <col min="3843" max="3843" width="15" style="143" customWidth="1"/>
    <col min="3844" max="3844" width="20.7109375" style="143" customWidth="1"/>
    <col min="3845" max="3845" width="30.42578125" style="143" customWidth="1"/>
    <col min="3846" max="3846" width="17.85546875" style="143" customWidth="1"/>
    <col min="3847" max="3848" width="10.7109375" style="143" customWidth="1"/>
    <col min="3849" max="3849" width="14" style="143" customWidth="1"/>
    <col min="3850" max="3852" width="9.140625" style="143"/>
    <col min="3853" max="3853" width="11.28515625" style="143" customWidth="1"/>
    <col min="3854" max="3854" width="9.140625" style="143"/>
    <col min="3855" max="3855" width="39.42578125" style="143" customWidth="1"/>
    <col min="3856" max="3856" width="12.28515625" style="143" customWidth="1"/>
    <col min="3857" max="3857" width="10.5703125" style="143" customWidth="1"/>
    <col min="3858" max="3859" width="9.140625" style="143"/>
    <col min="3860" max="3860" width="10.7109375" style="143" customWidth="1"/>
    <col min="3861" max="3866" width="9.140625" style="143"/>
    <col min="3867" max="3868" width="12.42578125" style="143" customWidth="1"/>
    <col min="3869" max="3869" width="9.140625" style="143"/>
    <col min="3870" max="3870" width="12.7109375" style="143" bestFit="1" customWidth="1"/>
    <col min="3871" max="3872" width="9.140625" style="143"/>
    <col min="3873" max="3873" width="11.5703125" style="143" bestFit="1" customWidth="1"/>
    <col min="3874" max="4098" width="9.140625" style="143"/>
    <col min="4099" max="4099" width="15" style="143" customWidth="1"/>
    <col min="4100" max="4100" width="20.7109375" style="143" customWidth="1"/>
    <col min="4101" max="4101" width="30.42578125" style="143" customWidth="1"/>
    <col min="4102" max="4102" width="17.85546875" style="143" customWidth="1"/>
    <col min="4103" max="4104" width="10.7109375" style="143" customWidth="1"/>
    <col min="4105" max="4105" width="14" style="143" customWidth="1"/>
    <col min="4106" max="4108" width="9.140625" style="143"/>
    <col min="4109" max="4109" width="11.28515625" style="143" customWidth="1"/>
    <col min="4110" max="4110" width="9.140625" style="143"/>
    <col min="4111" max="4111" width="39.42578125" style="143" customWidth="1"/>
    <col min="4112" max="4112" width="12.28515625" style="143" customWidth="1"/>
    <col min="4113" max="4113" width="10.5703125" style="143" customWidth="1"/>
    <col min="4114" max="4115" width="9.140625" style="143"/>
    <col min="4116" max="4116" width="10.7109375" style="143" customWidth="1"/>
    <col min="4117" max="4122" width="9.140625" style="143"/>
    <col min="4123" max="4124" width="12.42578125" style="143" customWidth="1"/>
    <col min="4125" max="4125" width="9.140625" style="143"/>
    <col min="4126" max="4126" width="12.7109375" style="143" bestFit="1" customWidth="1"/>
    <col min="4127" max="4128" width="9.140625" style="143"/>
    <col min="4129" max="4129" width="11.5703125" style="143" bestFit="1" customWidth="1"/>
    <col min="4130" max="4354" width="9.140625" style="143"/>
    <col min="4355" max="4355" width="15" style="143" customWidth="1"/>
    <col min="4356" max="4356" width="20.7109375" style="143" customWidth="1"/>
    <col min="4357" max="4357" width="30.42578125" style="143" customWidth="1"/>
    <col min="4358" max="4358" width="17.85546875" style="143" customWidth="1"/>
    <col min="4359" max="4360" width="10.7109375" style="143" customWidth="1"/>
    <col min="4361" max="4361" width="14" style="143" customWidth="1"/>
    <col min="4362" max="4364" width="9.140625" style="143"/>
    <col min="4365" max="4365" width="11.28515625" style="143" customWidth="1"/>
    <col min="4366" max="4366" width="9.140625" style="143"/>
    <col min="4367" max="4367" width="39.42578125" style="143" customWidth="1"/>
    <col min="4368" max="4368" width="12.28515625" style="143" customWidth="1"/>
    <col min="4369" max="4369" width="10.5703125" style="143" customWidth="1"/>
    <col min="4370" max="4371" width="9.140625" style="143"/>
    <col min="4372" max="4372" width="10.7109375" style="143" customWidth="1"/>
    <col min="4373" max="4378" width="9.140625" style="143"/>
    <col min="4379" max="4380" width="12.42578125" style="143" customWidth="1"/>
    <col min="4381" max="4381" width="9.140625" style="143"/>
    <col min="4382" max="4382" width="12.7109375" style="143" bestFit="1" customWidth="1"/>
    <col min="4383" max="4384" width="9.140625" style="143"/>
    <col min="4385" max="4385" width="11.5703125" style="143" bestFit="1" customWidth="1"/>
    <col min="4386" max="4610" width="9.140625" style="143"/>
    <col min="4611" max="4611" width="15" style="143" customWidth="1"/>
    <col min="4612" max="4612" width="20.7109375" style="143" customWidth="1"/>
    <col min="4613" max="4613" width="30.42578125" style="143" customWidth="1"/>
    <col min="4614" max="4614" width="17.85546875" style="143" customWidth="1"/>
    <col min="4615" max="4616" width="10.7109375" style="143" customWidth="1"/>
    <col min="4617" max="4617" width="14" style="143" customWidth="1"/>
    <col min="4618" max="4620" width="9.140625" style="143"/>
    <col min="4621" max="4621" width="11.28515625" style="143" customWidth="1"/>
    <col min="4622" max="4622" width="9.140625" style="143"/>
    <col min="4623" max="4623" width="39.42578125" style="143" customWidth="1"/>
    <col min="4624" max="4624" width="12.28515625" style="143" customWidth="1"/>
    <col min="4625" max="4625" width="10.5703125" style="143" customWidth="1"/>
    <col min="4626" max="4627" width="9.140625" style="143"/>
    <col min="4628" max="4628" width="10.7109375" style="143" customWidth="1"/>
    <col min="4629" max="4634" width="9.140625" style="143"/>
    <col min="4635" max="4636" width="12.42578125" style="143" customWidth="1"/>
    <col min="4637" max="4637" width="9.140625" style="143"/>
    <col min="4638" max="4638" width="12.7109375" style="143" bestFit="1" customWidth="1"/>
    <col min="4639" max="4640" width="9.140625" style="143"/>
    <col min="4641" max="4641" width="11.5703125" style="143" bestFit="1" customWidth="1"/>
    <col min="4642" max="4866" width="9.140625" style="143"/>
    <col min="4867" max="4867" width="15" style="143" customWidth="1"/>
    <col min="4868" max="4868" width="20.7109375" style="143" customWidth="1"/>
    <col min="4869" max="4869" width="30.42578125" style="143" customWidth="1"/>
    <col min="4870" max="4870" width="17.85546875" style="143" customWidth="1"/>
    <col min="4871" max="4872" width="10.7109375" style="143" customWidth="1"/>
    <col min="4873" max="4873" width="14" style="143" customWidth="1"/>
    <col min="4874" max="4876" width="9.140625" style="143"/>
    <col min="4877" max="4877" width="11.28515625" style="143" customWidth="1"/>
    <col min="4878" max="4878" width="9.140625" style="143"/>
    <col min="4879" max="4879" width="39.42578125" style="143" customWidth="1"/>
    <col min="4880" max="4880" width="12.28515625" style="143" customWidth="1"/>
    <col min="4881" max="4881" width="10.5703125" style="143" customWidth="1"/>
    <col min="4882" max="4883" width="9.140625" style="143"/>
    <col min="4884" max="4884" width="10.7109375" style="143" customWidth="1"/>
    <col min="4885" max="4890" width="9.140625" style="143"/>
    <col min="4891" max="4892" width="12.42578125" style="143" customWidth="1"/>
    <col min="4893" max="4893" width="9.140625" style="143"/>
    <col min="4894" max="4894" width="12.7109375" style="143" bestFit="1" customWidth="1"/>
    <col min="4895" max="4896" width="9.140625" style="143"/>
    <col min="4897" max="4897" width="11.5703125" style="143" bestFit="1" customWidth="1"/>
    <col min="4898" max="5122" width="9.140625" style="143"/>
    <col min="5123" max="5123" width="15" style="143" customWidth="1"/>
    <col min="5124" max="5124" width="20.7109375" style="143" customWidth="1"/>
    <col min="5125" max="5125" width="30.42578125" style="143" customWidth="1"/>
    <col min="5126" max="5126" width="17.85546875" style="143" customWidth="1"/>
    <col min="5127" max="5128" width="10.7109375" style="143" customWidth="1"/>
    <col min="5129" max="5129" width="14" style="143" customWidth="1"/>
    <col min="5130" max="5132" width="9.140625" style="143"/>
    <col min="5133" max="5133" width="11.28515625" style="143" customWidth="1"/>
    <col min="5134" max="5134" width="9.140625" style="143"/>
    <col min="5135" max="5135" width="39.42578125" style="143" customWidth="1"/>
    <col min="5136" max="5136" width="12.28515625" style="143" customWidth="1"/>
    <col min="5137" max="5137" width="10.5703125" style="143" customWidth="1"/>
    <col min="5138" max="5139" width="9.140625" style="143"/>
    <col min="5140" max="5140" width="10.7109375" style="143" customWidth="1"/>
    <col min="5141" max="5146" width="9.140625" style="143"/>
    <col min="5147" max="5148" width="12.42578125" style="143" customWidth="1"/>
    <col min="5149" max="5149" width="9.140625" style="143"/>
    <col min="5150" max="5150" width="12.7109375" style="143" bestFit="1" customWidth="1"/>
    <col min="5151" max="5152" width="9.140625" style="143"/>
    <col min="5153" max="5153" width="11.5703125" style="143" bestFit="1" customWidth="1"/>
    <col min="5154" max="5378" width="9.140625" style="143"/>
    <col min="5379" max="5379" width="15" style="143" customWidth="1"/>
    <col min="5380" max="5380" width="20.7109375" style="143" customWidth="1"/>
    <col min="5381" max="5381" width="30.42578125" style="143" customWidth="1"/>
    <col min="5382" max="5382" width="17.85546875" style="143" customWidth="1"/>
    <col min="5383" max="5384" width="10.7109375" style="143" customWidth="1"/>
    <col min="5385" max="5385" width="14" style="143" customWidth="1"/>
    <col min="5386" max="5388" width="9.140625" style="143"/>
    <col min="5389" max="5389" width="11.28515625" style="143" customWidth="1"/>
    <col min="5390" max="5390" width="9.140625" style="143"/>
    <col min="5391" max="5391" width="39.42578125" style="143" customWidth="1"/>
    <col min="5392" max="5392" width="12.28515625" style="143" customWidth="1"/>
    <col min="5393" max="5393" width="10.5703125" style="143" customWidth="1"/>
    <col min="5394" max="5395" width="9.140625" style="143"/>
    <col min="5396" max="5396" width="10.7109375" style="143" customWidth="1"/>
    <col min="5397" max="5402" width="9.140625" style="143"/>
    <col min="5403" max="5404" width="12.42578125" style="143" customWidth="1"/>
    <col min="5405" max="5405" width="9.140625" style="143"/>
    <col min="5406" max="5406" width="12.7109375" style="143" bestFit="1" customWidth="1"/>
    <col min="5407" max="5408" width="9.140625" style="143"/>
    <col min="5409" max="5409" width="11.5703125" style="143" bestFit="1" customWidth="1"/>
    <col min="5410" max="5634" width="9.140625" style="143"/>
    <col min="5635" max="5635" width="15" style="143" customWidth="1"/>
    <col min="5636" max="5636" width="20.7109375" style="143" customWidth="1"/>
    <col min="5637" max="5637" width="30.42578125" style="143" customWidth="1"/>
    <col min="5638" max="5638" width="17.85546875" style="143" customWidth="1"/>
    <col min="5639" max="5640" width="10.7109375" style="143" customWidth="1"/>
    <col min="5641" max="5641" width="14" style="143" customWidth="1"/>
    <col min="5642" max="5644" width="9.140625" style="143"/>
    <col min="5645" max="5645" width="11.28515625" style="143" customWidth="1"/>
    <col min="5646" max="5646" width="9.140625" style="143"/>
    <col min="5647" max="5647" width="39.42578125" style="143" customWidth="1"/>
    <col min="5648" max="5648" width="12.28515625" style="143" customWidth="1"/>
    <col min="5649" max="5649" width="10.5703125" style="143" customWidth="1"/>
    <col min="5650" max="5651" width="9.140625" style="143"/>
    <col min="5652" max="5652" width="10.7109375" style="143" customWidth="1"/>
    <col min="5653" max="5658" width="9.140625" style="143"/>
    <col min="5659" max="5660" width="12.42578125" style="143" customWidth="1"/>
    <col min="5661" max="5661" width="9.140625" style="143"/>
    <col min="5662" max="5662" width="12.7109375" style="143" bestFit="1" customWidth="1"/>
    <col min="5663" max="5664" width="9.140625" style="143"/>
    <col min="5665" max="5665" width="11.5703125" style="143" bestFit="1" customWidth="1"/>
    <col min="5666" max="5890" width="9.140625" style="143"/>
    <col min="5891" max="5891" width="15" style="143" customWidth="1"/>
    <col min="5892" max="5892" width="20.7109375" style="143" customWidth="1"/>
    <col min="5893" max="5893" width="30.42578125" style="143" customWidth="1"/>
    <col min="5894" max="5894" width="17.85546875" style="143" customWidth="1"/>
    <col min="5895" max="5896" width="10.7109375" style="143" customWidth="1"/>
    <col min="5897" max="5897" width="14" style="143" customWidth="1"/>
    <col min="5898" max="5900" width="9.140625" style="143"/>
    <col min="5901" max="5901" width="11.28515625" style="143" customWidth="1"/>
    <col min="5902" max="5902" width="9.140625" style="143"/>
    <col min="5903" max="5903" width="39.42578125" style="143" customWidth="1"/>
    <col min="5904" max="5904" width="12.28515625" style="143" customWidth="1"/>
    <col min="5905" max="5905" width="10.5703125" style="143" customWidth="1"/>
    <col min="5906" max="5907" width="9.140625" style="143"/>
    <col min="5908" max="5908" width="10.7109375" style="143" customWidth="1"/>
    <col min="5909" max="5914" width="9.140625" style="143"/>
    <col min="5915" max="5916" width="12.42578125" style="143" customWidth="1"/>
    <col min="5917" max="5917" width="9.140625" style="143"/>
    <col min="5918" max="5918" width="12.7109375" style="143" bestFit="1" customWidth="1"/>
    <col min="5919" max="5920" width="9.140625" style="143"/>
    <col min="5921" max="5921" width="11.5703125" style="143" bestFit="1" customWidth="1"/>
    <col min="5922" max="6146" width="9.140625" style="143"/>
    <col min="6147" max="6147" width="15" style="143" customWidth="1"/>
    <col min="6148" max="6148" width="20.7109375" style="143" customWidth="1"/>
    <col min="6149" max="6149" width="30.42578125" style="143" customWidth="1"/>
    <col min="6150" max="6150" width="17.85546875" style="143" customWidth="1"/>
    <col min="6151" max="6152" width="10.7109375" style="143" customWidth="1"/>
    <col min="6153" max="6153" width="14" style="143" customWidth="1"/>
    <col min="6154" max="6156" width="9.140625" style="143"/>
    <col min="6157" max="6157" width="11.28515625" style="143" customWidth="1"/>
    <col min="6158" max="6158" width="9.140625" style="143"/>
    <col min="6159" max="6159" width="39.42578125" style="143" customWidth="1"/>
    <col min="6160" max="6160" width="12.28515625" style="143" customWidth="1"/>
    <col min="6161" max="6161" width="10.5703125" style="143" customWidth="1"/>
    <col min="6162" max="6163" width="9.140625" style="143"/>
    <col min="6164" max="6164" width="10.7109375" style="143" customWidth="1"/>
    <col min="6165" max="6170" width="9.140625" style="143"/>
    <col min="6171" max="6172" width="12.42578125" style="143" customWidth="1"/>
    <col min="6173" max="6173" width="9.140625" style="143"/>
    <col min="6174" max="6174" width="12.7109375" style="143" bestFit="1" customWidth="1"/>
    <col min="6175" max="6176" width="9.140625" style="143"/>
    <col min="6177" max="6177" width="11.5703125" style="143" bestFit="1" customWidth="1"/>
    <col min="6178" max="6402" width="9.140625" style="143"/>
    <col min="6403" max="6403" width="15" style="143" customWidth="1"/>
    <col min="6404" max="6404" width="20.7109375" style="143" customWidth="1"/>
    <col min="6405" max="6405" width="30.42578125" style="143" customWidth="1"/>
    <col min="6406" max="6406" width="17.85546875" style="143" customWidth="1"/>
    <col min="6407" max="6408" width="10.7109375" style="143" customWidth="1"/>
    <col min="6409" max="6409" width="14" style="143" customWidth="1"/>
    <col min="6410" max="6412" width="9.140625" style="143"/>
    <col min="6413" max="6413" width="11.28515625" style="143" customWidth="1"/>
    <col min="6414" max="6414" width="9.140625" style="143"/>
    <col min="6415" max="6415" width="39.42578125" style="143" customWidth="1"/>
    <col min="6416" max="6416" width="12.28515625" style="143" customWidth="1"/>
    <col min="6417" max="6417" width="10.5703125" style="143" customWidth="1"/>
    <col min="6418" max="6419" width="9.140625" style="143"/>
    <col min="6420" max="6420" width="10.7109375" style="143" customWidth="1"/>
    <col min="6421" max="6426" width="9.140625" style="143"/>
    <col min="6427" max="6428" width="12.42578125" style="143" customWidth="1"/>
    <col min="6429" max="6429" width="9.140625" style="143"/>
    <col min="6430" max="6430" width="12.7109375" style="143" bestFit="1" customWidth="1"/>
    <col min="6431" max="6432" width="9.140625" style="143"/>
    <col min="6433" max="6433" width="11.5703125" style="143" bestFit="1" customWidth="1"/>
    <col min="6434" max="6658" width="9.140625" style="143"/>
    <col min="6659" max="6659" width="15" style="143" customWidth="1"/>
    <col min="6660" max="6660" width="20.7109375" style="143" customWidth="1"/>
    <col min="6661" max="6661" width="30.42578125" style="143" customWidth="1"/>
    <col min="6662" max="6662" width="17.85546875" style="143" customWidth="1"/>
    <col min="6663" max="6664" width="10.7109375" style="143" customWidth="1"/>
    <col min="6665" max="6665" width="14" style="143" customWidth="1"/>
    <col min="6666" max="6668" width="9.140625" style="143"/>
    <col min="6669" max="6669" width="11.28515625" style="143" customWidth="1"/>
    <col min="6670" max="6670" width="9.140625" style="143"/>
    <col min="6671" max="6671" width="39.42578125" style="143" customWidth="1"/>
    <col min="6672" max="6672" width="12.28515625" style="143" customWidth="1"/>
    <col min="6673" max="6673" width="10.5703125" style="143" customWidth="1"/>
    <col min="6674" max="6675" width="9.140625" style="143"/>
    <col min="6676" max="6676" width="10.7109375" style="143" customWidth="1"/>
    <col min="6677" max="6682" width="9.140625" style="143"/>
    <col min="6683" max="6684" width="12.42578125" style="143" customWidth="1"/>
    <col min="6685" max="6685" width="9.140625" style="143"/>
    <col min="6686" max="6686" width="12.7109375" style="143" bestFit="1" customWidth="1"/>
    <col min="6687" max="6688" width="9.140625" style="143"/>
    <col min="6689" max="6689" width="11.5703125" style="143" bestFit="1" customWidth="1"/>
    <col min="6690" max="6914" width="9.140625" style="143"/>
    <col min="6915" max="6915" width="15" style="143" customWidth="1"/>
    <col min="6916" max="6916" width="20.7109375" style="143" customWidth="1"/>
    <col min="6917" max="6917" width="30.42578125" style="143" customWidth="1"/>
    <col min="6918" max="6918" width="17.85546875" style="143" customWidth="1"/>
    <col min="6919" max="6920" width="10.7109375" style="143" customWidth="1"/>
    <col min="6921" max="6921" width="14" style="143" customWidth="1"/>
    <col min="6922" max="6924" width="9.140625" style="143"/>
    <col min="6925" max="6925" width="11.28515625" style="143" customWidth="1"/>
    <col min="6926" max="6926" width="9.140625" style="143"/>
    <col min="6927" max="6927" width="39.42578125" style="143" customWidth="1"/>
    <col min="6928" max="6928" width="12.28515625" style="143" customWidth="1"/>
    <col min="6929" max="6929" width="10.5703125" style="143" customWidth="1"/>
    <col min="6930" max="6931" width="9.140625" style="143"/>
    <col min="6932" max="6932" width="10.7109375" style="143" customWidth="1"/>
    <col min="6933" max="6938" width="9.140625" style="143"/>
    <col min="6939" max="6940" width="12.42578125" style="143" customWidth="1"/>
    <col min="6941" max="6941" width="9.140625" style="143"/>
    <col min="6942" max="6942" width="12.7109375" style="143" bestFit="1" customWidth="1"/>
    <col min="6943" max="6944" width="9.140625" style="143"/>
    <col min="6945" max="6945" width="11.5703125" style="143" bestFit="1" customWidth="1"/>
    <col min="6946" max="7170" width="9.140625" style="143"/>
    <col min="7171" max="7171" width="15" style="143" customWidth="1"/>
    <col min="7172" max="7172" width="20.7109375" style="143" customWidth="1"/>
    <col min="7173" max="7173" width="30.42578125" style="143" customWidth="1"/>
    <col min="7174" max="7174" width="17.85546875" style="143" customWidth="1"/>
    <col min="7175" max="7176" width="10.7109375" style="143" customWidth="1"/>
    <col min="7177" max="7177" width="14" style="143" customWidth="1"/>
    <col min="7178" max="7180" width="9.140625" style="143"/>
    <col min="7181" max="7181" width="11.28515625" style="143" customWidth="1"/>
    <col min="7182" max="7182" width="9.140625" style="143"/>
    <col min="7183" max="7183" width="39.42578125" style="143" customWidth="1"/>
    <col min="7184" max="7184" width="12.28515625" style="143" customWidth="1"/>
    <col min="7185" max="7185" width="10.5703125" style="143" customWidth="1"/>
    <col min="7186" max="7187" width="9.140625" style="143"/>
    <col min="7188" max="7188" width="10.7109375" style="143" customWidth="1"/>
    <col min="7189" max="7194" width="9.140625" style="143"/>
    <col min="7195" max="7196" width="12.42578125" style="143" customWidth="1"/>
    <col min="7197" max="7197" width="9.140625" style="143"/>
    <col min="7198" max="7198" width="12.7109375" style="143" bestFit="1" customWidth="1"/>
    <col min="7199" max="7200" width="9.140625" style="143"/>
    <col min="7201" max="7201" width="11.5703125" style="143" bestFit="1" customWidth="1"/>
    <col min="7202" max="7426" width="9.140625" style="143"/>
    <col min="7427" max="7427" width="15" style="143" customWidth="1"/>
    <col min="7428" max="7428" width="20.7109375" style="143" customWidth="1"/>
    <col min="7429" max="7429" width="30.42578125" style="143" customWidth="1"/>
    <col min="7430" max="7430" width="17.85546875" style="143" customWidth="1"/>
    <col min="7431" max="7432" width="10.7109375" style="143" customWidth="1"/>
    <col min="7433" max="7433" width="14" style="143" customWidth="1"/>
    <col min="7434" max="7436" width="9.140625" style="143"/>
    <col min="7437" max="7437" width="11.28515625" style="143" customWidth="1"/>
    <col min="7438" max="7438" width="9.140625" style="143"/>
    <col min="7439" max="7439" width="39.42578125" style="143" customWidth="1"/>
    <col min="7440" max="7440" width="12.28515625" style="143" customWidth="1"/>
    <col min="7441" max="7441" width="10.5703125" style="143" customWidth="1"/>
    <col min="7442" max="7443" width="9.140625" style="143"/>
    <col min="7444" max="7444" width="10.7109375" style="143" customWidth="1"/>
    <col min="7445" max="7450" width="9.140625" style="143"/>
    <col min="7451" max="7452" width="12.42578125" style="143" customWidth="1"/>
    <col min="7453" max="7453" width="9.140625" style="143"/>
    <col min="7454" max="7454" width="12.7109375" style="143" bestFit="1" customWidth="1"/>
    <col min="7455" max="7456" width="9.140625" style="143"/>
    <col min="7457" max="7457" width="11.5703125" style="143" bestFit="1" customWidth="1"/>
    <col min="7458" max="7682" width="9.140625" style="143"/>
    <col min="7683" max="7683" width="15" style="143" customWidth="1"/>
    <col min="7684" max="7684" width="20.7109375" style="143" customWidth="1"/>
    <col min="7685" max="7685" width="30.42578125" style="143" customWidth="1"/>
    <col min="7686" max="7686" width="17.85546875" style="143" customWidth="1"/>
    <col min="7687" max="7688" width="10.7109375" style="143" customWidth="1"/>
    <col min="7689" max="7689" width="14" style="143" customWidth="1"/>
    <col min="7690" max="7692" width="9.140625" style="143"/>
    <col min="7693" max="7693" width="11.28515625" style="143" customWidth="1"/>
    <col min="7694" max="7694" width="9.140625" style="143"/>
    <col min="7695" max="7695" width="39.42578125" style="143" customWidth="1"/>
    <col min="7696" max="7696" width="12.28515625" style="143" customWidth="1"/>
    <col min="7697" max="7697" width="10.5703125" style="143" customWidth="1"/>
    <col min="7698" max="7699" width="9.140625" style="143"/>
    <col min="7700" max="7700" width="10.7109375" style="143" customWidth="1"/>
    <col min="7701" max="7706" width="9.140625" style="143"/>
    <col min="7707" max="7708" width="12.42578125" style="143" customWidth="1"/>
    <col min="7709" max="7709" width="9.140625" style="143"/>
    <col min="7710" max="7710" width="12.7109375" style="143" bestFit="1" customWidth="1"/>
    <col min="7711" max="7712" width="9.140625" style="143"/>
    <col min="7713" max="7713" width="11.5703125" style="143" bestFit="1" customWidth="1"/>
    <col min="7714" max="7938" width="9.140625" style="143"/>
    <col min="7939" max="7939" width="15" style="143" customWidth="1"/>
    <col min="7940" max="7940" width="20.7109375" style="143" customWidth="1"/>
    <col min="7941" max="7941" width="30.42578125" style="143" customWidth="1"/>
    <col min="7942" max="7942" width="17.85546875" style="143" customWidth="1"/>
    <col min="7943" max="7944" width="10.7109375" style="143" customWidth="1"/>
    <col min="7945" max="7945" width="14" style="143" customWidth="1"/>
    <col min="7946" max="7948" width="9.140625" style="143"/>
    <col min="7949" max="7949" width="11.28515625" style="143" customWidth="1"/>
    <col min="7950" max="7950" width="9.140625" style="143"/>
    <col min="7951" max="7951" width="39.42578125" style="143" customWidth="1"/>
    <col min="7952" max="7952" width="12.28515625" style="143" customWidth="1"/>
    <col min="7953" max="7953" width="10.5703125" style="143" customWidth="1"/>
    <col min="7954" max="7955" width="9.140625" style="143"/>
    <col min="7956" max="7956" width="10.7109375" style="143" customWidth="1"/>
    <col min="7957" max="7962" width="9.140625" style="143"/>
    <col min="7963" max="7964" width="12.42578125" style="143" customWidth="1"/>
    <col min="7965" max="7965" width="9.140625" style="143"/>
    <col min="7966" max="7966" width="12.7109375" style="143" bestFit="1" customWidth="1"/>
    <col min="7967" max="7968" width="9.140625" style="143"/>
    <col min="7969" max="7969" width="11.5703125" style="143" bestFit="1" customWidth="1"/>
    <col min="7970" max="8194" width="9.140625" style="143"/>
    <col min="8195" max="8195" width="15" style="143" customWidth="1"/>
    <col min="8196" max="8196" width="20.7109375" style="143" customWidth="1"/>
    <col min="8197" max="8197" width="30.42578125" style="143" customWidth="1"/>
    <col min="8198" max="8198" width="17.85546875" style="143" customWidth="1"/>
    <col min="8199" max="8200" width="10.7109375" style="143" customWidth="1"/>
    <col min="8201" max="8201" width="14" style="143" customWidth="1"/>
    <col min="8202" max="8204" width="9.140625" style="143"/>
    <col min="8205" max="8205" width="11.28515625" style="143" customWidth="1"/>
    <col min="8206" max="8206" width="9.140625" style="143"/>
    <col min="8207" max="8207" width="39.42578125" style="143" customWidth="1"/>
    <col min="8208" max="8208" width="12.28515625" style="143" customWidth="1"/>
    <col min="8209" max="8209" width="10.5703125" style="143" customWidth="1"/>
    <col min="8210" max="8211" width="9.140625" style="143"/>
    <col min="8212" max="8212" width="10.7109375" style="143" customWidth="1"/>
    <col min="8213" max="8218" width="9.140625" style="143"/>
    <col min="8219" max="8220" width="12.42578125" style="143" customWidth="1"/>
    <col min="8221" max="8221" width="9.140625" style="143"/>
    <col min="8222" max="8222" width="12.7109375" style="143" bestFit="1" customWidth="1"/>
    <col min="8223" max="8224" width="9.140625" style="143"/>
    <col min="8225" max="8225" width="11.5703125" style="143" bestFit="1" customWidth="1"/>
    <col min="8226" max="8450" width="9.140625" style="143"/>
    <col min="8451" max="8451" width="15" style="143" customWidth="1"/>
    <col min="8452" max="8452" width="20.7109375" style="143" customWidth="1"/>
    <col min="8453" max="8453" width="30.42578125" style="143" customWidth="1"/>
    <col min="8454" max="8454" width="17.85546875" style="143" customWidth="1"/>
    <col min="8455" max="8456" width="10.7109375" style="143" customWidth="1"/>
    <col min="8457" max="8457" width="14" style="143" customWidth="1"/>
    <col min="8458" max="8460" width="9.140625" style="143"/>
    <col min="8461" max="8461" width="11.28515625" style="143" customWidth="1"/>
    <col min="8462" max="8462" width="9.140625" style="143"/>
    <col min="8463" max="8463" width="39.42578125" style="143" customWidth="1"/>
    <col min="8464" max="8464" width="12.28515625" style="143" customWidth="1"/>
    <col min="8465" max="8465" width="10.5703125" style="143" customWidth="1"/>
    <col min="8466" max="8467" width="9.140625" style="143"/>
    <col min="8468" max="8468" width="10.7109375" style="143" customWidth="1"/>
    <col min="8469" max="8474" width="9.140625" style="143"/>
    <col min="8475" max="8476" width="12.42578125" style="143" customWidth="1"/>
    <col min="8477" max="8477" width="9.140625" style="143"/>
    <col min="8478" max="8478" width="12.7109375" style="143" bestFit="1" customWidth="1"/>
    <col min="8479" max="8480" width="9.140625" style="143"/>
    <col min="8481" max="8481" width="11.5703125" style="143" bestFit="1" customWidth="1"/>
    <col min="8482" max="8706" width="9.140625" style="143"/>
    <col min="8707" max="8707" width="15" style="143" customWidth="1"/>
    <col min="8708" max="8708" width="20.7109375" style="143" customWidth="1"/>
    <col min="8709" max="8709" width="30.42578125" style="143" customWidth="1"/>
    <col min="8710" max="8710" width="17.85546875" style="143" customWidth="1"/>
    <col min="8711" max="8712" width="10.7109375" style="143" customWidth="1"/>
    <col min="8713" max="8713" width="14" style="143" customWidth="1"/>
    <col min="8714" max="8716" width="9.140625" style="143"/>
    <col min="8717" max="8717" width="11.28515625" style="143" customWidth="1"/>
    <col min="8718" max="8718" width="9.140625" style="143"/>
    <col min="8719" max="8719" width="39.42578125" style="143" customWidth="1"/>
    <col min="8720" max="8720" width="12.28515625" style="143" customWidth="1"/>
    <col min="8721" max="8721" width="10.5703125" style="143" customWidth="1"/>
    <col min="8722" max="8723" width="9.140625" style="143"/>
    <col min="8724" max="8724" width="10.7109375" style="143" customWidth="1"/>
    <col min="8725" max="8730" width="9.140625" style="143"/>
    <col min="8731" max="8732" width="12.42578125" style="143" customWidth="1"/>
    <col min="8733" max="8733" width="9.140625" style="143"/>
    <col min="8734" max="8734" width="12.7109375" style="143" bestFit="1" customWidth="1"/>
    <col min="8735" max="8736" width="9.140625" style="143"/>
    <col min="8737" max="8737" width="11.5703125" style="143" bestFit="1" customWidth="1"/>
    <col min="8738" max="8962" width="9.140625" style="143"/>
    <col min="8963" max="8963" width="15" style="143" customWidth="1"/>
    <col min="8964" max="8964" width="20.7109375" style="143" customWidth="1"/>
    <col min="8965" max="8965" width="30.42578125" style="143" customWidth="1"/>
    <col min="8966" max="8966" width="17.85546875" style="143" customWidth="1"/>
    <col min="8967" max="8968" width="10.7109375" style="143" customWidth="1"/>
    <col min="8969" max="8969" width="14" style="143" customWidth="1"/>
    <col min="8970" max="8972" width="9.140625" style="143"/>
    <col min="8973" max="8973" width="11.28515625" style="143" customWidth="1"/>
    <col min="8974" max="8974" width="9.140625" style="143"/>
    <col min="8975" max="8975" width="39.42578125" style="143" customWidth="1"/>
    <col min="8976" max="8976" width="12.28515625" style="143" customWidth="1"/>
    <col min="8977" max="8977" width="10.5703125" style="143" customWidth="1"/>
    <col min="8978" max="8979" width="9.140625" style="143"/>
    <col min="8980" max="8980" width="10.7109375" style="143" customWidth="1"/>
    <col min="8981" max="8986" width="9.140625" style="143"/>
    <col min="8987" max="8988" width="12.42578125" style="143" customWidth="1"/>
    <col min="8989" max="8989" width="9.140625" style="143"/>
    <col min="8990" max="8990" width="12.7109375" style="143" bestFit="1" customWidth="1"/>
    <col min="8991" max="8992" width="9.140625" style="143"/>
    <col min="8993" max="8993" width="11.5703125" style="143" bestFit="1" customWidth="1"/>
    <col min="8994" max="9218" width="9.140625" style="143"/>
    <col min="9219" max="9219" width="15" style="143" customWidth="1"/>
    <col min="9220" max="9220" width="20.7109375" style="143" customWidth="1"/>
    <col min="9221" max="9221" width="30.42578125" style="143" customWidth="1"/>
    <col min="9222" max="9222" width="17.85546875" style="143" customWidth="1"/>
    <col min="9223" max="9224" width="10.7109375" style="143" customWidth="1"/>
    <col min="9225" max="9225" width="14" style="143" customWidth="1"/>
    <col min="9226" max="9228" width="9.140625" style="143"/>
    <col min="9229" max="9229" width="11.28515625" style="143" customWidth="1"/>
    <col min="9230" max="9230" width="9.140625" style="143"/>
    <col min="9231" max="9231" width="39.42578125" style="143" customWidth="1"/>
    <col min="9232" max="9232" width="12.28515625" style="143" customWidth="1"/>
    <col min="9233" max="9233" width="10.5703125" style="143" customWidth="1"/>
    <col min="9234" max="9235" width="9.140625" style="143"/>
    <col min="9236" max="9236" width="10.7109375" style="143" customWidth="1"/>
    <col min="9237" max="9242" width="9.140625" style="143"/>
    <col min="9243" max="9244" width="12.42578125" style="143" customWidth="1"/>
    <col min="9245" max="9245" width="9.140625" style="143"/>
    <col min="9246" max="9246" width="12.7109375" style="143" bestFit="1" customWidth="1"/>
    <col min="9247" max="9248" width="9.140625" style="143"/>
    <col min="9249" max="9249" width="11.5703125" style="143" bestFit="1" customWidth="1"/>
    <col min="9250" max="9474" width="9.140625" style="143"/>
    <col min="9475" max="9475" width="15" style="143" customWidth="1"/>
    <col min="9476" max="9476" width="20.7109375" style="143" customWidth="1"/>
    <col min="9477" max="9477" width="30.42578125" style="143" customWidth="1"/>
    <col min="9478" max="9478" width="17.85546875" style="143" customWidth="1"/>
    <col min="9479" max="9480" width="10.7109375" style="143" customWidth="1"/>
    <col min="9481" max="9481" width="14" style="143" customWidth="1"/>
    <col min="9482" max="9484" width="9.140625" style="143"/>
    <col min="9485" max="9485" width="11.28515625" style="143" customWidth="1"/>
    <col min="9486" max="9486" width="9.140625" style="143"/>
    <col min="9487" max="9487" width="39.42578125" style="143" customWidth="1"/>
    <col min="9488" max="9488" width="12.28515625" style="143" customWidth="1"/>
    <col min="9489" max="9489" width="10.5703125" style="143" customWidth="1"/>
    <col min="9490" max="9491" width="9.140625" style="143"/>
    <col min="9492" max="9492" width="10.7109375" style="143" customWidth="1"/>
    <col min="9493" max="9498" width="9.140625" style="143"/>
    <col min="9499" max="9500" width="12.42578125" style="143" customWidth="1"/>
    <col min="9501" max="9501" width="9.140625" style="143"/>
    <col min="9502" max="9502" width="12.7109375" style="143" bestFit="1" customWidth="1"/>
    <col min="9503" max="9504" width="9.140625" style="143"/>
    <col min="9505" max="9505" width="11.5703125" style="143" bestFit="1" customWidth="1"/>
    <col min="9506" max="9730" width="9.140625" style="143"/>
    <col min="9731" max="9731" width="15" style="143" customWidth="1"/>
    <col min="9732" max="9732" width="20.7109375" style="143" customWidth="1"/>
    <col min="9733" max="9733" width="30.42578125" style="143" customWidth="1"/>
    <col min="9734" max="9734" width="17.85546875" style="143" customWidth="1"/>
    <col min="9735" max="9736" width="10.7109375" style="143" customWidth="1"/>
    <col min="9737" max="9737" width="14" style="143" customWidth="1"/>
    <col min="9738" max="9740" width="9.140625" style="143"/>
    <col min="9741" max="9741" width="11.28515625" style="143" customWidth="1"/>
    <col min="9742" max="9742" width="9.140625" style="143"/>
    <col min="9743" max="9743" width="39.42578125" style="143" customWidth="1"/>
    <col min="9744" max="9744" width="12.28515625" style="143" customWidth="1"/>
    <col min="9745" max="9745" width="10.5703125" style="143" customWidth="1"/>
    <col min="9746" max="9747" width="9.140625" style="143"/>
    <col min="9748" max="9748" width="10.7109375" style="143" customWidth="1"/>
    <col min="9749" max="9754" width="9.140625" style="143"/>
    <col min="9755" max="9756" width="12.42578125" style="143" customWidth="1"/>
    <col min="9757" max="9757" width="9.140625" style="143"/>
    <col min="9758" max="9758" width="12.7109375" style="143" bestFit="1" customWidth="1"/>
    <col min="9759" max="9760" width="9.140625" style="143"/>
    <col min="9761" max="9761" width="11.5703125" style="143" bestFit="1" customWidth="1"/>
    <col min="9762" max="9986" width="9.140625" style="143"/>
    <col min="9987" max="9987" width="15" style="143" customWidth="1"/>
    <col min="9988" max="9988" width="20.7109375" style="143" customWidth="1"/>
    <col min="9989" max="9989" width="30.42578125" style="143" customWidth="1"/>
    <col min="9990" max="9990" width="17.85546875" style="143" customWidth="1"/>
    <col min="9991" max="9992" width="10.7109375" style="143" customWidth="1"/>
    <col min="9993" max="9993" width="14" style="143" customWidth="1"/>
    <col min="9994" max="9996" width="9.140625" style="143"/>
    <col min="9997" max="9997" width="11.28515625" style="143" customWidth="1"/>
    <col min="9998" max="9998" width="9.140625" style="143"/>
    <col min="9999" max="9999" width="39.42578125" style="143" customWidth="1"/>
    <col min="10000" max="10000" width="12.28515625" style="143" customWidth="1"/>
    <col min="10001" max="10001" width="10.5703125" style="143" customWidth="1"/>
    <col min="10002" max="10003" width="9.140625" style="143"/>
    <col min="10004" max="10004" width="10.7109375" style="143" customWidth="1"/>
    <col min="10005" max="10010" width="9.140625" style="143"/>
    <col min="10011" max="10012" width="12.42578125" style="143" customWidth="1"/>
    <col min="10013" max="10013" width="9.140625" style="143"/>
    <col min="10014" max="10014" width="12.7109375" style="143" bestFit="1" customWidth="1"/>
    <col min="10015" max="10016" width="9.140625" style="143"/>
    <col min="10017" max="10017" width="11.5703125" style="143" bestFit="1" customWidth="1"/>
    <col min="10018" max="10242" width="9.140625" style="143"/>
    <col min="10243" max="10243" width="15" style="143" customWidth="1"/>
    <col min="10244" max="10244" width="20.7109375" style="143" customWidth="1"/>
    <col min="10245" max="10245" width="30.42578125" style="143" customWidth="1"/>
    <col min="10246" max="10246" width="17.85546875" style="143" customWidth="1"/>
    <col min="10247" max="10248" width="10.7109375" style="143" customWidth="1"/>
    <col min="10249" max="10249" width="14" style="143" customWidth="1"/>
    <col min="10250" max="10252" width="9.140625" style="143"/>
    <col min="10253" max="10253" width="11.28515625" style="143" customWidth="1"/>
    <col min="10254" max="10254" width="9.140625" style="143"/>
    <col min="10255" max="10255" width="39.42578125" style="143" customWidth="1"/>
    <col min="10256" max="10256" width="12.28515625" style="143" customWidth="1"/>
    <col min="10257" max="10257" width="10.5703125" style="143" customWidth="1"/>
    <col min="10258" max="10259" width="9.140625" style="143"/>
    <col min="10260" max="10260" width="10.7109375" style="143" customWidth="1"/>
    <col min="10261" max="10266" width="9.140625" style="143"/>
    <col min="10267" max="10268" width="12.42578125" style="143" customWidth="1"/>
    <col min="10269" max="10269" width="9.140625" style="143"/>
    <col min="10270" max="10270" width="12.7109375" style="143" bestFit="1" customWidth="1"/>
    <col min="10271" max="10272" width="9.140625" style="143"/>
    <col min="10273" max="10273" width="11.5703125" style="143" bestFit="1" customWidth="1"/>
    <col min="10274" max="10498" width="9.140625" style="143"/>
    <col min="10499" max="10499" width="15" style="143" customWidth="1"/>
    <col min="10500" max="10500" width="20.7109375" style="143" customWidth="1"/>
    <col min="10501" max="10501" width="30.42578125" style="143" customWidth="1"/>
    <col min="10502" max="10502" width="17.85546875" style="143" customWidth="1"/>
    <col min="10503" max="10504" width="10.7109375" style="143" customWidth="1"/>
    <col min="10505" max="10505" width="14" style="143" customWidth="1"/>
    <col min="10506" max="10508" width="9.140625" style="143"/>
    <col min="10509" max="10509" width="11.28515625" style="143" customWidth="1"/>
    <col min="10510" max="10510" width="9.140625" style="143"/>
    <col min="10511" max="10511" width="39.42578125" style="143" customWidth="1"/>
    <col min="10512" max="10512" width="12.28515625" style="143" customWidth="1"/>
    <col min="10513" max="10513" width="10.5703125" style="143" customWidth="1"/>
    <col min="10514" max="10515" width="9.140625" style="143"/>
    <col min="10516" max="10516" width="10.7109375" style="143" customWidth="1"/>
    <col min="10517" max="10522" width="9.140625" style="143"/>
    <col min="10523" max="10524" width="12.42578125" style="143" customWidth="1"/>
    <col min="10525" max="10525" width="9.140625" style="143"/>
    <col min="10526" max="10526" width="12.7109375" style="143" bestFit="1" customWidth="1"/>
    <col min="10527" max="10528" width="9.140625" style="143"/>
    <col min="10529" max="10529" width="11.5703125" style="143" bestFit="1" customWidth="1"/>
    <col min="10530" max="10754" width="9.140625" style="143"/>
    <col min="10755" max="10755" width="15" style="143" customWidth="1"/>
    <col min="10756" max="10756" width="20.7109375" style="143" customWidth="1"/>
    <col min="10757" max="10757" width="30.42578125" style="143" customWidth="1"/>
    <col min="10758" max="10758" width="17.85546875" style="143" customWidth="1"/>
    <col min="10759" max="10760" width="10.7109375" style="143" customWidth="1"/>
    <col min="10761" max="10761" width="14" style="143" customWidth="1"/>
    <col min="10762" max="10764" width="9.140625" style="143"/>
    <col min="10765" max="10765" width="11.28515625" style="143" customWidth="1"/>
    <col min="10766" max="10766" width="9.140625" style="143"/>
    <col min="10767" max="10767" width="39.42578125" style="143" customWidth="1"/>
    <col min="10768" max="10768" width="12.28515625" style="143" customWidth="1"/>
    <col min="10769" max="10769" width="10.5703125" style="143" customWidth="1"/>
    <col min="10770" max="10771" width="9.140625" style="143"/>
    <col min="10772" max="10772" width="10.7109375" style="143" customWidth="1"/>
    <col min="10773" max="10778" width="9.140625" style="143"/>
    <col min="10779" max="10780" width="12.42578125" style="143" customWidth="1"/>
    <col min="10781" max="10781" width="9.140625" style="143"/>
    <col min="10782" max="10782" width="12.7109375" style="143" bestFit="1" customWidth="1"/>
    <col min="10783" max="10784" width="9.140625" style="143"/>
    <col min="10785" max="10785" width="11.5703125" style="143" bestFit="1" customWidth="1"/>
    <col min="10786" max="11010" width="9.140625" style="143"/>
    <col min="11011" max="11011" width="15" style="143" customWidth="1"/>
    <col min="11012" max="11012" width="20.7109375" style="143" customWidth="1"/>
    <col min="11013" max="11013" width="30.42578125" style="143" customWidth="1"/>
    <col min="11014" max="11014" width="17.85546875" style="143" customWidth="1"/>
    <col min="11015" max="11016" width="10.7109375" style="143" customWidth="1"/>
    <col min="11017" max="11017" width="14" style="143" customWidth="1"/>
    <col min="11018" max="11020" width="9.140625" style="143"/>
    <col min="11021" max="11021" width="11.28515625" style="143" customWidth="1"/>
    <col min="11022" max="11022" width="9.140625" style="143"/>
    <col min="11023" max="11023" width="39.42578125" style="143" customWidth="1"/>
    <col min="11024" max="11024" width="12.28515625" style="143" customWidth="1"/>
    <col min="11025" max="11025" width="10.5703125" style="143" customWidth="1"/>
    <col min="11026" max="11027" width="9.140625" style="143"/>
    <col min="11028" max="11028" width="10.7109375" style="143" customWidth="1"/>
    <col min="11029" max="11034" width="9.140625" style="143"/>
    <col min="11035" max="11036" width="12.42578125" style="143" customWidth="1"/>
    <col min="11037" max="11037" width="9.140625" style="143"/>
    <col min="11038" max="11038" width="12.7109375" style="143" bestFit="1" customWidth="1"/>
    <col min="11039" max="11040" width="9.140625" style="143"/>
    <col min="11041" max="11041" width="11.5703125" style="143" bestFit="1" customWidth="1"/>
    <col min="11042" max="11266" width="9.140625" style="143"/>
    <col min="11267" max="11267" width="15" style="143" customWidth="1"/>
    <col min="11268" max="11268" width="20.7109375" style="143" customWidth="1"/>
    <col min="11269" max="11269" width="30.42578125" style="143" customWidth="1"/>
    <col min="11270" max="11270" width="17.85546875" style="143" customWidth="1"/>
    <col min="11271" max="11272" width="10.7109375" style="143" customWidth="1"/>
    <col min="11273" max="11273" width="14" style="143" customWidth="1"/>
    <col min="11274" max="11276" width="9.140625" style="143"/>
    <col min="11277" max="11277" width="11.28515625" style="143" customWidth="1"/>
    <col min="11278" max="11278" width="9.140625" style="143"/>
    <col min="11279" max="11279" width="39.42578125" style="143" customWidth="1"/>
    <col min="11280" max="11280" width="12.28515625" style="143" customWidth="1"/>
    <col min="11281" max="11281" width="10.5703125" style="143" customWidth="1"/>
    <col min="11282" max="11283" width="9.140625" style="143"/>
    <col min="11284" max="11284" width="10.7109375" style="143" customWidth="1"/>
    <col min="11285" max="11290" width="9.140625" style="143"/>
    <col min="11291" max="11292" width="12.42578125" style="143" customWidth="1"/>
    <col min="11293" max="11293" width="9.140625" style="143"/>
    <col min="11294" max="11294" width="12.7109375" style="143" bestFit="1" customWidth="1"/>
    <col min="11295" max="11296" width="9.140625" style="143"/>
    <col min="11297" max="11297" width="11.5703125" style="143" bestFit="1" customWidth="1"/>
    <col min="11298" max="11522" width="9.140625" style="143"/>
    <col min="11523" max="11523" width="15" style="143" customWidth="1"/>
    <col min="11524" max="11524" width="20.7109375" style="143" customWidth="1"/>
    <col min="11525" max="11525" width="30.42578125" style="143" customWidth="1"/>
    <col min="11526" max="11526" width="17.85546875" style="143" customWidth="1"/>
    <col min="11527" max="11528" width="10.7109375" style="143" customWidth="1"/>
    <col min="11529" max="11529" width="14" style="143" customWidth="1"/>
    <col min="11530" max="11532" width="9.140625" style="143"/>
    <col min="11533" max="11533" width="11.28515625" style="143" customWidth="1"/>
    <col min="11534" max="11534" width="9.140625" style="143"/>
    <col min="11535" max="11535" width="39.42578125" style="143" customWidth="1"/>
    <col min="11536" max="11536" width="12.28515625" style="143" customWidth="1"/>
    <col min="11537" max="11537" width="10.5703125" style="143" customWidth="1"/>
    <col min="11538" max="11539" width="9.140625" style="143"/>
    <col min="11540" max="11540" width="10.7109375" style="143" customWidth="1"/>
    <col min="11541" max="11546" width="9.140625" style="143"/>
    <col min="11547" max="11548" width="12.42578125" style="143" customWidth="1"/>
    <col min="11549" max="11549" width="9.140625" style="143"/>
    <col min="11550" max="11550" width="12.7109375" style="143" bestFit="1" customWidth="1"/>
    <col min="11551" max="11552" width="9.140625" style="143"/>
    <col min="11553" max="11553" width="11.5703125" style="143" bestFit="1" customWidth="1"/>
    <col min="11554" max="11778" width="9.140625" style="143"/>
    <col min="11779" max="11779" width="15" style="143" customWidth="1"/>
    <col min="11780" max="11780" width="20.7109375" style="143" customWidth="1"/>
    <col min="11781" max="11781" width="30.42578125" style="143" customWidth="1"/>
    <col min="11782" max="11782" width="17.85546875" style="143" customWidth="1"/>
    <col min="11783" max="11784" width="10.7109375" style="143" customWidth="1"/>
    <col min="11785" max="11785" width="14" style="143" customWidth="1"/>
    <col min="11786" max="11788" width="9.140625" style="143"/>
    <col min="11789" max="11789" width="11.28515625" style="143" customWidth="1"/>
    <col min="11790" max="11790" width="9.140625" style="143"/>
    <col min="11791" max="11791" width="39.42578125" style="143" customWidth="1"/>
    <col min="11792" max="11792" width="12.28515625" style="143" customWidth="1"/>
    <col min="11793" max="11793" width="10.5703125" style="143" customWidth="1"/>
    <col min="11794" max="11795" width="9.140625" style="143"/>
    <col min="11796" max="11796" width="10.7109375" style="143" customWidth="1"/>
    <col min="11797" max="11802" width="9.140625" style="143"/>
    <col min="11803" max="11804" width="12.42578125" style="143" customWidth="1"/>
    <col min="11805" max="11805" width="9.140625" style="143"/>
    <col min="11806" max="11806" width="12.7109375" style="143" bestFit="1" customWidth="1"/>
    <col min="11807" max="11808" width="9.140625" style="143"/>
    <col min="11809" max="11809" width="11.5703125" style="143" bestFit="1" customWidth="1"/>
    <col min="11810" max="12034" width="9.140625" style="143"/>
    <col min="12035" max="12035" width="15" style="143" customWidth="1"/>
    <col min="12036" max="12036" width="20.7109375" style="143" customWidth="1"/>
    <col min="12037" max="12037" width="30.42578125" style="143" customWidth="1"/>
    <col min="12038" max="12038" width="17.85546875" style="143" customWidth="1"/>
    <col min="12039" max="12040" width="10.7109375" style="143" customWidth="1"/>
    <col min="12041" max="12041" width="14" style="143" customWidth="1"/>
    <col min="12042" max="12044" width="9.140625" style="143"/>
    <col min="12045" max="12045" width="11.28515625" style="143" customWidth="1"/>
    <col min="12046" max="12046" width="9.140625" style="143"/>
    <col min="12047" max="12047" width="39.42578125" style="143" customWidth="1"/>
    <col min="12048" max="12048" width="12.28515625" style="143" customWidth="1"/>
    <col min="12049" max="12049" width="10.5703125" style="143" customWidth="1"/>
    <col min="12050" max="12051" width="9.140625" style="143"/>
    <col min="12052" max="12052" width="10.7109375" style="143" customWidth="1"/>
    <col min="12053" max="12058" width="9.140625" style="143"/>
    <col min="12059" max="12060" width="12.42578125" style="143" customWidth="1"/>
    <col min="12061" max="12061" width="9.140625" style="143"/>
    <col min="12062" max="12062" width="12.7109375" style="143" bestFit="1" customWidth="1"/>
    <col min="12063" max="12064" width="9.140625" style="143"/>
    <col min="12065" max="12065" width="11.5703125" style="143" bestFit="1" customWidth="1"/>
    <col min="12066" max="12290" width="9.140625" style="143"/>
    <col min="12291" max="12291" width="15" style="143" customWidth="1"/>
    <col min="12292" max="12292" width="20.7109375" style="143" customWidth="1"/>
    <col min="12293" max="12293" width="30.42578125" style="143" customWidth="1"/>
    <col min="12294" max="12294" width="17.85546875" style="143" customWidth="1"/>
    <col min="12295" max="12296" width="10.7109375" style="143" customWidth="1"/>
    <col min="12297" max="12297" width="14" style="143" customWidth="1"/>
    <col min="12298" max="12300" width="9.140625" style="143"/>
    <col min="12301" max="12301" width="11.28515625" style="143" customWidth="1"/>
    <col min="12302" max="12302" width="9.140625" style="143"/>
    <col min="12303" max="12303" width="39.42578125" style="143" customWidth="1"/>
    <col min="12304" max="12304" width="12.28515625" style="143" customWidth="1"/>
    <col min="12305" max="12305" width="10.5703125" style="143" customWidth="1"/>
    <col min="12306" max="12307" width="9.140625" style="143"/>
    <col min="12308" max="12308" width="10.7109375" style="143" customWidth="1"/>
    <col min="12309" max="12314" width="9.140625" style="143"/>
    <col min="12315" max="12316" width="12.42578125" style="143" customWidth="1"/>
    <col min="12317" max="12317" width="9.140625" style="143"/>
    <col min="12318" max="12318" width="12.7109375" style="143" bestFit="1" customWidth="1"/>
    <col min="12319" max="12320" width="9.140625" style="143"/>
    <col min="12321" max="12321" width="11.5703125" style="143" bestFit="1" customWidth="1"/>
    <col min="12322" max="12546" width="9.140625" style="143"/>
    <col min="12547" max="12547" width="15" style="143" customWidth="1"/>
    <col min="12548" max="12548" width="20.7109375" style="143" customWidth="1"/>
    <col min="12549" max="12549" width="30.42578125" style="143" customWidth="1"/>
    <col min="12550" max="12550" width="17.85546875" style="143" customWidth="1"/>
    <col min="12551" max="12552" width="10.7109375" style="143" customWidth="1"/>
    <col min="12553" max="12553" width="14" style="143" customWidth="1"/>
    <col min="12554" max="12556" width="9.140625" style="143"/>
    <col min="12557" max="12557" width="11.28515625" style="143" customWidth="1"/>
    <col min="12558" max="12558" width="9.140625" style="143"/>
    <col min="12559" max="12559" width="39.42578125" style="143" customWidth="1"/>
    <col min="12560" max="12560" width="12.28515625" style="143" customWidth="1"/>
    <col min="12561" max="12561" width="10.5703125" style="143" customWidth="1"/>
    <col min="12562" max="12563" width="9.140625" style="143"/>
    <col min="12564" max="12564" width="10.7109375" style="143" customWidth="1"/>
    <col min="12565" max="12570" width="9.140625" style="143"/>
    <col min="12571" max="12572" width="12.42578125" style="143" customWidth="1"/>
    <col min="12573" max="12573" width="9.140625" style="143"/>
    <col min="12574" max="12574" width="12.7109375" style="143" bestFit="1" customWidth="1"/>
    <col min="12575" max="12576" width="9.140625" style="143"/>
    <col min="12577" max="12577" width="11.5703125" style="143" bestFit="1" customWidth="1"/>
    <col min="12578" max="12802" width="9.140625" style="143"/>
    <col min="12803" max="12803" width="15" style="143" customWidth="1"/>
    <col min="12804" max="12804" width="20.7109375" style="143" customWidth="1"/>
    <col min="12805" max="12805" width="30.42578125" style="143" customWidth="1"/>
    <col min="12806" max="12806" width="17.85546875" style="143" customWidth="1"/>
    <col min="12807" max="12808" width="10.7109375" style="143" customWidth="1"/>
    <col min="12809" max="12809" width="14" style="143" customWidth="1"/>
    <col min="12810" max="12812" width="9.140625" style="143"/>
    <col min="12813" max="12813" width="11.28515625" style="143" customWidth="1"/>
    <col min="12814" max="12814" width="9.140625" style="143"/>
    <col min="12815" max="12815" width="39.42578125" style="143" customWidth="1"/>
    <col min="12816" max="12816" width="12.28515625" style="143" customWidth="1"/>
    <col min="12817" max="12817" width="10.5703125" style="143" customWidth="1"/>
    <col min="12818" max="12819" width="9.140625" style="143"/>
    <col min="12820" max="12820" width="10.7109375" style="143" customWidth="1"/>
    <col min="12821" max="12826" width="9.140625" style="143"/>
    <col min="12827" max="12828" width="12.42578125" style="143" customWidth="1"/>
    <col min="12829" max="12829" width="9.140625" style="143"/>
    <col min="12830" max="12830" width="12.7109375" style="143" bestFit="1" customWidth="1"/>
    <col min="12831" max="12832" width="9.140625" style="143"/>
    <col min="12833" max="12833" width="11.5703125" style="143" bestFit="1" customWidth="1"/>
    <col min="12834" max="13058" width="9.140625" style="143"/>
    <col min="13059" max="13059" width="15" style="143" customWidth="1"/>
    <col min="13060" max="13060" width="20.7109375" style="143" customWidth="1"/>
    <col min="13061" max="13061" width="30.42578125" style="143" customWidth="1"/>
    <col min="13062" max="13062" width="17.85546875" style="143" customWidth="1"/>
    <col min="13063" max="13064" width="10.7109375" style="143" customWidth="1"/>
    <col min="13065" max="13065" width="14" style="143" customWidth="1"/>
    <col min="13066" max="13068" width="9.140625" style="143"/>
    <col min="13069" max="13069" width="11.28515625" style="143" customWidth="1"/>
    <col min="13070" max="13070" width="9.140625" style="143"/>
    <col min="13071" max="13071" width="39.42578125" style="143" customWidth="1"/>
    <col min="13072" max="13072" width="12.28515625" style="143" customWidth="1"/>
    <col min="13073" max="13073" width="10.5703125" style="143" customWidth="1"/>
    <col min="13074" max="13075" width="9.140625" style="143"/>
    <col min="13076" max="13076" width="10.7109375" style="143" customWidth="1"/>
    <col min="13077" max="13082" width="9.140625" style="143"/>
    <col min="13083" max="13084" width="12.42578125" style="143" customWidth="1"/>
    <col min="13085" max="13085" width="9.140625" style="143"/>
    <col min="13086" max="13086" width="12.7109375" style="143" bestFit="1" customWidth="1"/>
    <col min="13087" max="13088" width="9.140625" style="143"/>
    <col min="13089" max="13089" width="11.5703125" style="143" bestFit="1" customWidth="1"/>
    <col min="13090" max="13314" width="9.140625" style="143"/>
    <col min="13315" max="13315" width="15" style="143" customWidth="1"/>
    <col min="13316" max="13316" width="20.7109375" style="143" customWidth="1"/>
    <col min="13317" max="13317" width="30.42578125" style="143" customWidth="1"/>
    <col min="13318" max="13318" width="17.85546875" style="143" customWidth="1"/>
    <col min="13319" max="13320" width="10.7109375" style="143" customWidth="1"/>
    <col min="13321" max="13321" width="14" style="143" customWidth="1"/>
    <col min="13322" max="13324" width="9.140625" style="143"/>
    <col min="13325" max="13325" width="11.28515625" style="143" customWidth="1"/>
    <col min="13326" max="13326" width="9.140625" style="143"/>
    <col min="13327" max="13327" width="39.42578125" style="143" customWidth="1"/>
    <col min="13328" max="13328" width="12.28515625" style="143" customWidth="1"/>
    <col min="13329" max="13329" width="10.5703125" style="143" customWidth="1"/>
    <col min="13330" max="13331" width="9.140625" style="143"/>
    <col min="13332" max="13332" width="10.7109375" style="143" customWidth="1"/>
    <col min="13333" max="13338" width="9.140625" style="143"/>
    <col min="13339" max="13340" width="12.42578125" style="143" customWidth="1"/>
    <col min="13341" max="13341" width="9.140625" style="143"/>
    <col min="13342" max="13342" width="12.7109375" style="143" bestFit="1" customWidth="1"/>
    <col min="13343" max="13344" width="9.140625" style="143"/>
    <col min="13345" max="13345" width="11.5703125" style="143" bestFit="1" customWidth="1"/>
    <col min="13346" max="13570" width="9.140625" style="143"/>
    <col min="13571" max="13571" width="15" style="143" customWidth="1"/>
    <col min="13572" max="13572" width="20.7109375" style="143" customWidth="1"/>
    <col min="13573" max="13573" width="30.42578125" style="143" customWidth="1"/>
    <col min="13574" max="13574" width="17.85546875" style="143" customWidth="1"/>
    <col min="13575" max="13576" width="10.7109375" style="143" customWidth="1"/>
    <col min="13577" max="13577" width="14" style="143" customWidth="1"/>
    <col min="13578" max="13580" width="9.140625" style="143"/>
    <col min="13581" max="13581" width="11.28515625" style="143" customWidth="1"/>
    <col min="13582" max="13582" width="9.140625" style="143"/>
    <col min="13583" max="13583" width="39.42578125" style="143" customWidth="1"/>
    <col min="13584" max="13584" width="12.28515625" style="143" customWidth="1"/>
    <col min="13585" max="13585" width="10.5703125" style="143" customWidth="1"/>
    <col min="13586" max="13587" width="9.140625" style="143"/>
    <col min="13588" max="13588" width="10.7109375" style="143" customWidth="1"/>
    <col min="13589" max="13594" width="9.140625" style="143"/>
    <col min="13595" max="13596" width="12.42578125" style="143" customWidth="1"/>
    <col min="13597" max="13597" width="9.140625" style="143"/>
    <col min="13598" max="13598" width="12.7109375" style="143" bestFit="1" customWidth="1"/>
    <col min="13599" max="13600" width="9.140625" style="143"/>
    <col min="13601" max="13601" width="11.5703125" style="143" bestFit="1" customWidth="1"/>
    <col min="13602" max="13826" width="9.140625" style="143"/>
    <col min="13827" max="13827" width="15" style="143" customWidth="1"/>
    <col min="13828" max="13828" width="20.7109375" style="143" customWidth="1"/>
    <col min="13829" max="13829" width="30.42578125" style="143" customWidth="1"/>
    <col min="13830" max="13830" width="17.85546875" style="143" customWidth="1"/>
    <col min="13831" max="13832" width="10.7109375" style="143" customWidth="1"/>
    <col min="13833" max="13833" width="14" style="143" customWidth="1"/>
    <col min="13834" max="13836" width="9.140625" style="143"/>
    <col min="13837" max="13837" width="11.28515625" style="143" customWidth="1"/>
    <col min="13838" max="13838" width="9.140625" style="143"/>
    <col min="13839" max="13839" width="39.42578125" style="143" customWidth="1"/>
    <col min="13840" max="13840" width="12.28515625" style="143" customWidth="1"/>
    <col min="13841" max="13841" width="10.5703125" style="143" customWidth="1"/>
    <col min="13842" max="13843" width="9.140625" style="143"/>
    <col min="13844" max="13844" width="10.7109375" style="143" customWidth="1"/>
    <col min="13845" max="13850" width="9.140625" style="143"/>
    <col min="13851" max="13852" width="12.42578125" style="143" customWidth="1"/>
    <col min="13853" max="13853" width="9.140625" style="143"/>
    <col min="13854" max="13854" width="12.7109375" style="143" bestFit="1" customWidth="1"/>
    <col min="13855" max="13856" width="9.140625" style="143"/>
    <col min="13857" max="13857" width="11.5703125" style="143" bestFit="1" customWidth="1"/>
    <col min="13858" max="14082" width="9.140625" style="143"/>
    <col min="14083" max="14083" width="15" style="143" customWidth="1"/>
    <col min="14084" max="14084" width="20.7109375" style="143" customWidth="1"/>
    <col min="14085" max="14085" width="30.42578125" style="143" customWidth="1"/>
    <col min="14086" max="14086" width="17.85546875" style="143" customWidth="1"/>
    <col min="14087" max="14088" width="10.7109375" style="143" customWidth="1"/>
    <col min="14089" max="14089" width="14" style="143" customWidth="1"/>
    <col min="14090" max="14092" width="9.140625" style="143"/>
    <col min="14093" max="14093" width="11.28515625" style="143" customWidth="1"/>
    <col min="14094" max="14094" width="9.140625" style="143"/>
    <col min="14095" max="14095" width="39.42578125" style="143" customWidth="1"/>
    <col min="14096" max="14096" width="12.28515625" style="143" customWidth="1"/>
    <col min="14097" max="14097" width="10.5703125" style="143" customWidth="1"/>
    <col min="14098" max="14099" width="9.140625" style="143"/>
    <col min="14100" max="14100" width="10.7109375" style="143" customWidth="1"/>
    <col min="14101" max="14106" width="9.140625" style="143"/>
    <col min="14107" max="14108" width="12.42578125" style="143" customWidth="1"/>
    <col min="14109" max="14109" width="9.140625" style="143"/>
    <col min="14110" max="14110" width="12.7109375" style="143" bestFit="1" customWidth="1"/>
    <col min="14111" max="14112" width="9.140625" style="143"/>
    <col min="14113" max="14113" width="11.5703125" style="143" bestFit="1" customWidth="1"/>
    <col min="14114" max="14338" width="9.140625" style="143"/>
    <col min="14339" max="14339" width="15" style="143" customWidth="1"/>
    <col min="14340" max="14340" width="20.7109375" style="143" customWidth="1"/>
    <col min="14341" max="14341" width="30.42578125" style="143" customWidth="1"/>
    <col min="14342" max="14342" width="17.85546875" style="143" customWidth="1"/>
    <col min="14343" max="14344" width="10.7109375" style="143" customWidth="1"/>
    <col min="14345" max="14345" width="14" style="143" customWidth="1"/>
    <col min="14346" max="14348" width="9.140625" style="143"/>
    <col min="14349" max="14349" width="11.28515625" style="143" customWidth="1"/>
    <col min="14350" max="14350" width="9.140625" style="143"/>
    <col min="14351" max="14351" width="39.42578125" style="143" customWidth="1"/>
    <col min="14352" max="14352" width="12.28515625" style="143" customWidth="1"/>
    <col min="14353" max="14353" width="10.5703125" style="143" customWidth="1"/>
    <col min="14354" max="14355" width="9.140625" style="143"/>
    <col min="14356" max="14356" width="10.7109375" style="143" customWidth="1"/>
    <col min="14357" max="14362" width="9.140625" style="143"/>
    <col min="14363" max="14364" width="12.42578125" style="143" customWidth="1"/>
    <col min="14365" max="14365" width="9.140625" style="143"/>
    <col min="14366" max="14366" width="12.7109375" style="143" bestFit="1" customWidth="1"/>
    <col min="14367" max="14368" width="9.140625" style="143"/>
    <col min="14369" max="14369" width="11.5703125" style="143" bestFit="1" customWidth="1"/>
    <col min="14370" max="14594" width="9.140625" style="143"/>
    <col min="14595" max="14595" width="15" style="143" customWidth="1"/>
    <col min="14596" max="14596" width="20.7109375" style="143" customWidth="1"/>
    <col min="14597" max="14597" width="30.42578125" style="143" customWidth="1"/>
    <col min="14598" max="14598" width="17.85546875" style="143" customWidth="1"/>
    <col min="14599" max="14600" width="10.7109375" style="143" customWidth="1"/>
    <col min="14601" max="14601" width="14" style="143" customWidth="1"/>
    <col min="14602" max="14604" width="9.140625" style="143"/>
    <col min="14605" max="14605" width="11.28515625" style="143" customWidth="1"/>
    <col min="14606" max="14606" width="9.140625" style="143"/>
    <col min="14607" max="14607" width="39.42578125" style="143" customWidth="1"/>
    <col min="14608" max="14608" width="12.28515625" style="143" customWidth="1"/>
    <col min="14609" max="14609" width="10.5703125" style="143" customWidth="1"/>
    <col min="14610" max="14611" width="9.140625" style="143"/>
    <col min="14612" max="14612" width="10.7109375" style="143" customWidth="1"/>
    <col min="14613" max="14618" width="9.140625" style="143"/>
    <col min="14619" max="14620" width="12.42578125" style="143" customWidth="1"/>
    <col min="14621" max="14621" width="9.140625" style="143"/>
    <col min="14622" max="14622" width="12.7109375" style="143" bestFit="1" customWidth="1"/>
    <col min="14623" max="14624" width="9.140625" style="143"/>
    <col min="14625" max="14625" width="11.5703125" style="143" bestFit="1" customWidth="1"/>
    <col min="14626" max="14850" width="9.140625" style="143"/>
    <col min="14851" max="14851" width="15" style="143" customWidth="1"/>
    <col min="14852" max="14852" width="20.7109375" style="143" customWidth="1"/>
    <col min="14853" max="14853" width="30.42578125" style="143" customWidth="1"/>
    <col min="14854" max="14854" width="17.85546875" style="143" customWidth="1"/>
    <col min="14855" max="14856" width="10.7109375" style="143" customWidth="1"/>
    <col min="14857" max="14857" width="14" style="143" customWidth="1"/>
    <col min="14858" max="14860" width="9.140625" style="143"/>
    <col min="14861" max="14861" width="11.28515625" style="143" customWidth="1"/>
    <col min="14862" max="14862" width="9.140625" style="143"/>
    <col min="14863" max="14863" width="39.42578125" style="143" customWidth="1"/>
    <col min="14864" max="14864" width="12.28515625" style="143" customWidth="1"/>
    <col min="14865" max="14865" width="10.5703125" style="143" customWidth="1"/>
    <col min="14866" max="14867" width="9.140625" style="143"/>
    <col min="14868" max="14868" width="10.7109375" style="143" customWidth="1"/>
    <col min="14869" max="14874" width="9.140625" style="143"/>
    <col min="14875" max="14876" width="12.42578125" style="143" customWidth="1"/>
    <col min="14877" max="14877" width="9.140625" style="143"/>
    <col min="14878" max="14878" width="12.7109375" style="143" bestFit="1" customWidth="1"/>
    <col min="14879" max="14880" width="9.140625" style="143"/>
    <col min="14881" max="14881" width="11.5703125" style="143" bestFit="1" customWidth="1"/>
    <col min="14882" max="15106" width="9.140625" style="143"/>
    <col min="15107" max="15107" width="15" style="143" customWidth="1"/>
    <col min="15108" max="15108" width="20.7109375" style="143" customWidth="1"/>
    <col min="15109" max="15109" width="30.42578125" style="143" customWidth="1"/>
    <col min="15110" max="15110" width="17.85546875" style="143" customWidth="1"/>
    <col min="15111" max="15112" width="10.7109375" style="143" customWidth="1"/>
    <col min="15113" max="15113" width="14" style="143" customWidth="1"/>
    <col min="15114" max="15116" width="9.140625" style="143"/>
    <col min="15117" max="15117" width="11.28515625" style="143" customWidth="1"/>
    <col min="15118" max="15118" width="9.140625" style="143"/>
    <col min="15119" max="15119" width="39.42578125" style="143" customWidth="1"/>
    <col min="15120" max="15120" width="12.28515625" style="143" customWidth="1"/>
    <col min="15121" max="15121" width="10.5703125" style="143" customWidth="1"/>
    <col min="15122" max="15123" width="9.140625" style="143"/>
    <col min="15124" max="15124" width="10.7109375" style="143" customWidth="1"/>
    <col min="15125" max="15130" width="9.140625" style="143"/>
    <col min="15131" max="15132" width="12.42578125" style="143" customWidth="1"/>
    <col min="15133" max="15133" width="9.140625" style="143"/>
    <col min="15134" max="15134" width="12.7109375" style="143" bestFit="1" customWidth="1"/>
    <col min="15135" max="15136" width="9.140625" style="143"/>
    <col min="15137" max="15137" width="11.5703125" style="143" bestFit="1" customWidth="1"/>
    <col min="15138" max="15362" width="9.140625" style="143"/>
    <col min="15363" max="15363" width="15" style="143" customWidth="1"/>
    <col min="15364" max="15364" width="20.7109375" style="143" customWidth="1"/>
    <col min="15365" max="15365" width="30.42578125" style="143" customWidth="1"/>
    <col min="15366" max="15366" width="17.85546875" style="143" customWidth="1"/>
    <col min="15367" max="15368" width="10.7109375" style="143" customWidth="1"/>
    <col min="15369" max="15369" width="14" style="143" customWidth="1"/>
    <col min="15370" max="15372" width="9.140625" style="143"/>
    <col min="15373" max="15373" width="11.28515625" style="143" customWidth="1"/>
    <col min="15374" max="15374" width="9.140625" style="143"/>
    <col min="15375" max="15375" width="39.42578125" style="143" customWidth="1"/>
    <col min="15376" max="15376" width="12.28515625" style="143" customWidth="1"/>
    <col min="15377" max="15377" width="10.5703125" style="143" customWidth="1"/>
    <col min="15378" max="15379" width="9.140625" style="143"/>
    <col min="15380" max="15380" width="10.7109375" style="143" customWidth="1"/>
    <col min="15381" max="15386" width="9.140625" style="143"/>
    <col min="15387" max="15388" width="12.42578125" style="143" customWidth="1"/>
    <col min="15389" max="15389" width="9.140625" style="143"/>
    <col min="15390" max="15390" width="12.7109375" style="143" bestFit="1" customWidth="1"/>
    <col min="15391" max="15392" width="9.140625" style="143"/>
    <col min="15393" max="15393" width="11.5703125" style="143" bestFit="1" customWidth="1"/>
    <col min="15394" max="15618" width="9.140625" style="143"/>
    <col min="15619" max="15619" width="15" style="143" customWidth="1"/>
    <col min="15620" max="15620" width="20.7109375" style="143" customWidth="1"/>
    <col min="15621" max="15621" width="30.42578125" style="143" customWidth="1"/>
    <col min="15622" max="15622" width="17.85546875" style="143" customWidth="1"/>
    <col min="15623" max="15624" width="10.7109375" style="143" customWidth="1"/>
    <col min="15625" max="15625" width="14" style="143" customWidth="1"/>
    <col min="15626" max="15628" width="9.140625" style="143"/>
    <col min="15629" max="15629" width="11.28515625" style="143" customWidth="1"/>
    <col min="15630" max="15630" width="9.140625" style="143"/>
    <col min="15631" max="15631" width="39.42578125" style="143" customWidth="1"/>
    <col min="15632" max="15632" width="12.28515625" style="143" customWidth="1"/>
    <col min="15633" max="15633" width="10.5703125" style="143" customWidth="1"/>
    <col min="15634" max="15635" width="9.140625" style="143"/>
    <col min="15636" max="15636" width="10.7109375" style="143" customWidth="1"/>
    <col min="15637" max="15642" width="9.140625" style="143"/>
    <col min="15643" max="15644" width="12.42578125" style="143" customWidth="1"/>
    <col min="15645" max="15645" width="9.140625" style="143"/>
    <col min="15646" max="15646" width="12.7109375" style="143" bestFit="1" customWidth="1"/>
    <col min="15647" max="15648" width="9.140625" style="143"/>
    <col min="15649" max="15649" width="11.5703125" style="143" bestFit="1" customWidth="1"/>
    <col min="15650" max="15874" width="9.140625" style="143"/>
    <col min="15875" max="15875" width="15" style="143" customWidth="1"/>
    <col min="15876" max="15876" width="20.7109375" style="143" customWidth="1"/>
    <col min="15877" max="15877" width="30.42578125" style="143" customWidth="1"/>
    <col min="15878" max="15878" width="17.85546875" style="143" customWidth="1"/>
    <col min="15879" max="15880" width="10.7109375" style="143" customWidth="1"/>
    <col min="15881" max="15881" width="14" style="143" customWidth="1"/>
    <col min="15882" max="15884" width="9.140625" style="143"/>
    <col min="15885" max="15885" width="11.28515625" style="143" customWidth="1"/>
    <col min="15886" max="15886" width="9.140625" style="143"/>
    <col min="15887" max="15887" width="39.42578125" style="143" customWidth="1"/>
    <col min="15888" max="15888" width="12.28515625" style="143" customWidth="1"/>
    <col min="15889" max="15889" width="10.5703125" style="143" customWidth="1"/>
    <col min="15890" max="15891" width="9.140625" style="143"/>
    <col min="15892" max="15892" width="10.7109375" style="143" customWidth="1"/>
    <col min="15893" max="15898" width="9.140625" style="143"/>
    <col min="15899" max="15900" width="12.42578125" style="143" customWidth="1"/>
    <col min="15901" max="15901" width="9.140625" style="143"/>
    <col min="15902" max="15902" width="12.7109375" style="143" bestFit="1" customWidth="1"/>
    <col min="15903" max="15904" width="9.140625" style="143"/>
    <col min="15905" max="15905" width="11.5703125" style="143" bestFit="1" customWidth="1"/>
    <col min="15906" max="16130" width="9.140625" style="143"/>
    <col min="16131" max="16131" width="15" style="143" customWidth="1"/>
    <col min="16132" max="16132" width="20.7109375" style="143" customWidth="1"/>
    <col min="16133" max="16133" width="30.42578125" style="143" customWidth="1"/>
    <col min="16134" max="16134" width="17.85546875" style="143" customWidth="1"/>
    <col min="16135" max="16136" width="10.7109375" style="143" customWidth="1"/>
    <col min="16137" max="16137" width="14" style="143" customWidth="1"/>
    <col min="16138" max="16140" width="9.140625" style="143"/>
    <col min="16141" max="16141" width="11.28515625" style="143" customWidth="1"/>
    <col min="16142" max="16142" width="9.140625" style="143"/>
    <col min="16143" max="16143" width="39.42578125" style="143" customWidth="1"/>
    <col min="16144" max="16144" width="12.28515625" style="143" customWidth="1"/>
    <col min="16145" max="16145" width="10.5703125" style="143" customWidth="1"/>
    <col min="16146" max="16147" width="9.140625" style="143"/>
    <col min="16148" max="16148" width="10.7109375" style="143" customWidth="1"/>
    <col min="16149" max="16154" width="9.140625" style="143"/>
    <col min="16155" max="16156" width="12.42578125" style="143" customWidth="1"/>
    <col min="16157" max="16157" width="9.140625" style="143"/>
    <col min="16158" max="16158" width="12.7109375" style="143" bestFit="1" customWidth="1"/>
    <col min="16159" max="16160" width="9.140625" style="143"/>
    <col min="16161" max="16161" width="11.5703125" style="143" bestFit="1" customWidth="1"/>
    <col min="16162" max="16384" width="9.140625" style="143"/>
  </cols>
  <sheetData>
    <row r="2" spans="1:5" ht="18.75" x14ac:dyDescent="0.3">
      <c r="A2" s="138" t="s">
        <v>251</v>
      </c>
    </row>
    <row r="3" spans="1:5" x14ac:dyDescent="0.25">
      <c r="A3" s="147"/>
    </row>
    <row r="4" spans="1:5" ht="15.75" x14ac:dyDescent="0.25">
      <c r="A4" s="148" t="s">
        <v>149</v>
      </c>
      <c r="E4" s="148" t="s">
        <v>240</v>
      </c>
    </row>
    <row r="5" spans="1:5" ht="16.5" x14ac:dyDescent="0.3">
      <c r="A5" s="143" t="s">
        <v>342</v>
      </c>
      <c r="E5" s="143" t="s">
        <v>324</v>
      </c>
    </row>
    <row r="6" spans="1:5" x14ac:dyDescent="0.25">
      <c r="A6" s="143" t="s">
        <v>323</v>
      </c>
      <c r="E6" s="143" t="s">
        <v>247</v>
      </c>
    </row>
    <row r="7" spans="1:5" x14ac:dyDescent="0.25">
      <c r="A7" s="143" t="s">
        <v>332</v>
      </c>
      <c r="E7" s="143" t="s">
        <v>248</v>
      </c>
    </row>
    <row r="8" spans="1:5" x14ac:dyDescent="0.25">
      <c r="A8" s="143" t="s">
        <v>335</v>
      </c>
      <c r="E8" s="143" t="s">
        <v>325</v>
      </c>
    </row>
    <row r="9" spans="1:5" x14ac:dyDescent="0.25">
      <c r="A9" s="143" t="s">
        <v>336</v>
      </c>
      <c r="E9" s="143" t="s">
        <v>246</v>
      </c>
    </row>
    <row r="10" spans="1:5" x14ac:dyDescent="0.25">
      <c r="A10" s="143" t="s">
        <v>337</v>
      </c>
      <c r="E10" s="143" t="s">
        <v>245</v>
      </c>
    </row>
    <row r="11" spans="1:5" x14ac:dyDescent="0.25">
      <c r="A11" s="143" t="s">
        <v>338</v>
      </c>
      <c r="E11" s="143" t="s">
        <v>243</v>
      </c>
    </row>
    <row r="12" spans="1:5" x14ac:dyDescent="0.25">
      <c r="A12" s="143" t="s">
        <v>339</v>
      </c>
      <c r="E12" s="143" t="s">
        <v>241</v>
      </c>
    </row>
    <row r="13" spans="1:5" ht="16.5" x14ac:dyDescent="0.3">
      <c r="A13" s="143" t="s">
        <v>359</v>
      </c>
      <c r="E13" s="143" t="s">
        <v>313</v>
      </c>
    </row>
    <row r="14" spans="1:5" x14ac:dyDescent="0.25">
      <c r="A14" s="143" t="s">
        <v>340</v>
      </c>
      <c r="E14" s="143" t="s">
        <v>242</v>
      </c>
    </row>
    <row r="15" spans="1:5" x14ac:dyDescent="0.25">
      <c r="A15" s="143" t="s">
        <v>223</v>
      </c>
    </row>
    <row r="17" spans="1:31" s="139" customFormat="1" ht="15.75" x14ac:dyDescent="0.25">
      <c r="A17" s="310" t="s">
        <v>150</v>
      </c>
      <c r="B17" s="310"/>
      <c r="C17" s="310"/>
      <c r="D17" s="310"/>
      <c r="E17" s="310"/>
      <c r="F17" s="310"/>
      <c r="G17" s="310"/>
      <c r="H17" s="310" t="s">
        <v>151</v>
      </c>
      <c r="I17" s="310"/>
      <c r="J17" s="310"/>
      <c r="K17" s="310"/>
      <c r="L17" s="310"/>
      <c r="M17" s="310"/>
      <c r="N17" s="310"/>
      <c r="O17" s="310"/>
      <c r="P17" s="310"/>
      <c r="Q17" s="310"/>
      <c r="R17" s="310"/>
      <c r="S17" s="310"/>
      <c r="T17" s="310"/>
      <c r="U17" s="310"/>
      <c r="V17" s="310" t="s">
        <v>152</v>
      </c>
      <c r="W17" s="310"/>
      <c r="X17" s="310"/>
      <c r="Y17" s="310"/>
      <c r="Z17" s="266" t="s">
        <v>148</v>
      </c>
      <c r="AA17" s="310" t="s">
        <v>153</v>
      </c>
      <c r="AB17" s="310"/>
      <c r="AC17" s="311"/>
      <c r="AD17" s="312"/>
      <c r="AE17" s="267"/>
    </row>
    <row r="18" spans="1:31" s="151" customFormat="1" ht="86.25" customHeight="1" x14ac:dyDescent="0.25">
      <c r="A18" s="268" t="s">
        <v>155</v>
      </c>
      <c r="B18" s="268" t="s">
        <v>156</v>
      </c>
      <c r="C18" s="268" t="s">
        <v>157</v>
      </c>
      <c r="D18" s="268" t="s">
        <v>158</v>
      </c>
      <c r="E18" s="268" t="s">
        <v>249</v>
      </c>
      <c r="F18" s="268" t="s">
        <v>159</v>
      </c>
      <c r="G18" s="268" t="s">
        <v>160</v>
      </c>
      <c r="H18" s="268" t="s">
        <v>161</v>
      </c>
      <c r="I18" s="268" t="s">
        <v>308</v>
      </c>
      <c r="J18" s="268" t="s">
        <v>162</v>
      </c>
      <c r="K18" s="268" t="s">
        <v>291</v>
      </c>
      <c r="L18" s="268" t="s">
        <v>292</v>
      </c>
      <c r="M18" s="268" t="s">
        <v>163</v>
      </c>
      <c r="N18" s="268" t="s">
        <v>370</v>
      </c>
      <c r="O18" s="268" t="s">
        <v>369</v>
      </c>
      <c r="P18" s="268" t="s">
        <v>244</v>
      </c>
      <c r="Q18" s="268" t="s">
        <v>164</v>
      </c>
      <c r="R18" s="268" t="s">
        <v>161</v>
      </c>
      <c r="S18" s="268" t="s">
        <v>1</v>
      </c>
      <c r="T18" s="268" t="s">
        <v>165</v>
      </c>
      <c r="U18" s="268" t="s">
        <v>182</v>
      </c>
      <c r="V18" s="268" t="s">
        <v>3</v>
      </c>
      <c r="W18" s="268" t="s">
        <v>363</v>
      </c>
      <c r="X18" s="268" t="s">
        <v>4</v>
      </c>
      <c r="Y18" s="268" t="s">
        <v>362</v>
      </c>
      <c r="Z18" s="268" t="s">
        <v>154</v>
      </c>
      <c r="AA18" s="268" t="s">
        <v>360</v>
      </c>
      <c r="AB18" s="268" t="s">
        <v>361</v>
      </c>
      <c r="AC18" s="269" t="s">
        <v>5</v>
      </c>
      <c r="AD18" s="269" t="s">
        <v>309</v>
      </c>
      <c r="AE18" s="268" t="s">
        <v>169</v>
      </c>
    </row>
    <row r="19" spans="1:31" s="158" customFormat="1" ht="45" x14ac:dyDescent="0.25">
      <c r="A19" s="159" t="s">
        <v>7</v>
      </c>
      <c r="B19" s="160" t="s">
        <v>8</v>
      </c>
      <c r="C19" s="160" t="s">
        <v>9</v>
      </c>
      <c r="D19" s="157" t="s">
        <v>10</v>
      </c>
      <c r="E19" s="157" t="s">
        <v>11</v>
      </c>
      <c r="F19" s="157" t="s">
        <v>12</v>
      </c>
      <c r="G19" s="157" t="s">
        <v>13</v>
      </c>
      <c r="H19" s="157">
        <v>2.5000000000000001E-2</v>
      </c>
      <c r="I19" s="157">
        <v>445</v>
      </c>
      <c r="J19" s="157">
        <v>6</v>
      </c>
      <c r="K19" s="157">
        <v>0.13800000000000001</v>
      </c>
      <c r="L19" s="157">
        <f t="shared" ref="L19:L26" si="0">K19</f>
        <v>0.13800000000000001</v>
      </c>
      <c r="M19" s="160" t="s">
        <v>14</v>
      </c>
      <c r="N19" s="153">
        <v>4.7800000000000002E-4</v>
      </c>
      <c r="O19" s="153">
        <v>4.7800000000000002E-4</v>
      </c>
      <c r="P19" s="157">
        <v>20</v>
      </c>
      <c r="Q19" s="157">
        <v>1</v>
      </c>
      <c r="R19" s="157">
        <v>2.5000000000000001E-2</v>
      </c>
      <c r="S19" s="157">
        <v>22.25</v>
      </c>
      <c r="T19" s="157">
        <v>6</v>
      </c>
      <c r="U19" s="157">
        <v>20</v>
      </c>
      <c r="V19" s="157">
        <v>0.14049366866445004</v>
      </c>
      <c r="W19" s="157">
        <v>2.484967620904633E-2</v>
      </c>
      <c r="X19" s="157">
        <v>0.12509760792385244</v>
      </c>
      <c r="Y19" s="157">
        <v>2.2201574726803796E-2</v>
      </c>
      <c r="Z19" s="157">
        <v>437</v>
      </c>
      <c r="AA19" s="168">
        <f>Z19/W19</f>
        <v>17585.742217474592</v>
      </c>
      <c r="AB19" s="168">
        <f>Z19/Y19</f>
        <v>19683.288477389542</v>
      </c>
      <c r="AC19" s="168">
        <f t="shared" ref="AC19:AD34" si="1">X19*100/V19</f>
        <v>89.041455827188202</v>
      </c>
      <c r="AD19" s="168">
        <f t="shared" si="1"/>
        <v>89.343517155050449</v>
      </c>
      <c r="AE19" s="153"/>
    </row>
    <row r="20" spans="1:31" s="158" customFormat="1" ht="45" x14ac:dyDescent="0.25">
      <c r="A20" s="159" t="s">
        <v>7</v>
      </c>
      <c r="B20" s="160" t="s">
        <v>15</v>
      </c>
      <c r="C20" s="160" t="s">
        <v>9</v>
      </c>
      <c r="D20" s="157" t="s">
        <v>16</v>
      </c>
      <c r="E20" s="157" t="s">
        <v>17</v>
      </c>
      <c r="F20" s="157" t="s">
        <v>12</v>
      </c>
      <c r="G20" s="157" t="s">
        <v>16</v>
      </c>
      <c r="H20" s="157">
        <v>0.05</v>
      </c>
      <c r="I20" s="157">
        <v>890</v>
      </c>
      <c r="J20" s="157">
        <v>12</v>
      </c>
      <c r="K20" s="157">
        <v>0.40500000000000003</v>
      </c>
      <c r="L20" s="157">
        <f t="shared" si="0"/>
        <v>0.40500000000000003</v>
      </c>
      <c r="M20" s="160" t="s">
        <v>14</v>
      </c>
      <c r="N20" s="153">
        <v>4.7800000000000002E-4</v>
      </c>
      <c r="O20" s="153">
        <v>4.7800000000000002E-4</v>
      </c>
      <c r="P20" s="157">
        <v>20</v>
      </c>
      <c r="Q20" s="157">
        <v>2</v>
      </c>
      <c r="R20" s="157">
        <v>0.05</v>
      </c>
      <c r="S20" s="157">
        <v>44.5</v>
      </c>
      <c r="T20" s="157">
        <v>12</v>
      </c>
      <c r="U20" s="157">
        <v>20</v>
      </c>
      <c r="V20" s="157">
        <v>1.0817814526319207</v>
      </c>
      <c r="W20" s="157">
        <v>0.11985274453616809</v>
      </c>
      <c r="X20" s="157">
        <v>0.99123152800492154</v>
      </c>
      <c r="Y20" s="157">
        <v>0.11005403218655781</v>
      </c>
      <c r="Z20" s="157">
        <v>437</v>
      </c>
      <c r="AA20" s="168">
        <f>Z20/W20</f>
        <v>3646.1409514750499</v>
      </c>
      <c r="AB20" s="168">
        <f t="shared" ref="AB20:AB36" si="2">Z20/Y20</f>
        <v>3970.7768204187246</v>
      </c>
      <c r="AC20" s="168">
        <f t="shared" si="1"/>
        <v>91.629554712119003</v>
      </c>
      <c r="AD20" s="168">
        <f t="shared" si="1"/>
        <v>91.824373828458036</v>
      </c>
      <c r="AE20" s="153"/>
    </row>
    <row r="21" spans="1:31" s="158" customFormat="1" ht="45" x14ac:dyDescent="0.25">
      <c r="A21" s="159" t="s">
        <v>7</v>
      </c>
      <c r="B21" s="160" t="s">
        <v>18</v>
      </c>
      <c r="C21" s="160" t="s">
        <v>9</v>
      </c>
      <c r="D21" s="157" t="s">
        <v>10</v>
      </c>
      <c r="E21" s="157" t="s">
        <v>11</v>
      </c>
      <c r="F21" s="157" t="s">
        <v>12</v>
      </c>
      <c r="G21" s="157" t="s">
        <v>13</v>
      </c>
      <c r="H21" s="157">
        <v>2.5000000000000001E-2</v>
      </c>
      <c r="I21" s="157">
        <v>445</v>
      </c>
      <c r="J21" s="157">
        <v>6</v>
      </c>
      <c r="K21" s="157">
        <v>0.13800000000000001</v>
      </c>
      <c r="L21" s="157">
        <f t="shared" si="0"/>
        <v>0.13800000000000001</v>
      </c>
      <c r="M21" s="160" t="s">
        <v>14</v>
      </c>
      <c r="N21" s="153">
        <v>4.7800000000000002E-4</v>
      </c>
      <c r="O21" s="153">
        <v>4.7800000000000002E-4</v>
      </c>
      <c r="P21" s="157">
        <v>10</v>
      </c>
      <c r="Q21" s="157">
        <v>3</v>
      </c>
      <c r="R21" s="157">
        <v>2.5000000000000001E-2</v>
      </c>
      <c r="S21" s="157">
        <v>44.5</v>
      </c>
      <c r="T21" s="157">
        <v>6</v>
      </c>
      <c r="U21" s="157">
        <v>10</v>
      </c>
      <c r="V21" s="157">
        <v>0.2606415438837133</v>
      </c>
      <c r="W21" s="157">
        <v>4.6187502871546909E-2</v>
      </c>
      <c r="X21" s="157">
        <v>0.24527536571146891</v>
      </c>
      <c r="Y21" s="157">
        <v>4.353968301803033E-2</v>
      </c>
      <c r="Z21" s="157">
        <v>437</v>
      </c>
      <c r="AA21" s="168">
        <f t="shared" ref="AA21:AA36" si="3">Z21/W21</f>
        <v>9461.4337825396287</v>
      </c>
      <c r="AB21" s="168">
        <f t="shared" si="2"/>
        <v>10036.820888636988</v>
      </c>
      <c r="AC21" s="168">
        <f t="shared" si="1"/>
        <v>94.104478532746825</v>
      </c>
      <c r="AD21" s="168">
        <f t="shared" si="1"/>
        <v>94.267237480059293</v>
      </c>
      <c r="AE21" s="153"/>
    </row>
    <row r="22" spans="1:31" s="158" customFormat="1" ht="45" x14ac:dyDescent="0.25">
      <c r="A22" s="159" t="s">
        <v>7</v>
      </c>
      <c r="B22" s="160" t="s">
        <v>19</v>
      </c>
      <c r="C22" s="160" t="s">
        <v>9</v>
      </c>
      <c r="D22" s="157" t="s">
        <v>16</v>
      </c>
      <c r="E22" s="157" t="s">
        <v>17</v>
      </c>
      <c r="F22" s="157" t="s">
        <v>12</v>
      </c>
      <c r="G22" s="157" t="s">
        <v>16</v>
      </c>
      <c r="H22" s="157">
        <v>0.05</v>
      </c>
      <c r="I22" s="157">
        <v>890</v>
      </c>
      <c r="J22" s="157">
        <v>12</v>
      </c>
      <c r="K22" s="157">
        <v>0.40500000000000003</v>
      </c>
      <c r="L22" s="157">
        <f t="shared" si="0"/>
        <v>0.40500000000000003</v>
      </c>
      <c r="M22" s="160" t="s">
        <v>14</v>
      </c>
      <c r="N22" s="153">
        <v>4.7800000000000002E-4</v>
      </c>
      <c r="O22" s="153">
        <v>4.7800000000000002E-4</v>
      </c>
      <c r="P22" s="157">
        <v>10</v>
      </c>
      <c r="Q22" s="157">
        <v>4</v>
      </c>
      <c r="R22" s="157">
        <v>0.05</v>
      </c>
      <c r="S22" s="157">
        <v>89</v>
      </c>
      <c r="T22" s="157">
        <v>12</v>
      </c>
      <c r="U22" s="157">
        <v>10</v>
      </c>
      <c r="V22" s="157">
        <v>2.0461539066634047</v>
      </c>
      <c r="W22" s="157">
        <v>0.2269968236638972</v>
      </c>
      <c r="X22" s="157">
        <v>1.955400243139505</v>
      </c>
      <c r="Y22" s="157">
        <v>0.21717226068793177</v>
      </c>
      <c r="Z22" s="157">
        <v>437</v>
      </c>
      <c r="AA22" s="168">
        <f t="shared" si="3"/>
        <v>1925.1370699664237</v>
      </c>
      <c r="AB22" s="168">
        <f t="shared" si="2"/>
        <v>2012.2275221325447</v>
      </c>
      <c r="AC22" s="168">
        <f t="shared" si="1"/>
        <v>95.564670710822114</v>
      </c>
      <c r="AD22" s="168">
        <f t="shared" si="1"/>
        <v>95.671938127860258</v>
      </c>
      <c r="AE22" s="153"/>
    </row>
    <row r="23" spans="1:31" s="158" customFormat="1" ht="45" x14ac:dyDescent="0.25">
      <c r="A23" s="159" t="s">
        <v>7</v>
      </c>
      <c r="B23" s="160" t="s">
        <v>20</v>
      </c>
      <c r="C23" s="160" t="s">
        <v>9</v>
      </c>
      <c r="D23" s="157" t="s">
        <v>10</v>
      </c>
      <c r="E23" s="157" t="s">
        <v>11</v>
      </c>
      <c r="F23" s="157" t="s">
        <v>12</v>
      </c>
      <c r="G23" s="157" t="s">
        <v>13</v>
      </c>
      <c r="H23" s="157">
        <v>2.5000000000000001E-2</v>
      </c>
      <c r="I23" s="157">
        <v>445</v>
      </c>
      <c r="J23" s="157">
        <v>6</v>
      </c>
      <c r="K23" s="157">
        <v>0.13800000000000001</v>
      </c>
      <c r="L23" s="157">
        <f t="shared" si="0"/>
        <v>0.13800000000000001</v>
      </c>
      <c r="M23" s="160" t="s">
        <v>14</v>
      </c>
      <c r="N23" s="153">
        <v>4.7800000000000002E-4</v>
      </c>
      <c r="O23" s="153">
        <v>4.7800000000000002E-4</v>
      </c>
      <c r="P23" s="157">
        <v>5</v>
      </c>
      <c r="Q23" s="157">
        <v>5</v>
      </c>
      <c r="R23" s="157">
        <v>2.5000000000000001E-2</v>
      </c>
      <c r="S23" s="157">
        <v>89</v>
      </c>
      <c r="T23" s="157">
        <v>6</v>
      </c>
      <c r="U23" s="157">
        <v>5</v>
      </c>
      <c r="V23" s="157">
        <v>0.50111174675417391</v>
      </c>
      <c r="W23" s="157">
        <v>8.8889305240362829E-2</v>
      </c>
      <c r="X23" s="157">
        <v>0.48569923118968877</v>
      </c>
      <c r="Y23" s="157">
        <v>8.6238052313603902E-2</v>
      </c>
      <c r="Z23" s="157">
        <v>437</v>
      </c>
      <c r="AA23" s="168">
        <f t="shared" si="3"/>
        <v>4916.2269726186041</v>
      </c>
      <c r="AB23" s="168">
        <f t="shared" si="2"/>
        <v>5067.3686183316549</v>
      </c>
      <c r="AC23" s="168">
        <f t="shared" si="1"/>
        <v>96.924335606914866</v>
      </c>
      <c r="AD23" s="168">
        <f t="shared" si="1"/>
        <v>97.0173544279711</v>
      </c>
      <c r="AE23" s="153"/>
    </row>
    <row r="24" spans="1:31" s="158" customFormat="1" ht="45" x14ac:dyDescent="0.25">
      <c r="A24" s="159" t="s">
        <v>7</v>
      </c>
      <c r="B24" s="160" t="s">
        <v>21</v>
      </c>
      <c r="C24" s="160" t="s">
        <v>9</v>
      </c>
      <c r="D24" s="157" t="s">
        <v>16</v>
      </c>
      <c r="E24" s="157" t="s">
        <v>17</v>
      </c>
      <c r="F24" s="157" t="s">
        <v>12</v>
      </c>
      <c r="G24" s="157" t="s">
        <v>16</v>
      </c>
      <c r="H24" s="157">
        <v>0.05</v>
      </c>
      <c r="I24" s="157">
        <v>890</v>
      </c>
      <c r="J24" s="157">
        <v>12</v>
      </c>
      <c r="K24" s="157">
        <v>0.40500000000000003</v>
      </c>
      <c r="L24" s="157">
        <f t="shared" si="0"/>
        <v>0.40500000000000003</v>
      </c>
      <c r="M24" s="160" t="s">
        <v>14</v>
      </c>
      <c r="N24" s="153">
        <v>4.7800000000000002E-4</v>
      </c>
      <c r="O24" s="153">
        <v>4.7800000000000002E-4</v>
      </c>
      <c r="P24" s="157">
        <v>5</v>
      </c>
      <c r="Q24" s="157">
        <v>6</v>
      </c>
      <c r="R24" s="157">
        <v>0.05</v>
      </c>
      <c r="S24" s="157">
        <v>178</v>
      </c>
      <c r="T24" s="157">
        <v>12</v>
      </c>
      <c r="U24" s="157">
        <v>5</v>
      </c>
      <c r="V24" s="157">
        <v>3.9812706951022081</v>
      </c>
      <c r="W24" s="157">
        <v>0.44211336570132947</v>
      </c>
      <c r="X24" s="157">
        <v>3.8901080945269575</v>
      </c>
      <c r="Y24" s="157">
        <v>0.43223693510363809</v>
      </c>
      <c r="Z24" s="157">
        <v>437</v>
      </c>
      <c r="AA24" s="168">
        <f t="shared" si="3"/>
        <v>988.43426573811428</v>
      </c>
      <c r="AB24" s="168">
        <f t="shared" si="2"/>
        <v>1011.0195693832131</v>
      </c>
      <c r="AC24" s="168">
        <f t="shared" si="1"/>
        <v>97.710213458044947</v>
      </c>
      <c r="AD24" s="168">
        <f t="shared" si="1"/>
        <v>97.766086401386147</v>
      </c>
      <c r="AE24" s="153"/>
    </row>
    <row r="25" spans="1:31" s="158" customFormat="1" ht="45" x14ac:dyDescent="0.25">
      <c r="A25" s="159" t="s">
        <v>7</v>
      </c>
      <c r="B25" s="160" t="s">
        <v>22</v>
      </c>
      <c r="C25" s="160" t="s">
        <v>9</v>
      </c>
      <c r="D25" s="157" t="s">
        <v>10</v>
      </c>
      <c r="E25" s="157" t="s">
        <v>11</v>
      </c>
      <c r="F25" s="157" t="s">
        <v>23</v>
      </c>
      <c r="G25" s="157" t="s">
        <v>13</v>
      </c>
      <c r="H25" s="157">
        <v>2.5000000000000001E-2</v>
      </c>
      <c r="I25" s="157">
        <v>445</v>
      </c>
      <c r="J25" s="157">
        <v>6</v>
      </c>
      <c r="K25" s="157">
        <v>0.13800000000000001</v>
      </c>
      <c r="L25" s="157">
        <f t="shared" si="0"/>
        <v>0.13800000000000001</v>
      </c>
      <c r="M25" s="160" t="s">
        <v>14</v>
      </c>
      <c r="N25" s="153">
        <v>4.7800000000000002E-4</v>
      </c>
      <c r="O25" s="153">
        <v>4.7800000000000002E-4</v>
      </c>
      <c r="P25" s="157">
        <v>1</v>
      </c>
      <c r="Q25" s="157">
        <v>7</v>
      </c>
      <c r="R25" s="157">
        <v>2.5000000000000001E-2</v>
      </c>
      <c r="S25" s="157">
        <v>445</v>
      </c>
      <c r="T25" s="157">
        <v>6</v>
      </c>
      <c r="U25" s="157">
        <v>1</v>
      </c>
      <c r="V25" s="157">
        <v>2.4267490428496568</v>
      </c>
      <c r="W25" s="157">
        <v>0.43137849225558089</v>
      </c>
      <c r="X25" s="157">
        <v>2.4112728545428568</v>
      </c>
      <c r="Y25" s="157">
        <v>0.42871348599479525</v>
      </c>
      <c r="Z25" s="157">
        <v>437</v>
      </c>
      <c r="AA25" s="168">
        <f t="shared" si="3"/>
        <v>1013.0314975024033</v>
      </c>
      <c r="AB25" s="168">
        <f t="shared" si="2"/>
        <v>1019.3287924824118</v>
      </c>
      <c r="AC25" s="168">
        <f t="shared" si="1"/>
        <v>99.362266636000115</v>
      </c>
      <c r="AD25" s="168">
        <f t="shared" si="1"/>
        <v>99.382211605671174</v>
      </c>
      <c r="AE25" s="153"/>
    </row>
    <row r="26" spans="1:31" s="158" customFormat="1" ht="45" x14ac:dyDescent="0.25">
      <c r="A26" s="159" t="s">
        <v>7</v>
      </c>
      <c r="B26" s="160" t="s">
        <v>24</v>
      </c>
      <c r="C26" s="160" t="s">
        <v>9</v>
      </c>
      <c r="D26" s="157" t="s">
        <v>16</v>
      </c>
      <c r="E26" s="157" t="s">
        <v>17</v>
      </c>
      <c r="F26" s="157" t="s">
        <v>23</v>
      </c>
      <c r="G26" s="157" t="s">
        <v>16</v>
      </c>
      <c r="H26" s="157">
        <v>0.05</v>
      </c>
      <c r="I26" s="157">
        <v>890</v>
      </c>
      <c r="J26" s="157">
        <v>12</v>
      </c>
      <c r="K26" s="157">
        <v>0.40500000000000003</v>
      </c>
      <c r="L26" s="157">
        <f t="shared" si="0"/>
        <v>0.40500000000000003</v>
      </c>
      <c r="M26" s="160" t="s">
        <v>14</v>
      </c>
      <c r="N26" s="153">
        <v>4.7800000000000002E-4</v>
      </c>
      <c r="O26" s="153">
        <v>4.7800000000000002E-4</v>
      </c>
      <c r="P26" s="157">
        <v>1</v>
      </c>
      <c r="Q26" s="157">
        <v>8</v>
      </c>
      <c r="R26" s="157">
        <v>0.05</v>
      </c>
      <c r="S26" s="157">
        <v>890</v>
      </c>
      <c r="T26" s="157">
        <v>12</v>
      </c>
      <c r="U26" s="157">
        <v>1</v>
      </c>
      <c r="V26" s="157">
        <v>19.772583652975793</v>
      </c>
      <c r="W26" s="157">
        <v>2.2033477479592691</v>
      </c>
      <c r="X26" s="157">
        <v>19.678079515374492</v>
      </c>
      <c r="Y26" s="157">
        <v>2.1930485550396788</v>
      </c>
      <c r="Z26" s="157">
        <v>437</v>
      </c>
      <c r="AA26" s="168">
        <f t="shared" si="3"/>
        <v>198.33455722309265</v>
      </c>
      <c r="AB26" s="168">
        <f t="shared" si="2"/>
        <v>199.26599390413102</v>
      </c>
      <c r="AC26" s="168">
        <f t="shared" si="1"/>
        <v>99.52204456807506</v>
      </c>
      <c r="AD26" s="168">
        <f t="shared" si="1"/>
        <v>99.532566163052138</v>
      </c>
      <c r="AE26" s="153"/>
    </row>
    <row r="27" spans="1:31" s="158" customFormat="1" ht="60" x14ac:dyDescent="0.25">
      <c r="A27" s="159" t="s">
        <v>7</v>
      </c>
      <c r="B27" s="160" t="s">
        <v>25</v>
      </c>
      <c r="C27" s="160" t="s">
        <v>9</v>
      </c>
      <c r="D27" s="157" t="s">
        <v>10</v>
      </c>
      <c r="E27" s="157" t="s">
        <v>11</v>
      </c>
      <c r="F27" s="157" t="s">
        <v>12</v>
      </c>
      <c r="G27" s="157" t="s">
        <v>13</v>
      </c>
      <c r="H27" s="157">
        <v>2.5000000000000001E-2</v>
      </c>
      <c r="I27" s="157">
        <v>445</v>
      </c>
      <c r="J27" s="157">
        <v>10.5</v>
      </c>
      <c r="K27" s="157">
        <v>0.13800000000000001</v>
      </c>
      <c r="L27" s="162">
        <f>K27</f>
        <v>0.13800000000000001</v>
      </c>
      <c r="M27" s="160" t="s">
        <v>26</v>
      </c>
      <c r="N27" s="153">
        <v>4.7800000000000002E-4</v>
      </c>
      <c r="O27" s="153">
        <v>4.7800000000000002E-4</v>
      </c>
      <c r="P27" s="157">
        <v>20</v>
      </c>
      <c r="Q27" s="157">
        <v>9</v>
      </c>
      <c r="R27" s="157">
        <v>2.5000000000000001E-2</v>
      </c>
      <c r="S27" s="157">
        <v>22.25</v>
      </c>
      <c r="T27" s="157">
        <v>10.5</v>
      </c>
      <c r="U27" s="157">
        <v>20</v>
      </c>
      <c r="V27" s="157">
        <v>0.24590142465343745</v>
      </c>
      <c r="W27" s="157">
        <v>3.0305573777818014E-2</v>
      </c>
      <c r="X27" s="157">
        <v>0.21895372505768795</v>
      </c>
      <c r="Y27" s="157">
        <v>2.7061565087310276E-2</v>
      </c>
      <c r="Z27" s="157">
        <v>437</v>
      </c>
      <c r="AA27" s="168">
        <f t="shared" si="3"/>
        <v>14419.789679740681</v>
      </c>
      <c r="AB27" s="168">
        <f t="shared" si="2"/>
        <v>16148.363872898035</v>
      </c>
      <c r="AC27" s="168">
        <f t="shared" si="1"/>
        <v>89.041259263248108</v>
      </c>
      <c r="AD27" s="168">
        <f t="shared" si="1"/>
        <v>89.2956697857271</v>
      </c>
      <c r="AE27" s="153"/>
    </row>
    <row r="28" spans="1:31" s="158" customFormat="1" ht="60" x14ac:dyDescent="0.25">
      <c r="A28" s="159" t="s">
        <v>7</v>
      </c>
      <c r="B28" s="160" t="s">
        <v>25</v>
      </c>
      <c r="C28" s="160" t="s">
        <v>9</v>
      </c>
      <c r="D28" s="157" t="s">
        <v>16</v>
      </c>
      <c r="E28" s="157" t="s">
        <v>17</v>
      </c>
      <c r="F28" s="157" t="s">
        <v>12</v>
      </c>
      <c r="G28" s="157" t="s">
        <v>16</v>
      </c>
      <c r="H28" s="157">
        <v>0.05</v>
      </c>
      <c r="I28" s="157">
        <v>890</v>
      </c>
      <c r="J28" s="157">
        <v>10.5</v>
      </c>
      <c r="K28" s="157">
        <v>0.40500000000000003</v>
      </c>
      <c r="L28" s="162">
        <f t="shared" ref="L28:L34" si="4">K28</f>
        <v>0.40500000000000003</v>
      </c>
      <c r="M28" s="160" t="s">
        <v>26</v>
      </c>
      <c r="N28" s="153">
        <v>4.7800000000000002E-4</v>
      </c>
      <c r="O28" s="153">
        <v>4.7800000000000002E-4</v>
      </c>
      <c r="P28" s="157">
        <v>20</v>
      </c>
      <c r="Q28" s="157">
        <v>10</v>
      </c>
      <c r="R28" s="157">
        <v>0.05</v>
      </c>
      <c r="S28" s="157">
        <v>44.5</v>
      </c>
      <c r="T28" s="157">
        <v>10.5</v>
      </c>
      <c r="U28" s="157">
        <v>20</v>
      </c>
      <c r="V28" s="157">
        <v>0.94646984682084623</v>
      </c>
      <c r="W28" s="157">
        <v>0.1167490139239107</v>
      </c>
      <c r="X28" s="157">
        <v>0.86725079526841431</v>
      </c>
      <c r="Y28" s="157">
        <v>0.10721025655410821</v>
      </c>
      <c r="Z28" s="157">
        <v>437</v>
      </c>
      <c r="AA28" s="168">
        <f t="shared" si="3"/>
        <v>3743.0722993926765</v>
      </c>
      <c r="AB28" s="168">
        <f t="shared" si="2"/>
        <v>4076.1025488214309</v>
      </c>
      <c r="AC28" s="168">
        <f t="shared" si="1"/>
        <v>91.63005014702523</v>
      </c>
      <c r="AD28" s="168">
        <f t="shared" si="1"/>
        <v>91.829689134660072</v>
      </c>
      <c r="AE28" s="153"/>
    </row>
    <row r="29" spans="1:31" s="158" customFormat="1" ht="60" x14ac:dyDescent="0.25">
      <c r="A29" s="159" t="s">
        <v>7</v>
      </c>
      <c r="B29" s="160" t="s">
        <v>27</v>
      </c>
      <c r="C29" s="160" t="s">
        <v>9</v>
      </c>
      <c r="D29" s="157" t="s">
        <v>10</v>
      </c>
      <c r="E29" s="157" t="s">
        <v>11</v>
      </c>
      <c r="F29" s="157" t="s">
        <v>12</v>
      </c>
      <c r="G29" s="157" t="s">
        <v>13</v>
      </c>
      <c r="H29" s="157">
        <v>2.5000000000000001E-2</v>
      </c>
      <c r="I29" s="157">
        <v>445</v>
      </c>
      <c r="J29" s="157">
        <v>10.5</v>
      </c>
      <c r="K29" s="157">
        <v>0.13800000000000001</v>
      </c>
      <c r="L29" s="162">
        <f t="shared" si="4"/>
        <v>0.13800000000000001</v>
      </c>
      <c r="M29" s="160" t="s">
        <v>26</v>
      </c>
      <c r="N29" s="153">
        <v>4.7800000000000002E-4</v>
      </c>
      <c r="O29" s="153">
        <v>4.7800000000000002E-4</v>
      </c>
      <c r="P29" s="157">
        <v>10</v>
      </c>
      <c r="Q29" s="157">
        <v>11</v>
      </c>
      <c r="R29" s="157">
        <v>2.5000000000000001E-2</v>
      </c>
      <c r="S29" s="157">
        <v>44.5</v>
      </c>
      <c r="T29" s="157">
        <v>10.5</v>
      </c>
      <c r="U29" s="157">
        <v>10</v>
      </c>
      <c r="V29" s="157">
        <v>0.45628471724579533</v>
      </c>
      <c r="W29" s="157">
        <v>5.6319259135251092E-2</v>
      </c>
      <c r="X29" s="157">
        <v>0.42930550902656928</v>
      </c>
      <c r="Y29" s="157">
        <v>5.3073272150866678E-2</v>
      </c>
      <c r="Z29" s="157">
        <v>437</v>
      </c>
      <c r="AA29" s="168">
        <f t="shared" si="3"/>
        <v>7759.3350251739193</v>
      </c>
      <c r="AB29" s="168">
        <f t="shared" si="2"/>
        <v>8233.89970676349</v>
      </c>
      <c r="AC29" s="168">
        <f t="shared" si="1"/>
        <v>94.087198803835307</v>
      </c>
      <c r="AD29" s="168">
        <f t="shared" si="1"/>
        <v>94.236452975013123</v>
      </c>
      <c r="AE29" s="153"/>
    </row>
    <row r="30" spans="1:31" s="158" customFormat="1" ht="60" x14ac:dyDescent="0.25">
      <c r="A30" s="159" t="s">
        <v>7</v>
      </c>
      <c r="B30" s="160" t="s">
        <v>27</v>
      </c>
      <c r="C30" s="160" t="s">
        <v>9</v>
      </c>
      <c r="D30" s="157" t="s">
        <v>16</v>
      </c>
      <c r="E30" s="157" t="s">
        <v>17</v>
      </c>
      <c r="F30" s="157" t="s">
        <v>12</v>
      </c>
      <c r="G30" s="157" t="s">
        <v>16</v>
      </c>
      <c r="H30" s="157">
        <v>0.05</v>
      </c>
      <c r="I30" s="157">
        <v>890</v>
      </c>
      <c r="J30" s="157">
        <v>10.5</v>
      </c>
      <c r="K30" s="157">
        <v>0.40500000000000003</v>
      </c>
      <c r="L30" s="162">
        <f t="shared" si="4"/>
        <v>0.40500000000000003</v>
      </c>
      <c r="M30" s="160" t="s">
        <v>26</v>
      </c>
      <c r="N30" s="153">
        <v>4.7800000000000002E-4</v>
      </c>
      <c r="O30" s="153">
        <v>4.7800000000000002E-4</v>
      </c>
      <c r="P30" s="157">
        <v>10</v>
      </c>
      <c r="Q30" s="157">
        <v>12</v>
      </c>
      <c r="R30" s="157">
        <v>0.05</v>
      </c>
      <c r="S30" s="157">
        <v>89</v>
      </c>
      <c r="T30" s="157">
        <v>10.5</v>
      </c>
      <c r="U30" s="157">
        <v>10</v>
      </c>
      <c r="V30" s="157">
        <v>1.790081943890057</v>
      </c>
      <c r="W30" s="157">
        <v>0.22109823400988679</v>
      </c>
      <c r="X30" s="157">
        <v>1.7106959865883347</v>
      </c>
      <c r="Y30" s="157">
        <v>0.21153659721762291</v>
      </c>
      <c r="Z30" s="157">
        <v>437</v>
      </c>
      <c r="AA30" s="168">
        <f t="shared" si="3"/>
        <v>1976.4970170700631</v>
      </c>
      <c r="AB30" s="168">
        <f t="shared" si="2"/>
        <v>2065.8363883504594</v>
      </c>
      <c r="AC30" s="168">
        <f t="shared" si="1"/>
        <v>95.565233336234456</v>
      </c>
      <c r="AD30" s="168">
        <f t="shared" si="1"/>
        <v>95.675389794458368</v>
      </c>
      <c r="AE30" s="153"/>
    </row>
    <row r="31" spans="1:31" s="158" customFormat="1" ht="60" x14ac:dyDescent="0.25">
      <c r="A31" s="159" t="s">
        <v>7</v>
      </c>
      <c r="B31" s="160" t="s">
        <v>28</v>
      </c>
      <c r="C31" s="160" t="s">
        <v>9</v>
      </c>
      <c r="D31" s="157" t="s">
        <v>10</v>
      </c>
      <c r="E31" s="157" t="s">
        <v>11</v>
      </c>
      <c r="F31" s="157" t="s">
        <v>12</v>
      </c>
      <c r="G31" s="157" t="s">
        <v>13</v>
      </c>
      <c r="H31" s="157">
        <v>2.5000000000000001E-2</v>
      </c>
      <c r="I31" s="157">
        <v>445</v>
      </c>
      <c r="J31" s="157">
        <v>10.5</v>
      </c>
      <c r="K31" s="157">
        <v>0.13800000000000001</v>
      </c>
      <c r="L31" s="162">
        <f t="shared" si="4"/>
        <v>0.13800000000000001</v>
      </c>
      <c r="M31" s="160" t="s">
        <v>26</v>
      </c>
      <c r="N31" s="153">
        <v>4.7800000000000002E-4</v>
      </c>
      <c r="O31" s="153">
        <v>4.7800000000000002E-4</v>
      </c>
      <c r="P31" s="157">
        <v>5</v>
      </c>
      <c r="Q31" s="157">
        <v>13</v>
      </c>
      <c r="R31" s="157">
        <v>2.5000000000000001E-2</v>
      </c>
      <c r="S31" s="157">
        <v>89</v>
      </c>
      <c r="T31" s="157">
        <v>10.5</v>
      </c>
      <c r="U31" s="157">
        <v>5</v>
      </c>
      <c r="V31" s="157">
        <v>0.87730789164498413</v>
      </c>
      <c r="W31" s="157">
        <v>0.10839209114810575</v>
      </c>
      <c r="X31" s="157">
        <v>0.85031919866809758</v>
      </c>
      <c r="Y31" s="157">
        <v>0.10514221274878933</v>
      </c>
      <c r="Z31" s="157">
        <v>437</v>
      </c>
      <c r="AA31" s="168">
        <f t="shared" si="3"/>
        <v>4031.6594630773207</v>
      </c>
      <c r="AB31" s="168">
        <f t="shared" si="2"/>
        <v>4156.2754727646898</v>
      </c>
      <c r="AC31" s="168">
        <f t="shared" si="1"/>
        <v>96.923691986141634</v>
      </c>
      <c r="AD31" s="168">
        <f t="shared" si="1"/>
        <v>97.001738443374236</v>
      </c>
      <c r="AE31" s="153"/>
    </row>
    <row r="32" spans="1:31" s="158" customFormat="1" ht="60" x14ac:dyDescent="0.25">
      <c r="A32" s="159" t="s">
        <v>7</v>
      </c>
      <c r="B32" s="160" t="s">
        <v>28</v>
      </c>
      <c r="C32" s="160" t="s">
        <v>9</v>
      </c>
      <c r="D32" s="157" t="s">
        <v>16</v>
      </c>
      <c r="E32" s="157" t="s">
        <v>17</v>
      </c>
      <c r="F32" s="157" t="s">
        <v>12</v>
      </c>
      <c r="G32" s="157" t="s">
        <v>16</v>
      </c>
      <c r="H32" s="157">
        <v>0.05</v>
      </c>
      <c r="I32" s="157">
        <v>890</v>
      </c>
      <c r="J32" s="157">
        <v>10.5</v>
      </c>
      <c r="K32" s="157">
        <v>0.40500000000000003</v>
      </c>
      <c r="L32" s="162">
        <f t="shared" si="4"/>
        <v>0.40500000000000003</v>
      </c>
      <c r="M32" s="160" t="s">
        <v>26</v>
      </c>
      <c r="N32" s="153">
        <v>4.7800000000000002E-4</v>
      </c>
      <c r="O32" s="153">
        <v>4.7800000000000002E-4</v>
      </c>
      <c r="P32" s="157">
        <v>5</v>
      </c>
      <c r="Q32" s="157">
        <v>14</v>
      </c>
      <c r="R32" s="157">
        <v>0.05</v>
      </c>
      <c r="S32" s="157">
        <v>178</v>
      </c>
      <c r="T32" s="157">
        <v>10.5</v>
      </c>
      <c r="U32" s="157">
        <v>5</v>
      </c>
      <c r="V32" s="157">
        <v>3.4825007478774666</v>
      </c>
      <c r="W32" s="157">
        <v>0.43053034899807746</v>
      </c>
      <c r="X32" s="157">
        <v>3.4027799453123246</v>
      </c>
      <c r="Y32" s="157">
        <v>0.42092284222892878</v>
      </c>
      <c r="Z32" s="157">
        <v>437</v>
      </c>
      <c r="AA32" s="168">
        <f t="shared" si="3"/>
        <v>1015.0271659523622</v>
      </c>
      <c r="AB32" s="168">
        <f t="shared" si="2"/>
        <v>1038.1950233110117</v>
      </c>
      <c r="AC32" s="168">
        <f t="shared" si="1"/>
        <v>97.710817359803002</v>
      </c>
      <c r="AD32" s="168">
        <f t="shared" si="1"/>
        <v>97.768448428430872</v>
      </c>
      <c r="AE32" s="153"/>
    </row>
    <row r="33" spans="1:31" s="158" customFormat="1" ht="60" x14ac:dyDescent="0.25">
      <c r="A33" s="159" t="s">
        <v>7</v>
      </c>
      <c r="B33" s="160" t="s">
        <v>29</v>
      </c>
      <c r="C33" s="160" t="s">
        <v>9</v>
      </c>
      <c r="D33" s="157" t="s">
        <v>10</v>
      </c>
      <c r="E33" s="157" t="s">
        <v>11</v>
      </c>
      <c r="F33" s="157" t="s">
        <v>23</v>
      </c>
      <c r="G33" s="157" t="s">
        <v>13</v>
      </c>
      <c r="H33" s="157">
        <v>2.5000000000000001E-2</v>
      </c>
      <c r="I33" s="157">
        <v>445</v>
      </c>
      <c r="J33" s="157">
        <v>10.5</v>
      </c>
      <c r="K33" s="157">
        <v>0.13800000000000001</v>
      </c>
      <c r="L33" s="162">
        <f t="shared" si="4"/>
        <v>0.13800000000000001</v>
      </c>
      <c r="M33" s="160" t="s">
        <v>26</v>
      </c>
      <c r="N33" s="153">
        <v>4.7800000000000002E-4</v>
      </c>
      <c r="O33" s="153">
        <v>4.7800000000000002E-4</v>
      </c>
      <c r="P33" s="157">
        <v>1</v>
      </c>
      <c r="Q33" s="157">
        <v>15</v>
      </c>
      <c r="R33" s="157">
        <v>2.5000000000000001E-2</v>
      </c>
      <c r="S33" s="157">
        <v>445</v>
      </c>
      <c r="T33" s="157">
        <v>10.5</v>
      </c>
      <c r="U33" s="157">
        <v>1</v>
      </c>
      <c r="V33" s="157">
        <v>4.254163153754777</v>
      </c>
      <c r="W33" s="157">
        <v>0.52663699992526081</v>
      </c>
      <c r="X33" s="157">
        <v>4.2269971882864468</v>
      </c>
      <c r="Y33" s="157">
        <v>0.52335991886381983</v>
      </c>
      <c r="Z33" s="157">
        <v>437</v>
      </c>
      <c r="AA33" s="168">
        <f t="shared" si="3"/>
        <v>829.7935770977316</v>
      </c>
      <c r="AB33" s="168">
        <f t="shared" si="2"/>
        <v>834.98942935618459</v>
      </c>
      <c r="AC33" s="168">
        <f t="shared" si="1"/>
        <v>99.361426337296137</v>
      </c>
      <c r="AD33" s="168">
        <f t="shared" si="1"/>
        <v>99.377734366953703</v>
      </c>
      <c r="AE33" s="153"/>
    </row>
    <row r="34" spans="1:31" s="158" customFormat="1" ht="60" x14ac:dyDescent="0.25">
      <c r="A34" s="159" t="s">
        <v>7</v>
      </c>
      <c r="B34" s="160" t="s">
        <v>29</v>
      </c>
      <c r="C34" s="160" t="s">
        <v>9</v>
      </c>
      <c r="D34" s="157" t="s">
        <v>16</v>
      </c>
      <c r="E34" s="157" t="s">
        <v>17</v>
      </c>
      <c r="F34" s="157" t="s">
        <v>23</v>
      </c>
      <c r="G34" s="157" t="s">
        <v>16</v>
      </c>
      <c r="H34" s="157">
        <v>0.05</v>
      </c>
      <c r="I34" s="157">
        <v>890</v>
      </c>
      <c r="J34" s="157">
        <v>10.5</v>
      </c>
      <c r="K34" s="157">
        <v>0.40500000000000003</v>
      </c>
      <c r="L34" s="162">
        <f t="shared" si="4"/>
        <v>0.40500000000000003</v>
      </c>
      <c r="M34" s="160" t="s">
        <v>26</v>
      </c>
      <c r="N34" s="153">
        <v>4.7800000000000002E-4</v>
      </c>
      <c r="O34" s="153">
        <v>4.7800000000000002E-4</v>
      </c>
      <c r="P34" s="157">
        <v>1</v>
      </c>
      <c r="Q34" s="157">
        <v>16</v>
      </c>
      <c r="R34" s="157">
        <v>0.05</v>
      </c>
      <c r="S34" s="157">
        <v>890</v>
      </c>
      <c r="T34" s="157">
        <v>10.5</v>
      </c>
      <c r="U34" s="157">
        <v>1</v>
      </c>
      <c r="V34" s="157">
        <v>17.274355683931578</v>
      </c>
      <c r="W34" s="157">
        <v>2.1415654926554653</v>
      </c>
      <c r="X34" s="157">
        <v>17.191906733688153</v>
      </c>
      <c r="Y34" s="157">
        <v>2.131585864442723</v>
      </c>
      <c r="Z34" s="157">
        <v>437</v>
      </c>
      <c r="AA34" s="168">
        <f t="shared" si="3"/>
        <v>204.05633238801187</v>
      </c>
      <c r="AB34" s="168">
        <f t="shared" si="2"/>
        <v>205.01168040643219</v>
      </c>
      <c r="AC34" s="168">
        <f t="shared" si="1"/>
        <v>99.522708969573216</v>
      </c>
      <c r="AD34" s="168">
        <f t="shared" si="1"/>
        <v>99.534003127760158</v>
      </c>
      <c r="AE34" s="153"/>
    </row>
    <row r="35" spans="1:31" s="158" customFormat="1" ht="30" x14ac:dyDescent="0.25">
      <c r="A35" s="159" t="s">
        <v>7</v>
      </c>
      <c r="B35" s="160" t="s">
        <v>30</v>
      </c>
      <c r="C35" s="160" t="s">
        <v>31</v>
      </c>
      <c r="D35" s="157" t="s">
        <v>32</v>
      </c>
      <c r="E35" s="160" t="s">
        <v>33</v>
      </c>
      <c r="F35" s="157" t="s">
        <v>12</v>
      </c>
      <c r="G35" s="157" t="s">
        <v>13</v>
      </c>
      <c r="H35" s="157">
        <v>2.5000000000000001E-2</v>
      </c>
      <c r="I35" s="157">
        <v>20.03</v>
      </c>
      <c r="J35" s="157">
        <v>0.33</v>
      </c>
      <c r="K35" s="157">
        <v>0.13900000000000001</v>
      </c>
      <c r="L35" s="157">
        <f>K35</f>
        <v>0.13900000000000001</v>
      </c>
      <c r="M35" s="160" t="s">
        <v>34</v>
      </c>
      <c r="N35" s="153">
        <v>4.7800000000000002E-4</v>
      </c>
      <c r="O35" s="153">
        <v>4.7800000000000002E-4</v>
      </c>
      <c r="P35" s="157">
        <v>20</v>
      </c>
      <c r="Q35" s="157">
        <v>17</v>
      </c>
      <c r="R35" s="157">
        <v>2.5000000000000001E-2</v>
      </c>
      <c r="S35" s="157">
        <v>1.0015000000000001</v>
      </c>
      <c r="T35" s="157">
        <v>0.33</v>
      </c>
      <c r="U35" s="157">
        <v>20</v>
      </c>
      <c r="V35" s="157">
        <v>1.4231966180328064E-3</v>
      </c>
      <c r="W35" s="157">
        <v>8.0180959557428098E-4</v>
      </c>
      <c r="X35" s="157">
        <v>5.7167176979679916E-4</v>
      </c>
      <c r="Y35" s="157">
        <v>3.4768157290385253E-4</v>
      </c>
      <c r="Z35" s="157">
        <v>437</v>
      </c>
      <c r="AA35" s="168">
        <f t="shared" si="3"/>
        <v>545017.17416715005</v>
      </c>
      <c r="AB35" s="168">
        <f t="shared" si="2"/>
        <v>1256897.2130163696</v>
      </c>
      <c r="AC35" s="168">
        <f t="shared" ref="AC35:AD36" si="5">X35*100/V35</f>
        <v>40.168151227550304</v>
      </c>
      <c r="AD35" s="168">
        <f t="shared" si="5"/>
        <v>43.362111756074974</v>
      </c>
      <c r="AE35" s="153"/>
    </row>
    <row r="36" spans="1:31" s="158" customFormat="1" ht="30" x14ac:dyDescent="0.25">
      <c r="A36" s="159" t="s">
        <v>7</v>
      </c>
      <c r="B36" s="160" t="s">
        <v>30</v>
      </c>
      <c r="C36" s="160" t="s">
        <v>31</v>
      </c>
      <c r="D36" s="157" t="s">
        <v>16</v>
      </c>
      <c r="E36" s="160" t="s">
        <v>33</v>
      </c>
      <c r="F36" s="157" t="s">
        <v>12</v>
      </c>
      <c r="G36" s="157" t="s">
        <v>16</v>
      </c>
      <c r="H36" s="157">
        <v>0.05</v>
      </c>
      <c r="I36" s="157">
        <v>66.75</v>
      </c>
      <c r="J36" s="157">
        <v>1</v>
      </c>
      <c r="K36" s="157">
        <v>0.40899999999999997</v>
      </c>
      <c r="L36" s="157">
        <f>K36</f>
        <v>0.40899999999999997</v>
      </c>
      <c r="M36" s="160" t="s">
        <v>34</v>
      </c>
      <c r="N36" s="153">
        <v>4.7800000000000002E-4</v>
      </c>
      <c r="O36" s="153">
        <v>4.7800000000000002E-4</v>
      </c>
      <c r="P36" s="157">
        <v>20</v>
      </c>
      <c r="Q36" s="157">
        <v>18</v>
      </c>
      <c r="R36" s="157">
        <v>0.05</v>
      </c>
      <c r="S36" s="157">
        <v>3.3374999999999999</v>
      </c>
      <c r="T36" s="157">
        <v>1</v>
      </c>
      <c r="U36" s="157">
        <v>20</v>
      </c>
      <c r="V36" s="157">
        <v>1.606282553103424E-2</v>
      </c>
      <c r="W36" s="157">
        <v>6.1111081954501349E-3</v>
      </c>
      <c r="X36" s="157">
        <v>8.4596623340565114E-3</v>
      </c>
      <c r="Y36" s="157">
        <v>3.328559167943744E-3</v>
      </c>
      <c r="Z36" s="157">
        <v>437</v>
      </c>
      <c r="AA36" s="168">
        <f t="shared" si="3"/>
        <v>71509.125026677953</v>
      </c>
      <c r="AB36" s="168">
        <f t="shared" si="2"/>
        <v>131288.03724103898</v>
      </c>
      <c r="AC36" s="168">
        <f t="shared" si="5"/>
        <v>52.666091141387234</v>
      </c>
      <c r="AD36" s="168">
        <f>Y36*100/W36</f>
        <v>54.467357825900308</v>
      </c>
      <c r="AE36" s="153"/>
    </row>
    <row r="37" spans="1:31" x14ac:dyDescent="0.25">
      <c r="B37" s="174"/>
      <c r="C37" s="174"/>
    </row>
    <row r="38" spans="1:31" x14ac:dyDescent="0.25">
      <c r="B38" s="174"/>
      <c r="C38" s="174"/>
    </row>
    <row r="39" spans="1:31" x14ac:dyDescent="0.25">
      <c r="C39" s="174"/>
    </row>
    <row r="43" spans="1:31" x14ac:dyDescent="0.25">
      <c r="I43" s="144"/>
    </row>
  </sheetData>
  <sheetProtection algorithmName="SHA-512" hashValue="jJLObb2G9yFLYEZh32NKU1xY9mTy5/7cXdxMO7u5DjGe+PctXge4A+PPw72BAxNbGe16NaKhW+RiIovGR6dG5w==" saltValue="3DX8vIiFBxeb9pNcCQO2lA==" spinCount="100000" sheet="1" objects="1" scenarios="1"/>
  <mergeCells count="5">
    <mergeCell ref="AC17:AD17"/>
    <mergeCell ref="A17:G17"/>
    <mergeCell ref="H17:U17"/>
    <mergeCell ref="V17:Y17"/>
    <mergeCell ref="AA17:AB17"/>
  </mergeCells>
  <phoneticPr fontId="1" type="noConversion"/>
  <conditionalFormatting sqref="AA19:AB36">
    <cfRule type="cellIs" dxfId="4" priority="1" operator="lessThan">
      <formula>30</formula>
    </cfRule>
  </conditionalFormatting>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FC00D-4692-4E28-9EA7-29F3C1977B91}">
  <dimension ref="A2:AE483"/>
  <sheetViews>
    <sheetView zoomScale="90" zoomScaleNormal="90" workbookViewId="0">
      <pane ySplit="19" topLeftCell="A20" activePane="bottomLeft" state="frozen"/>
      <selection pane="bottomLeft" activeCell="F12" sqref="F12"/>
    </sheetView>
  </sheetViews>
  <sheetFormatPr defaultRowHeight="15" x14ac:dyDescent="0.25"/>
  <cols>
    <col min="1" max="1" width="19.42578125" style="143" customWidth="1"/>
    <col min="2" max="2" width="20.7109375" style="143" customWidth="1"/>
    <col min="3" max="3" width="49.85546875" style="143" customWidth="1"/>
    <col min="4" max="4" width="17.85546875" style="143" customWidth="1"/>
    <col min="5" max="6" width="10.7109375" style="143" customWidth="1"/>
    <col min="7" max="7" width="21.42578125" style="143" customWidth="1"/>
    <col min="8" max="8" width="11.28515625" style="143" customWidth="1"/>
    <col min="9" max="9" width="12.28515625" style="143" customWidth="1"/>
    <col min="10" max="10" width="12" style="143" customWidth="1"/>
    <col min="11" max="11" width="20.42578125" style="144" customWidth="1"/>
    <col min="12" max="12" width="20.28515625" style="144" customWidth="1"/>
    <col min="13" max="13" width="39.42578125" style="144" customWidth="1"/>
    <col min="14" max="14" width="18.140625" style="144" customWidth="1"/>
    <col min="15" max="15" width="12.28515625" style="144" customWidth="1"/>
    <col min="16" max="16" width="10.5703125" style="143" customWidth="1"/>
    <col min="17" max="17" width="9.140625" style="143" customWidth="1"/>
    <col min="18" max="18" width="11" style="143" customWidth="1"/>
    <col min="19" max="19" width="12.140625" style="143" customWidth="1"/>
    <col min="20" max="20" width="14.7109375" style="143" bestFit="1" customWidth="1"/>
    <col min="21" max="21" width="9.140625" style="143" customWidth="1"/>
    <col min="22" max="22" width="13.42578125" style="143" customWidth="1"/>
    <col min="23" max="23" width="9.140625" style="143" hidden="1" customWidth="1"/>
    <col min="24" max="24" width="13.28515625" style="143" customWidth="1"/>
    <col min="25" max="25" width="13.140625" style="143" hidden="1" customWidth="1"/>
    <col min="26" max="26" width="13" style="143" customWidth="1"/>
    <col min="27" max="27" width="18.42578125" style="143" customWidth="1"/>
    <col min="28" max="28" width="20.7109375" style="143" customWidth="1"/>
    <col min="29" max="29" width="15.42578125" style="145" hidden="1" customWidth="1"/>
    <col min="30" max="30" width="12.7109375" style="145" hidden="1" customWidth="1"/>
    <col min="31" max="31" width="19.7109375" style="175" customWidth="1"/>
    <col min="32" max="32" width="9.140625" style="143"/>
    <col min="33" max="33" width="11.5703125" style="143" bestFit="1" customWidth="1"/>
    <col min="34" max="258" width="9.140625" style="143"/>
    <col min="259" max="259" width="15" style="143" customWidth="1"/>
    <col min="260" max="260" width="20.7109375" style="143" customWidth="1"/>
    <col min="261" max="261" width="30.42578125" style="143" customWidth="1"/>
    <col min="262" max="262" width="17.85546875" style="143" customWidth="1"/>
    <col min="263" max="264" width="10.7109375" style="143" customWidth="1"/>
    <col min="265" max="265" width="14" style="143" customWidth="1"/>
    <col min="266" max="268" width="9.140625" style="143"/>
    <col min="269" max="269" width="11.28515625" style="143" customWidth="1"/>
    <col min="270" max="270" width="9.140625" style="143"/>
    <col min="271" max="271" width="39.42578125" style="143" customWidth="1"/>
    <col min="272" max="272" width="12.28515625" style="143" customWidth="1"/>
    <col min="273" max="273" width="10.5703125" style="143" customWidth="1"/>
    <col min="274" max="275" width="9.140625" style="143"/>
    <col min="276" max="276" width="10.7109375" style="143" customWidth="1"/>
    <col min="277" max="282" width="9.140625" style="143"/>
    <col min="283" max="284" width="12.42578125" style="143" customWidth="1"/>
    <col min="285" max="285" width="9.140625" style="143"/>
    <col min="286" max="286" width="12.7109375" style="143" bestFit="1" customWidth="1"/>
    <col min="287" max="288" width="9.140625" style="143"/>
    <col min="289" max="289" width="11.5703125" style="143" bestFit="1" customWidth="1"/>
    <col min="290" max="514" width="9.140625" style="143"/>
    <col min="515" max="515" width="15" style="143" customWidth="1"/>
    <col min="516" max="516" width="20.7109375" style="143" customWidth="1"/>
    <col min="517" max="517" width="30.42578125" style="143" customWidth="1"/>
    <col min="518" max="518" width="17.85546875" style="143" customWidth="1"/>
    <col min="519" max="520" width="10.7109375" style="143" customWidth="1"/>
    <col min="521" max="521" width="14" style="143" customWidth="1"/>
    <col min="522" max="524" width="9.140625" style="143"/>
    <col min="525" max="525" width="11.28515625" style="143" customWidth="1"/>
    <col min="526" max="526" width="9.140625" style="143"/>
    <col min="527" max="527" width="39.42578125" style="143" customWidth="1"/>
    <col min="528" max="528" width="12.28515625" style="143" customWidth="1"/>
    <col min="529" max="529" width="10.5703125" style="143" customWidth="1"/>
    <col min="530" max="531" width="9.140625" style="143"/>
    <col min="532" max="532" width="10.7109375" style="143" customWidth="1"/>
    <col min="533" max="538" width="9.140625" style="143"/>
    <col min="539" max="540" width="12.42578125" style="143" customWidth="1"/>
    <col min="541" max="541" width="9.140625" style="143"/>
    <col min="542" max="542" width="12.7109375" style="143" bestFit="1" customWidth="1"/>
    <col min="543" max="544" width="9.140625" style="143"/>
    <col min="545" max="545" width="11.5703125" style="143" bestFit="1" customWidth="1"/>
    <col min="546" max="770" width="9.140625" style="143"/>
    <col min="771" max="771" width="15" style="143" customWidth="1"/>
    <col min="772" max="772" width="20.7109375" style="143" customWidth="1"/>
    <col min="773" max="773" width="30.42578125" style="143" customWidth="1"/>
    <col min="774" max="774" width="17.85546875" style="143" customWidth="1"/>
    <col min="775" max="776" width="10.7109375" style="143" customWidth="1"/>
    <col min="777" max="777" width="14" style="143" customWidth="1"/>
    <col min="778" max="780" width="9.140625" style="143"/>
    <col min="781" max="781" width="11.28515625" style="143" customWidth="1"/>
    <col min="782" max="782" width="9.140625" style="143"/>
    <col min="783" max="783" width="39.42578125" style="143" customWidth="1"/>
    <col min="784" max="784" width="12.28515625" style="143" customWidth="1"/>
    <col min="785" max="785" width="10.5703125" style="143" customWidth="1"/>
    <col min="786" max="787" width="9.140625" style="143"/>
    <col min="788" max="788" width="10.7109375" style="143" customWidth="1"/>
    <col min="789" max="794" width="9.140625" style="143"/>
    <col min="795" max="796" width="12.42578125" style="143" customWidth="1"/>
    <col min="797" max="797" width="9.140625" style="143"/>
    <col min="798" max="798" width="12.7109375" style="143" bestFit="1" customWidth="1"/>
    <col min="799" max="800" width="9.140625" style="143"/>
    <col min="801" max="801" width="11.5703125" style="143" bestFit="1" customWidth="1"/>
    <col min="802" max="1026" width="9.140625" style="143"/>
    <col min="1027" max="1027" width="15" style="143" customWidth="1"/>
    <col min="1028" max="1028" width="20.7109375" style="143" customWidth="1"/>
    <col min="1029" max="1029" width="30.42578125" style="143" customWidth="1"/>
    <col min="1030" max="1030" width="17.85546875" style="143" customWidth="1"/>
    <col min="1031" max="1032" width="10.7109375" style="143" customWidth="1"/>
    <col min="1033" max="1033" width="14" style="143" customWidth="1"/>
    <col min="1034" max="1036" width="9.140625" style="143"/>
    <col min="1037" max="1037" width="11.28515625" style="143" customWidth="1"/>
    <col min="1038" max="1038" width="9.140625" style="143"/>
    <col min="1039" max="1039" width="39.42578125" style="143" customWidth="1"/>
    <col min="1040" max="1040" width="12.28515625" style="143" customWidth="1"/>
    <col min="1041" max="1041" width="10.5703125" style="143" customWidth="1"/>
    <col min="1042" max="1043" width="9.140625" style="143"/>
    <col min="1044" max="1044" width="10.7109375" style="143" customWidth="1"/>
    <col min="1045" max="1050" width="9.140625" style="143"/>
    <col min="1051" max="1052" width="12.42578125" style="143" customWidth="1"/>
    <col min="1053" max="1053" width="9.140625" style="143"/>
    <col min="1054" max="1054" width="12.7109375" style="143" bestFit="1" customWidth="1"/>
    <col min="1055" max="1056" width="9.140625" style="143"/>
    <col min="1057" max="1057" width="11.5703125" style="143" bestFit="1" customWidth="1"/>
    <col min="1058" max="1282" width="9.140625" style="143"/>
    <col min="1283" max="1283" width="15" style="143" customWidth="1"/>
    <col min="1284" max="1284" width="20.7109375" style="143" customWidth="1"/>
    <col min="1285" max="1285" width="30.42578125" style="143" customWidth="1"/>
    <col min="1286" max="1286" width="17.85546875" style="143" customWidth="1"/>
    <col min="1287" max="1288" width="10.7109375" style="143" customWidth="1"/>
    <col min="1289" max="1289" width="14" style="143" customWidth="1"/>
    <col min="1290" max="1292" width="9.140625" style="143"/>
    <col min="1293" max="1293" width="11.28515625" style="143" customWidth="1"/>
    <col min="1294" max="1294" width="9.140625" style="143"/>
    <col min="1295" max="1295" width="39.42578125" style="143" customWidth="1"/>
    <col min="1296" max="1296" width="12.28515625" style="143" customWidth="1"/>
    <col min="1297" max="1297" width="10.5703125" style="143" customWidth="1"/>
    <col min="1298" max="1299" width="9.140625" style="143"/>
    <col min="1300" max="1300" width="10.7109375" style="143" customWidth="1"/>
    <col min="1301" max="1306" width="9.140625" style="143"/>
    <col min="1307" max="1308" width="12.42578125" style="143" customWidth="1"/>
    <col min="1309" max="1309" width="9.140625" style="143"/>
    <col min="1310" max="1310" width="12.7109375" style="143" bestFit="1" customWidth="1"/>
    <col min="1311" max="1312" width="9.140625" style="143"/>
    <col min="1313" max="1313" width="11.5703125" style="143" bestFit="1" customWidth="1"/>
    <col min="1314" max="1538" width="9.140625" style="143"/>
    <col min="1539" max="1539" width="15" style="143" customWidth="1"/>
    <col min="1540" max="1540" width="20.7109375" style="143" customWidth="1"/>
    <col min="1541" max="1541" width="30.42578125" style="143" customWidth="1"/>
    <col min="1542" max="1542" width="17.85546875" style="143" customWidth="1"/>
    <col min="1543" max="1544" width="10.7109375" style="143" customWidth="1"/>
    <col min="1545" max="1545" width="14" style="143" customWidth="1"/>
    <col min="1546" max="1548" width="9.140625" style="143"/>
    <col min="1549" max="1549" width="11.28515625" style="143" customWidth="1"/>
    <col min="1550" max="1550" width="9.140625" style="143"/>
    <col min="1551" max="1551" width="39.42578125" style="143" customWidth="1"/>
    <col min="1552" max="1552" width="12.28515625" style="143" customWidth="1"/>
    <col min="1553" max="1553" width="10.5703125" style="143" customWidth="1"/>
    <col min="1554" max="1555" width="9.140625" style="143"/>
    <col min="1556" max="1556" width="10.7109375" style="143" customWidth="1"/>
    <col min="1557" max="1562" width="9.140625" style="143"/>
    <col min="1563" max="1564" width="12.42578125" style="143" customWidth="1"/>
    <col min="1565" max="1565" width="9.140625" style="143"/>
    <col min="1566" max="1566" width="12.7109375" style="143" bestFit="1" customWidth="1"/>
    <col min="1567" max="1568" width="9.140625" style="143"/>
    <col min="1569" max="1569" width="11.5703125" style="143" bestFit="1" customWidth="1"/>
    <col min="1570" max="1794" width="9.140625" style="143"/>
    <col min="1795" max="1795" width="15" style="143" customWidth="1"/>
    <col min="1796" max="1796" width="20.7109375" style="143" customWidth="1"/>
    <col min="1797" max="1797" width="30.42578125" style="143" customWidth="1"/>
    <col min="1798" max="1798" width="17.85546875" style="143" customWidth="1"/>
    <col min="1799" max="1800" width="10.7109375" style="143" customWidth="1"/>
    <col min="1801" max="1801" width="14" style="143" customWidth="1"/>
    <col min="1802" max="1804" width="9.140625" style="143"/>
    <col min="1805" max="1805" width="11.28515625" style="143" customWidth="1"/>
    <col min="1806" max="1806" width="9.140625" style="143"/>
    <col min="1807" max="1807" width="39.42578125" style="143" customWidth="1"/>
    <col min="1808" max="1808" width="12.28515625" style="143" customWidth="1"/>
    <col min="1809" max="1809" width="10.5703125" style="143" customWidth="1"/>
    <col min="1810" max="1811" width="9.140625" style="143"/>
    <col min="1812" max="1812" width="10.7109375" style="143" customWidth="1"/>
    <col min="1813" max="1818" width="9.140625" style="143"/>
    <col min="1819" max="1820" width="12.42578125" style="143" customWidth="1"/>
    <col min="1821" max="1821" width="9.140625" style="143"/>
    <col min="1822" max="1822" width="12.7109375" style="143" bestFit="1" customWidth="1"/>
    <col min="1823" max="1824" width="9.140625" style="143"/>
    <col min="1825" max="1825" width="11.5703125" style="143" bestFit="1" customWidth="1"/>
    <col min="1826" max="2050" width="9.140625" style="143"/>
    <col min="2051" max="2051" width="15" style="143" customWidth="1"/>
    <col min="2052" max="2052" width="20.7109375" style="143" customWidth="1"/>
    <col min="2053" max="2053" width="30.42578125" style="143" customWidth="1"/>
    <col min="2054" max="2054" width="17.85546875" style="143" customWidth="1"/>
    <col min="2055" max="2056" width="10.7109375" style="143" customWidth="1"/>
    <col min="2057" max="2057" width="14" style="143" customWidth="1"/>
    <col min="2058" max="2060" width="9.140625" style="143"/>
    <col min="2061" max="2061" width="11.28515625" style="143" customWidth="1"/>
    <col min="2062" max="2062" width="9.140625" style="143"/>
    <col min="2063" max="2063" width="39.42578125" style="143" customWidth="1"/>
    <col min="2064" max="2064" width="12.28515625" style="143" customWidth="1"/>
    <col min="2065" max="2065" width="10.5703125" style="143" customWidth="1"/>
    <col min="2066" max="2067" width="9.140625" style="143"/>
    <col min="2068" max="2068" width="10.7109375" style="143" customWidth="1"/>
    <col min="2069" max="2074" width="9.140625" style="143"/>
    <col min="2075" max="2076" width="12.42578125" style="143" customWidth="1"/>
    <col min="2077" max="2077" width="9.140625" style="143"/>
    <col min="2078" max="2078" width="12.7109375" style="143" bestFit="1" customWidth="1"/>
    <col min="2079" max="2080" width="9.140625" style="143"/>
    <col min="2081" max="2081" width="11.5703125" style="143" bestFit="1" customWidth="1"/>
    <col min="2082" max="2306" width="9.140625" style="143"/>
    <col min="2307" max="2307" width="15" style="143" customWidth="1"/>
    <col min="2308" max="2308" width="20.7109375" style="143" customWidth="1"/>
    <col min="2309" max="2309" width="30.42578125" style="143" customWidth="1"/>
    <col min="2310" max="2310" width="17.85546875" style="143" customWidth="1"/>
    <col min="2311" max="2312" width="10.7109375" style="143" customWidth="1"/>
    <col min="2313" max="2313" width="14" style="143" customWidth="1"/>
    <col min="2314" max="2316" width="9.140625" style="143"/>
    <col min="2317" max="2317" width="11.28515625" style="143" customWidth="1"/>
    <col min="2318" max="2318" width="9.140625" style="143"/>
    <col min="2319" max="2319" width="39.42578125" style="143" customWidth="1"/>
    <col min="2320" max="2320" width="12.28515625" style="143" customWidth="1"/>
    <col min="2321" max="2321" width="10.5703125" style="143" customWidth="1"/>
    <col min="2322" max="2323" width="9.140625" style="143"/>
    <col min="2324" max="2324" width="10.7109375" style="143" customWidth="1"/>
    <col min="2325" max="2330" width="9.140625" style="143"/>
    <col min="2331" max="2332" width="12.42578125" style="143" customWidth="1"/>
    <col min="2333" max="2333" width="9.140625" style="143"/>
    <col min="2334" max="2334" width="12.7109375" style="143" bestFit="1" customWidth="1"/>
    <col min="2335" max="2336" width="9.140625" style="143"/>
    <col min="2337" max="2337" width="11.5703125" style="143" bestFit="1" customWidth="1"/>
    <col min="2338" max="2562" width="9.140625" style="143"/>
    <col min="2563" max="2563" width="15" style="143" customWidth="1"/>
    <col min="2564" max="2564" width="20.7109375" style="143" customWidth="1"/>
    <col min="2565" max="2565" width="30.42578125" style="143" customWidth="1"/>
    <col min="2566" max="2566" width="17.85546875" style="143" customWidth="1"/>
    <col min="2567" max="2568" width="10.7109375" style="143" customWidth="1"/>
    <col min="2569" max="2569" width="14" style="143" customWidth="1"/>
    <col min="2570" max="2572" width="9.140625" style="143"/>
    <col min="2573" max="2573" width="11.28515625" style="143" customWidth="1"/>
    <col min="2574" max="2574" width="9.140625" style="143"/>
    <col min="2575" max="2575" width="39.42578125" style="143" customWidth="1"/>
    <col min="2576" max="2576" width="12.28515625" style="143" customWidth="1"/>
    <col min="2577" max="2577" width="10.5703125" style="143" customWidth="1"/>
    <col min="2578" max="2579" width="9.140625" style="143"/>
    <col min="2580" max="2580" width="10.7109375" style="143" customWidth="1"/>
    <col min="2581" max="2586" width="9.140625" style="143"/>
    <col min="2587" max="2588" width="12.42578125" style="143" customWidth="1"/>
    <col min="2589" max="2589" width="9.140625" style="143"/>
    <col min="2590" max="2590" width="12.7109375" style="143" bestFit="1" customWidth="1"/>
    <col min="2591" max="2592" width="9.140625" style="143"/>
    <col min="2593" max="2593" width="11.5703125" style="143" bestFit="1" customWidth="1"/>
    <col min="2594" max="2818" width="9.140625" style="143"/>
    <col min="2819" max="2819" width="15" style="143" customWidth="1"/>
    <col min="2820" max="2820" width="20.7109375" style="143" customWidth="1"/>
    <col min="2821" max="2821" width="30.42578125" style="143" customWidth="1"/>
    <col min="2822" max="2822" width="17.85546875" style="143" customWidth="1"/>
    <col min="2823" max="2824" width="10.7109375" style="143" customWidth="1"/>
    <col min="2825" max="2825" width="14" style="143" customWidth="1"/>
    <col min="2826" max="2828" width="9.140625" style="143"/>
    <col min="2829" max="2829" width="11.28515625" style="143" customWidth="1"/>
    <col min="2830" max="2830" width="9.140625" style="143"/>
    <col min="2831" max="2831" width="39.42578125" style="143" customWidth="1"/>
    <col min="2832" max="2832" width="12.28515625" style="143" customWidth="1"/>
    <col min="2833" max="2833" width="10.5703125" style="143" customWidth="1"/>
    <col min="2834" max="2835" width="9.140625" style="143"/>
    <col min="2836" max="2836" width="10.7109375" style="143" customWidth="1"/>
    <col min="2837" max="2842" width="9.140625" style="143"/>
    <col min="2843" max="2844" width="12.42578125" style="143" customWidth="1"/>
    <col min="2845" max="2845" width="9.140625" style="143"/>
    <col min="2846" max="2846" width="12.7109375" style="143" bestFit="1" customWidth="1"/>
    <col min="2847" max="2848" width="9.140625" style="143"/>
    <col min="2849" max="2849" width="11.5703125" style="143" bestFit="1" customWidth="1"/>
    <col min="2850" max="3074" width="9.140625" style="143"/>
    <col min="3075" max="3075" width="15" style="143" customWidth="1"/>
    <col min="3076" max="3076" width="20.7109375" style="143" customWidth="1"/>
    <col min="3077" max="3077" width="30.42578125" style="143" customWidth="1"/>
    <col min="3078" max="3078" width="17.85546875" style="143" customWidth="1"/>
    <col min="3079" max="3080" width="10.7109375" style="143" customWidth="1"/>
    <col min="3081" max="3081" width="14" style="143" customWidth="1"/>
    <col min="3082" max="3084" width="9.140625" style="143"/>
    <col min="3085" max="3085" width="11.28515625" style="143" customWidth="1"/>
    <col min="3086" max="3086" width="9.140625" style="143"/>
    <col min="3087" max="3087" width="39.42578125" style="143" customWidth="1"/>
    <col min="3088" max="3088" width="12.28515625" style="143" customWidth="1"/>
    <col min="3089" max="3089" width="10.5703125" style="143" customWidth="1"/>
    <col min="3090" max="3091" width="9.140625" style="143"/>
    <col min="3092" max="3092" width="10.7109375" style="143" customWidth="1"/>
    <col min="3093" max="3098" width="9.140625" style="143"/>
    <col min="3099" max="3100" width="12.42578125" style="143" customWidth="1"/>
    <col min="3101" max="3101" width="9.140625" style="143"/>
    <col min="3102" max="3102" width="12.7109375" style="143" bestFit="1" customWidth="1"/>
    <col min="3103" max="3104" width="9.140625" style="143"/>
    <col min="3105" max="3105" width="11.5703125" style="143" bestFit="1" customWidth="1"/>
    <col min="3106" max="3330" width="9.140625" style="143"/>
    <col min="3331" max="3331" width="15" style="143" customWidth="1"/>
    <col min="3332" max="3332" width="20.7109375" style="143" customWidth="1"/>
    <col min="3333" max="3333" width="30.42578125" style="143" customWidth="1"/>
    <col min="3334" max="3334" width="17.85546875" style="143" customWidth="1"/>
    <col min="3335" max="3336" width="10.7109375" style="143" customWidth="1"/>
    <col min="3337" max="3337" width="14" style="143" customWidth="1"/>
    <col min="3338" max="3340" width="9.140625" style="143"/>
    <col min="3341" max="3341" width="11.28515625" style="143" customWidth="1"/>
    <col min="3342" max="3342" width="9.140625" style="143"/>
    <col min="3343" max="3343" width="39.42578125" style="143" customWidth="1"/>
    <col min="3344" max="3344" width="12.28515625" style="143" customWidth="1"/>
    <col min="3345" max="3345" width="10.5703125" style="143" customWidth="1"/>
    <col min="3346" max="3347" width="9.140625" style="143"/>
    <col min="3348" max="3348" width="10.7109375" style="143" customWidth="1"/>
    <col min="3349" max="3354" width="9.140625" style="143"/>
    <col min="3355" max="3356" width="12.42578125" style="143" customWidth="1"/>
    <col min="3357" max="3357" width="9.140625" style="143"/>
    <col min="3358" max="3358" width="12.7109375" style="143" bestFit="1" customWidth="1"/>
    <col min="3359" max="3360" width="9.140625" style="143"/>
    <col min="3361" max="3361" width="11.5703125" style="143" bestFit="1" customWidth="1"/>
    <col min="3362" max="3586" width="9.140625" style="143"/>
    <col min="3587" max="3587" width="15" style="143" customWidth="1"/>
    <col min="3588" max="3588" width="20.7109375" style="143" customWidth="1"/>
    <col min="3589" max="3589" width="30.42578125" style="143" customWidth="1"/>
    <col min="3590" max="3590" width="17.85546875" style="143" customWidth="1"/>
    <col min="3591" max="3592" width="10.7109375" style="143" customWidth="1"/>
    <col min="3593" max="3593" width="14" style="143" customWidth="1"/>
    <col min="3594" max="3596" width="9.140625" style="143"/>
    <col min="3597" max="3597" width="11.28515625" style="143" customWidth="1"/>
    <col min="3598" max="3598" width="9.140625" style="143"/>
    <col min="3599" max="3599" width="39.42578125" style="143" customWidth="1"/>
    <col min="3600" max="3600" width="12.28515625" style="143" customWidth="1"/>
    <col min="3601" max="3601" width="10.5703125" style="143" customWidth="1"/>
    <col min="3602" max="3603" width="9.140625" style="143"/>
    <col min="3604" max="3604" width="10.7109375" style="143" customWidth="1"/>
    <col min="3605" max="3610" width="9.140625" style="143"/>
    <col min="3611" max="3612" width="12.42578125" style="143" customWidth="1"/>
    <col min="3613" max="3613" width="9.140625" style="143"/>
    <col min="3614" max="3614" width="12.7109375" style="143" bestFit="1" customWidth="1"/>
    <col min="3615" max="3616" width="9.140625" style="143"/>
    <col min="3617" max="3617" width="11.5703125" style="143" bestFit="1" customWidth="1"/>
    <col min="3618" max="3842" width="9.140625" style="143"/>
    <col min="3843" max="3843" width="15" style="143" customWidth="1"/>
    <col min="3844" max="3844" width="20.7109375" style="143" customWidth="1"/>
    <col min="3845" max="3845" width="30.42578125" style="143" customWidth="1"/>
    <col min="3846" max="3846" width="17.85546875" style="143" customWidth="1"/>
    <col min="3847" max="3848" width="10.7109375" style="143" customWidth="1"/>
    <col min="3849" max="3849" width="14" style="143" customWidth="1"/>
    <col min="3850" max="3852" width="9.140625" style="143"/>
    <col min="3853" max="3853" width="11.28515625" style="143" customWidth="1"/>
    <col min="3854" max="3854" width="9.140625" style="143"/>
    <col min="3855" max="3855" width="39.42578125" style="143" customWidth="1"/>
    <col min="3856" max="3856" width="12.28515625" style="143" customWidth="1"/>
    <col min="3857" max="3857" width="10.5703125" style="143" customWidth="1"/>
    <col min="3858" max="3859" width="9.140625" style="143"/>
    <col min="3860" max="3860" width="10.7109375" style="143" customWidth="1"/>
    <col min="3861" max="3866" width="9.140625" style="143"/>
    <col min="3867" max="3868" width="12.42578125" style="143" customWidth="1"/>
    <col min="3869" max="3869" width="9.140625" style="143"/>
    <col min="3870" max="3870" width="12.7109375" style="143" bestFit="1" customWidth="1"/>
    <col min="3871" max="3872" width="9.140625" style="143"/>
    <col min="3873" max="3873" width="11.5703125" style="143" bestFit="1" customWidth="1"/>
    <col min="3874" max="4098" width="9.140625" style="143"/>
    <col min="4099" max="4099" width="15" style="143" customWidth="1"/>
    <col min="4100" max="4100" width="20.7109375" style="143" customWidth="1"/>
    <col min="4101" max="4101" width="30.42578125" style="143" customWidth="1"/>
    <col min="4102" max="4102" width="17.85546875" style="143" customWidth="1"/>
    <col min="4103" max="4104" width="10.7109375" style="143" customWidth="1"/>
    <col min="4105" max="4105" width="14" style="143" customWidth="1"/>
    <col min="4106" max="4108" width="9.140625" style="143"/>
    <col min="4109" max="4109" width="11.28515625" style="143" customWidth="1"/>
    <col min="4110" max="4110" width="9.140625" style="143"/>
    <col min="4111" max="4111" width="39.42578125" style="143" customWidth="1"/>
    <col min="4112" max="4112" width="12.28515625" style="143" customWidth="1"/>
    <col min="4113" max="4113" width="10.5703125" style="143" customWidth="1"/>
    <col min="4114" max="4115" width="9.140625" style="143"/>
    <col min="4116" max="4116" width="10.7109375" style="143" customWidth="1"/>
    <col min="4117" max="4122" width="9.140625" style="143"/>
    <col min="4123" max="4124" width="12.42578125" style="143" customWidth="1"/>
    <col min="4125" max="4125" width="9.140625" style="143"/>
    <col min="4126" max="4126" width="12.7109375" style="143" bestFit="1" customWidth="1"/>
    <col min="4127" max="4128" width="9.140625" style="143"/>
    <col min="4129" max="4129" width="11.5703125" style="143" bestFit="1" customWidth="1"/>
    <col min="4130" max="4354" width="9.140625" style="143"/>
    <col min="4355" max="4355" width="15" style="143" customWidth="1"/>
    <col min="4356" max="4356" width="20.7109375" style="143" customWidth="1"/>
    <col min="4357" max="4357" width="30.42578125" style="143" customWidth="1"/>
    <col min="4358" max="4358" width="17.85546875" style="143" customWidth="1"/>
    <col min="4359" max="4360" width="10.7109375" style="143" customWidth="1"/>
    <col min="4361" max="4361" width="14" style="143" customWidth="1"/>
    <col min="4362" max="4364" width="9.140625" style="143"/>
    <col min="4365" max="4365" width="11.28515625" style="143" customWidth="1"/>
    <col min="4366" max="4366" width="9.140625" style="143"/>
    <col min="4367" max="4367" width="39.42578125" style="143" customWidth="1"/>
    <col min="4368" max="4368" width="12.28515625" style="143" customWidth="1"/>
    <col min="4369" max="4369" width="10.5703125" style="143" customWidth="1"/>
    <col min="4370" max="4371" width="9.140625" style="143"/>
    <col min="4372" max="4372" width="10.7109375" style="143" customWidth="1"/>
    <col min="4373" max="4378" width="9.140625" style="143"/>
    <col min="4379" max="4380" width="12.42578125" style="143" customWidth="1"/>
    <col min="4381" max="4381" width="9.140625" style="143"/>
    <col min="4382" max="4382" width="12.7109375" style="143" bestFit="1" customWidth="1"/>
    <col min="4383" max="4384" width="9.140625" style="143"/>
    <col min="4385" max="4385" width="11.5703125" style="143" bestFit="1" customWidth="1"/>
    <col min="4386" max="4610" width="9.140625" style="143"/>
    <col min="4611" max="4611" width="15" style="143" customWidth="1"/>
    <col min="4612" max="4612" width="20.7109375" style="143" customWidth="1"/>
    <col min="4613" max="4613" width="30.42578125" style="143" customWidth="1"/>
    <col min="4614" max="4614" width="17.85546875" style="143" customWidth="1"/>
    <col min="4615" max="4616" width="10.7109375" style="143" customWidth="1"/>
    <col min="4617" max="4617" width="14" style="143" customWidth="1"/>
    <col min="4618" max="4620" width="9.140625" style="143"/>
    <col min="4621" max="4621" width="11.28515625" style="143" customWidth="1"/>
    <col min="4622" max="4622" width="9.140625" style="143"/>
    <col min="4623" max="4623" width="39.42578125" style="143" customWidth="1"/>
    <col min="4624" max="4624" width="12.28515625" style="143" customWidth="1"/>
    <col min="4625" max="4625" width="10.5703125" style="143" customWidth="1"/>
    <col min="4626" max="4627" width="9.140625" style="143"/>
    <col min="4628" max="4628" width="10.7109375" style="143" customWidth="1"/>
    <col min="4629" max="4634" width="9.140625" style="143"/>
    <col min="4635" max="4636" width="12.42578125" style="143" customWidth="1"/>
    <col min="4637" max="4637" width="9.140625" style="143"/>
    <col min="4638" max="4638" width="12.7109375" style="143" bestFit="1" customWidth="1"/>
    <col min="4639" max="4640" width="9.140625" style="143"/>
    <col min="4641" max="4641" width="11.5703125" style="143" bestFit="1" customWidth="1"/>
    <col min="4642" max="4866" width="9.140625" style="143"/>
    <col min="4867" max="4867" width="15" style="143" customWidth="1"/>
    <col min="4868" max="4868" width="20.7109375" style="143" customWidth="1"/>
    <col min="4869" max="4869" width="30.42578125" style="143" customWidth="1"/>
    <col min="4870" max="4870" width="17.85546875" style="143" customWidth="1"/>
    <col min="4871" max="4872" width="10.7109375" style="143" customWidth="1"/>
    <col min="4873" max="4873" width="14" style="143" customWidth="1"/>
    <col min="4874" max="4876" width="9.140625" style="143"/>
    <col min="4877" max="4877" width="11.28515625" style="143" customWidth="1"/>
    <col min="4878" max="4878" width="9.140625" style="143"/>
    <col min="4879" max="4879" width="39.42578125" style="143" customWidth="1"/>
    <col min="4880" max="4880" width="12.28515625" style="143" customWidth="1"/>
    <col min="4881" max="4881" width="10.5703125" style="143" customWidth="1"/>
    <col min="4882" max="4883" width="9.140625" style="143"/>
    <col min="4884" max="4884" width="10.7109375" style="143" customWidth="1"/>
    <col min="4885" max="4890" width="9.140625" style="143"/>
    <col min="4891" max="4892" width="12.42578125" style="143" customWidth="1"/>
    <col min="4893" max="4893" width="9.140625" style="143"/>
    <col min="4894" max="4894" width="12.7109375" style="143" bestFit="1" customWidth="1"/>
    <col min="4895" max="4896" width="9.140625" style="143"/>
    <col min="4897" max="4897" width="11.5703125" style="143" bestFit="1" customWidth="1"/>
    <col min="4898" max="5122" width="9.140625" style="143"/>
    <col min="5123" max="5123" width="15" style="143" customWidth="1"/>
    <col min="5124" max="5124" width="20.7109375" style="143" customWidth="1"/>
    <col min="5125" max="5125" width="30.42578125" style="143" customWidth="1"/>
    <col min="5126" max="5126" width="17.85546875" style="143" customWidth="1"/>
    <col min="5127" max="5128" width="10.7109375" style="143" customWidth="1"/>
    <col min="5129" max="5129" width="14" style="143" customWidth="1"/>
    <col min="5130" max="5132" width="9.140625" style="143"/>
    <col min="5133" max="5133" width="11.28515625" style="143" customWidth="1"/>
    <col min="5134" max="5134" width="9.140625" style="143"/>
    <col min="5135" max="5135" width="39.42578125" style="143" customWidth="1"/>
    <col min="5136" max="5136" width="12.28515625" style="143" customWidth="1"/>
    <col min="5137" max="5137" width="10.5703125" style="143" customWidth="1"/>
    <col min="5138" max="5139" width="9.140625" style="143"/>
    <col min="5140" max="5140" width="10.7109375" style="143" customWidth="1"/>
    <col min="5141" max="5146" width="9.140625" style="143"/>
    <col min="5147" max="5148" width="12.42578125" style="143" customWidth="1"/>
    <col min="5149" max="5149" width="9.140625" style="143"/>
    <col min="5150" max="5150" width="12.7109375" style="143" bestFit="1" customWidth="1"/>
    <col min="5151" max="5152" width="9.140625" style="143"/>
    <col min="5153" max="5153" width="11.5703125" style="143" bestFit="1" customWidth="1"/>
    <col min="5154" max="5378" width="9.140625" style="143"/>
    <col min="5379" max="5379" width="15" style="143" customWidth="1"/>
    <col min="5380" max="5380" width="20.7109375" style="143" customWidth="1"/>
    <col min="5381" max="5381" width="30.42578125" style="143" customWidth="1"/>
    <col min="5382" max="5382" width="17.85546875" style="143" customWidth="1"/>
    <col min="5383" max="5384" width="10.7109375" style="143" customWidth="1"/>
    <col min="5385" max="5385" width="14" style="143" customWidth="1"/>
    <col min="5386" max="5388" width="9.140625" style="143"/>
    <col min="5389" max="5389" width="11.28515625" style="143" customWidth="1"/>
    <col min="5390" max="5390" width="9.140625" style="143"/>
    <col min="5391" max="5391" width="39.42578125" style="143" customWidth="1"/>
    <col min="5392" max="5392" width="12.28515625" style="143" customWidth="1"/>
    <col min="5393" max="5393" width="10.5703125" style="143" customWidth="1"/>
    <col min="5394" max="5395" width="9.140625" style="143"/>
    <col min="5396" max="5396" width="10.7109375" style="143" customWidth="1"/>
    <col min="5397" max="5402" width="9.140625" style="143"/>
    <col min="5403" max="5404" width="12.42578125" style="143" customWidth="1"/>
    <col min="5405" max="5405" width="9.140625" style="143"/>
    <col min="5406" max="5406" width="12.7109375" style="143" bestFit="1" customWidth="1"/>
    <col min="5407" max="5408" width="9.140625" style="143"/>
    <col min="5409" max="5409" width="11.5703125" style="143" bestFit="1" customWidth="1"/>
    <col min="5410" max="5634" width="9.140625" style="143"/>
    <col min="5635" max="5635" width="15" style="143" customWidth="1"/>
    <col min="5636" max="5636" width="20.7109375" style="143" customWidth="1"/>
    <col min="5637" max="5637" width="30.42578125" style="143" customWidth="1"/>
    <col min="5638" max="5638" width="17.85546875" style="143" customWidth="1"/>
    <col min="5639" max="5640" width="10.7109375" style="143" customWidth="1"/>
    <col min="5641" max="5641" width="14" style="143" customWidth="1"/>
    <col min="5642" max="5644" width="9.140625" style="143"/>
    <col min="5645" max="5645" width="11.28515625" style="143" customWidth="1"/>
    <col min="5646" max="5646" width="9.140625" style="143"/>
    <col min="5647" max="5647" width="39.42578125" style="143" customWidth="1"/>
    <col min="5648" max="5648" width="12.28515625" style="143" customWidth="1"/>
    <col min="5649" max="5649" width="10.5703125" style="143" customWidth="1"/>
    <col min="5650" max="5651" width="9.140625" style="143"/>
    <col min="5652" max="5652" width="10.7109375" style="143" customWidth="1"/>
    <col min="5653" max="5658" width="9.140625" style="143"/>
    <col min="5659" max="5660" width="12.42578125" style="143" customWidth="1"/>
    <col min="5661" max="5661" width="9.140625" style="143"/>
    <col min="5662" max="5662" width="12.7109375" style="143" bestFit="1" customWidth="1"/>
    <col min="5663" max="5664" width="9.140625" style="143"/>
    <col min="5665" max="5665" width="11.5703125" style="143" bestFit="1" customWidth="1"/>
    <col min="5666" max="5890" width="9.140625" style="143"/>
    <col min="5891" max="5891" width="15" style="143" customWidth="1"/>
    <col min="5892" max="5892" width="20.7109375" style="143" customWidth="1"/>
    <col min="5893" max="5893" width="30.42578125" style="143" customWidth="1"/>
    <col min="5894" max="5894" width="17.85546875" style="143" customWidth="1"/>
    <col min="5895" max="5896" width="10.7109375" style="143" customWidth="1"/>
    <col min="5897" max="5897" width="14" style="143" customWidth="1"/>
    <col min="5898" max="5900" width="9.140625" style="143"/>
    <col min="5901" max="5901" width="11.28515625" style="143" customWidth="1"/>
    <col min="5902" max="5902" width="9.140625" style="143"/>
    <col min="5903" max="5903" width="39.42578125" style="143" customWidth="1"/>
    <col min="5904" max="5904" width="12.28515625" style="143" customWidth="1"/>
    <col min="5905" max="5905" width="10.5703125" style="143" customWidth="1"/>
    <col min="5906" max="5907" width="9.140625" style="143"/>
    <col min="5908" max="5908" width="10.7109375" style="143" customWidth="1"/>
    <col min="5909" max="5914" width="9.140625" style="143"/>
    <col min="5915" max="5916" width="12.42578125" style="143" customWidth="1"/>
    <col min="5917" max="5917" width="9.140625" style="143"/>
    <col min="5918" max="5918" width="12.7109375" style="143" bestFit="1" customWidth="1"/>
    <col min="5919" max="5920" width="9.140625" style="143"/>
    <col min="5921" max="5921" width="11.5703125" style="143" bestFit="1" customWidth="1"/>
    <col min="5922" max="6146" width="9.140625" style="143"/>
    <col min="6147" max="6147" width="15" style="143" customWidth="1"/>
    <col min="6148" max="6148" width="20.7109375" style="143" customWidth="1"/>
    <col min="6149" max="6149" width="30.42578125" style="143" customWidth="1"/>
    <col min="6150" max="6150" width="17.85546875" style="143" customWidth="1"/>
    <col min="6151" max="6152" width="10.7109375" style="143" customWidth="1"/>
    <col min="6153" max="6153" width="14" style="143" customWidth="1"/>
    <col min="6154" max="6156" width="9.140625" style="143"/>
    <col min="6157" max="6157" width="11.28515625" style="143" customWidth="1"/>
    <col min="6158" max="6158" width="9.140625" style="143"/>
    <col min="6159" max="6159" width="39.42578125" style="143" customWidth="1"/>
    <col min="6160" max="6160" width="12.28515625" style="143" customWidth="1"/>
    <col min="6161" max="6161" width="10.5703125" style="143" customWidth="1"/>
    <col min="6162" max="6163" width="9.140625" style="143"/>
    <col min="6164" max="6164" width="10.7109375" style="143" customWidth="1"/>
    <col min="6165" max="6170" width="9.140625" style="143"/>
    <col min="6171" max="6172" width="12.42578125" style="143" customWidth="1"/>
    <col min="6173" max="6173" width="9.140625" style="143"/>
    <col min="6174" max="6174" width="12.7109375" style="143" bestFit="1" customWidth="1"/>
    <col min="6175" max="6176" width="9.140625" style="143"/>
    <col min="6177" max="6177" width="11.5703125" style="143" bestFit="1" customWidth="1"/>
    <col min="6178" max="6402" width="9.140625" style="143"/>
    <col min="6403" max="6403" width="15" style="143" customWidth="1"/>
    <col min="6404" max="6404" width="20.7109375" style="143" customWidth="1"/>
    <col min="6405" max="6405" width="30.42578125" style="143" customWidth="1"/>
    <col min="6406" max="6406" width="17.85546875" style="143" customWidth="1"/>
    <col min="6407" max="6408" width="10.7109375" style="143" customWidth="1"/>
    <col min="6409" max="6409" width="14" style="143" customWidth="1"/>
    <col min="6410" max="6412" width="9.140625" style="143"/>
    <col min="6413" max="6413" width="11.28515625" style="143" customWidth="1"/>
    <col min="6414" max="6414" width="9.140625" style="143"/>
    <col min="6415" max="6415" width="39.42578125" style="143" customWidth="1"/>
    <col min="6416" max="6416" width="12.28515625" style="143" customWidth="1"/>
    <col min="6417" max="6417" width="10.5703125" style="143" customWidth="1"/>
    <col min="6418" max="6419" width="9.140625" style="143"/>
    <col min="6420" max="6420" width="10.7109375" style="143" customWidth="1"/>
    <col min="6421" max="6426" width="9.140625" style="143"/>
    <col min="6427" max="6428" width="12.42578125" style="143" customWidth="1"/>
    <col min="6429" max="6429" width="9.140625" style="143"/>
    <col min="6430" max="6430" width="12.7109375" style="143" bestFit="1" customWidth="1"/>
    <col min="6431" max="6432" width="9.140625" style="143"/>
    <col min="6433" max="6433" width="11.5703125" style="143" bestFit="1" customWidth="1"/>
    <col min="6434" max="6658" width="9.140625" style="143"/>
    <col min="6659" max="6659" width="15" style="143" customWidth="1"/>
    <col min="6660" max="6660" width="20.7109375" style="143" customWidth="1"/>
    <col min="6661" max="6661" width="30.42578125" style="143" customWidth="1"/>
    <col min="6662" max="6662" width="17.85546875" style="143" customWidth="1"/>
    <col min="6663" max="6664" width="10.7109375" style="143" customWidth="1"/>
    <col min="6665" max="6665" width="14" style="143" customWidth="1"/>
    <col min="6666" max="6668" width="9.140625" style="143"/>
    <col min="6669" max="6669" width="11.28515625" style="143" customWidth="1"/>
    <col min="6670" max="6670" width="9.140625" style="143"/>
    <col min="6671" max="6671" width="39.42578125" style="143" customWidth="1"/>
    <col min="6672" max="6672" width="12.28515625" style="143" customWidth="1"/>
    <col min="6673" max="6673" width="10.5703125" style="143" customWidth="1"/>
    <col min="6674" max="6675" width="9.140625" style="143"/>
    <col min="6676" max="6676" width="10.7109375" style="143" customWidth="1"/>
    <col min="6677" max="6682" width="9.140625" style="143"/>
    <col min="6683" max="6684" width="12.42578125" style="143" customWidth="1"/>
    <col min="6685" max="6685" width="9.140625" style="143"/>
    <col min="6686" max="6686" width="12.7109375" style="143" bestFit="1" customWidth="1"/>
    <col min="6687" max="6688" width="9.140625" style="143"/>
    <col min="6689" max="6689" width="11.5703125" style="143" bestFit="1" customWidth="1"/>
    <col min="6690" max="6914" width="9.140625" style="143"/>
    <col min="6915" max="6915" width="15" style="143" customWidth="1"/>
    <col min="6916" max="6916" width="20.7109375" style="143" customWidth="1"/>
    <col min="6917" max="6917" width="30.42578125" style="143" customWidth="1"/>
    <col min="6918" max="6918" width="17.85546875" style="143" customWidth="1"/>
    <col min="6919" max="6920" width="10.7109375" style="143" customWidth="1"/>
    <col min="6921" max="6921" width="14" style="143" customWidth="1"/>
    <col min="6922" max="6924" width="9.140625" style="143"/>
    <col min="6925" max="6925" width="11.28515625" style="143" customWidth="1"/>
    <col min="6926" max="6926" width="9.140625" style="143"/>
    <col min="6927" max="6927" width="39.42578125" style="143" customWidth="1"/>
    <col min="6928" max="6928" width="12.28515625" style="143" customWidth="1"/>
    <col min="6929" max="6929" width="10.5703125" style="143" customWidth="1"/>
    <col min="6930" max="6931" width="9.140625" style="143"/>
    <col min="6932" max="6932" width="10.7109375" style="143" customWidth="1"/>
    <col min="6933" max="6938" width="9.140625" style="143"/>
    <col min="6939" max="6940" width="12.42578125" style="143" customWidth="1"/>
    <col min="6941" max="6941" width="9.140625" style="143"/>
    <col min="6942" max="6942" width="12.7109375" style="143" bestFit="1" customWidth="1"/>
    <col min="6943" max="6944" width="9.140625" style="143"/>
    <col min="6945" max="6945" width="11.5703125" style="143" bestFit="1" customWidth="1"/>
    <col min="6946" max="7170" width="9.140625" style="143"/>
    <col min="7171" max="7171" width="15" style="143" customWidth="1"/>
    <col min="7172" max="7172" width="20.7109375" style="143" customWidth="1"/>
    <col min="7173" max="7173" width="30.42578125" style="143" customWidth="1"/>
    <col min="7174" max="7174" width="17.85546875" style="143" customWidth="1"/>
    <col min="7175" max="7176" width="10.7109375" style="143" customWidth="1"/>
    <col min="7177" max="7177" width="14" style="143" customWidth="1"/>
    <col min="7178" max="7180" width="9.140625" style="143"/>
    <col min="7181" max="7181" width="11.28515625" style="143" customWidth="1"/>
    <col min="7182" max="7182" width="9.140625" style="143"/>
    <col min="7183" max="7183" width="39.42578125" style="143" customWidth="1"/>
    <col min="7184" max="7184" width="12.28515625" style="143" customWidth="1"/>
    <col min="7185" max="7185" width="10.5703125" style="143" customWidth="1"/>
    <col min="7186" max="7187" width="9.140625" style="143"/>
    <col min="7188" max="7188" width="10.7109375" style="143" customWidth="1"/>
    <col min="7189" max="7194" width="9.140625" style="143"/>
    <col min="7195" max="7196" width="12.42578125" style="143" customWidth="1"/>
    <col min="7197" max="7197" width="9.140625" style="143"/>
    <col min="7198" max="7198" width="12.7109375" style="143" bestFit="1" customWidth="1"/>
    <col min="7199" max="7200" width="9.140625" style="143"/>
    <col min="7201" max="7201" width="11.5703125" style="143" bestFit="1" customWidth="1"/>
    <col min="7202" max="7426" width="9.140625" style="143"/>
    <col min="7427" max="7427" width="15" style="143" customWidth="1"/>
    <col min="7428" max="7428" width="20.7109375" style="143" customWidth="1"/>
    <col min="7429" max="7429" width="30.42578125" style="143" customWidth="1"/>
    <col min="7430" max="7430" width="17.85546875" style="143" customWidth="1"/>
    <col min="7431" max="7432" width="10.7109375" style="143" customWidth="1"/>
    <col min="7433" max="7433" width="14" style="143" customWidth="1"/>
    <col min="7434" max="7436" width="9.140625" style="143"/>
    <col min="7437" max="7437" width="11.28515625" style="143" customWidth="1"/>
    <col min="7438" max="7438" width="9.140625" style="143"/>
    <col min="7439" max="7439" width="39.42578125" style="143" customWidth="1"/>
    <col min="7440" max="7440" width="12.28515625" style="143" customWidth="1"/>
    <col min="7441" max="7441" width="10.5703125" style="143" customWidth="1"/>
    <col min="7442" max="7443" width="9.140625" style="143"/>
    <col min="7444" max="7444" width="10.7109375" style="143" customWidth="1"/>
    <col min="7445" max="7450" width="9.140625" style="143"/>
    <col min="7451" max="7452" width="12.42578125" style="143" customWidth="1"/>
    <col min="7453" max="7453" width="9.140625" style="143"/>
    <col min="7454" max="7454" width="12.7109375" style="143" bestFit="1" customWidth="1"/>
    <col min="7455" max="7456" width="9.140625" style="143"/>
    <col min="7457" max="7457" width="11.5703125" style="143" bestFit="1" customWidth="1"/>
    <col min="7458" max="7682" width="9.140625" style="143"/>
    <col min="7683" max="7683" width="15" style="143" customWidth="1"/>
    <col min="7684" max="7684" width="20.7109375" style="143" customWidth="1"/>
    <col min="7685" max="7685" width="30.42578125" style="143" customWidth="1"/>
    <col min="7686" max="7686" width="17.85546875" style="143" customWidth="1"/>
    <col min="7687" max="7688" width="10.7109375" style="143" customWidth="1"/>
    <col min="7689" max="7689" width="14" style="143" customWidth="1"/>
    <col min="7690" max="7692" width="9.140625" style="143"/>
    <col min="7693" max="7693" width="11.28515625" style="143" customWidth="1"/>
    <col min="7694" max="7694" width="9.140625" style="143"/>
    <col min="7695" max="7695" width="39.42578125" style="143" customWidth="1"/>
    <col min="7696" max="7696" width="12.28515625" style="143" customWidth="1"/>
    <col min="7697" max="7697" width="10.5703125" style="143" customWidth="1"/>
    <col min="7698" max="7699" width="9.140625" style="143"/>
    <col min="7700" max="7700" width="10.7109375" style="143" customWidth="1"/>
    <col min="7701" max="7706" width="9.140625" style="143"/>
    <col min="7707" max="7708" width="12.42578125" style="143" customWidth="1"/>
    <col min="7709" max="7709" width="9.140625" style="143"/>
    <col min="7710" max="7710" width="12.7109375" style="143" bestFit="1" customWidth="1"/>
    <col min="7711" max="7712" width="9.140625" style="143"/>
    <col min="7713" max="7713" width="11.5703125" style="143" bestFit="1" customWidth="1"/>
    <col min="7714" max="7938" width="9.140625" style="143"/>
    <col min="7939" max="7939" width="15" style="143" customWidth="1"/>
    <col min="7940" max="7940" width="20.7109375" style="143" customWidth="1"/>
    <col min="7941" max="7941" width="30.42578125" style="143" customWidth="1"/>
    <col min="7942" max="7942" width="17.85546875" style="143" customWidth="1"/>
    <col min="7943" max="7944" width="10.7109375" style="143" customWidth="1"/>
    <col min="7945" max="7945" width="14" style="143" customWidth="1"/>
    <col min="7946" max="7948" width="9.140625" style="143"/>
    <col min="7949" max="7949" width="11.28515625" style="143" customWidth="1"/>
    <col min="7950" max="7950" width="9.140625" style="143"/>
    <col min="7951" max="7951" width="39.42578125" style="143" customWidth="1"/>
    <col min="7952" max="7952" width="12.28515625" style="143" customWidth="1"/>
    <col min="7953" max="7953" width="10.5703125" style="143" customWidth="1"/>
    <col min="7954" max="7955" width="9.140625" style="143"/>
    <col min="7956" max="7956" width="10.7109375" style="143" customWidth="1"/>
    <col min="7957" max="7962" width="9.140625" style="143"/>
    <col min="7963" max="7964" width="12.42578125" style="143" customWidth="1"/>
    <col min="7965" max="7965" width="9.140625" style="143"/>
    <col min="7966" max="7966" width="12.7109375" style="143" bestFit="1" customWidth="1"/>
    <col min="7967" max="7968" width="9.140625" style="143"/>
    <col min="7969" max="7969" width="11.5703125" style="143" bestFit="1" customWidth="1"/>
    <col min="7970" max="8194" width="9.140625" style="143"/>
    <col min="8195" max="8195" width="15" style="143" customWidth="1"/>
    <col min="8196" max="8196" width="20.7109375" style="143" customWidth="1"/>
    <col min="8197" max="8197" width="30.42578125" style="143" customWidth="1"/>
    <col min="8198" max="8198" width="17.85546875" style="143" customWidth="1"/>
    <col min="8199" max="8200" width="10.7109375" style="143" customWidth="1"/>
    <col min="8201" max="8201" width="14" style="143" customWidth="1"/>
    <col min="8202" max="8204" width="9.140625" style="143"/>
    <col min="8205" max="8205" width="11.28515625" style="143" customWidth="1"/>
    <col min="8206" max="8206" width="9.140625" style="143"/>
    <col min="8207" max="8207" width="39.42578125" style="143" customWidth="1"/>
    <col min="8208" max="8208" width="12.28515625" style="143" customWidth="1"/>
    <col min="8209" max="8209" width="10.5703125" style="143" customWidth="1"/>
    <col min="8210" max="8211" width="9.140625" style="143"/>
    <col min="8212" max="8212" width="10.7109375" style="143" customWidth="1"/>
    <col min="8213" max="8218" width="9.140625" style="143"/>
    <col min="8219" max="8220" width="12.42578125" style="143" customWidth="1"/>
    <col min="8221" max="8221" width="9.140625" style="143"/>
    <col min="8222" max="8222" width="12.7109375" style="143" bestFit="1" customWidth="1"/>
    <col min="8223" max="8224" width="9.140625" style="143"/>
    <col min="8225" max="8225" width="11.5703125" style="143" bestFit="1" customWidth="1"/>
    <col min="8226" max="8450" width="9.140625" style="143"/>
    <col min="8451" max="8451" width="15" style="143" customWidth="1"/>
    <col min="8452" max="8452" width="20.7109375" style="143" customWidth="1"/>
    <col min="8453" max="8453" width="30.42578125" style="143" customWidth="1"/>
    <col min="8454" max="8454" width="17.85546875" style="143" customWidth="1"/>
    <col min="8455" max="8456" width="10.7109375" style="143" customWidth="1"/>
    <col min="8457" max="8457" width="14" style="143" customWidth="1"/>
    <col min="8458" max="8460" width="9.140625" style="143"/>
    <col min="8461" max="8461" width="11.28515625" style="143" customWidth="1"/>
    <col min="8462" max="8462" width="9.140625" style="143"/>
    <col min="8463" max="8463" width="39.42578125" style="143" customWidth="1"/>
    <col min="8464" max="8464" width="12.28515625" style="143" customWidth="1"/>
    <col min="8465" max="8465" width="10.5703125" style="143" customWidth="1"/>
    <col min="8466" max="8467" width="9.140625" style="143"/>
    <col min="8468" max="8468" width="10.7109375" style="143" customWidth="1"/>
    <col min="8469" max="8474" width="9.140625" style="143"/>
    <col min="8475" max="8476" width="12.42578125" style="143" customWidth="1"/>
    <col min="8477" max="8477" width="9.140625" style="143"/>
    <col min="8478" max="8478" width="12.7109375" style="143" bestFit="1" customWidth="1"/>
    <col min="8479" max="8480" width="9.140625" style="143"/>
    <col min="8481" max="8481" width="11.5703125" style="143" bestFit="1" customWidth="1"/>
    <col min="8482" max="8706" width="9.140625" style="143"/>
    <col min="8707" max="8707" width="15" style="143" customWidth="1"/>
    <col min="8708" max="8708" width="20.7109375" style="143" customWidth="1"/>
    <col min="8709" max="8709" width="30.42578125" style="143" customWidth="1"/>
    <col min="8710" max="8710" width="17.85546875" style="143" customWidth="1"/>
    <col min="8711" max="8712" width="10.7109375" style="143" customWidth="1"/>
    <col min="8713" max="8713" width="14" style="143" customWidth="1"/>
    <col min="8714" max="8716" width="9.140625" style="143"/>
    <col min="8717" max="8717" width="11.28515625" style="143" customWidth="1"/>
    <col min="8718" max="8718" width="9.140625" style="143"/>
    <col min="8719" max="8719" width="39.42578125" style="143" customWidth="1"/>
    <col min="8720" max="8720" width="12.28515625" style="143" customWidth="1"/>
    <col min="8721" max="8721" width="10.5703125" style="143" customWidth="1"/>
    <col min="8722" max="8723" width="9.140625" style="143"/>
    <col min="8724" max="8724" width="10.7109375" style="143" customWidth="1"/>
    <col min="8725" max="8730" width="9.140625" style="143"/>
    <col min="8731" max="8732" width="12.42578125" style="143" customWidth="1"/>
    <col min="8733" max="8733" width="9.140625" style="143"/>
    <col min="8734" max="8734" width="12.7109375" style="143" bestFit="1" customWidth="1"/>
    <col min="8735" max="8736" width="9.140625" style="143"/>
    <col min="8737" max="8737" width="11.5703125" style="143" bestFit="1" customWidth="1"/>
    <col min="8738" max="8962" width="9.140625" style="143"/>
    <col min="8963" max="8963" width="15" style="143" customWidth="1"/>
    <col min="8964" max="8964" width="20.7109375" style="143" customWidth="1"/>
    <col min="8965" max="8965" width="30.42578125" style="143" customWidth="1"/>
    <col min="8966" max="8966" width="17.85546875" style="143" customWidth="1"/>
    <col min="8967" max="8968" width="10.7109375" style="143" customWidth="1"/>
    <col min="8969" max="8969" width="14" style="143" customWidth="1"/>
    <col min="8970" max="8972" width="9.140625" style="143"/>
    <col min="8973" max="8973" width="11.28515625" style="143" customWidth="1"/>
    <col min="8974" max="8974" width="9.140625" style="143"/>
    <col min="8975" max="8975" width="39.42578125" style="143" customWidth="1"/>
    <col min="8976" max="8976" width="12.28515625" style="143" customWidth="1"/>
    <col min="8977" max="8977" width="10.5703125" style="143" customWidth="1"/>
    <col min="8978" max="8979" width="9.140625" style="143"/>
    <col min="8980" max="8980" width="10.7109375" style="143" customWidth="1"/>
    <col min="8981" max="8986" width="9.140625" style="143"/>
    <col min="8987" max="8988" width="12.42578125" style="143" customWidth="1"/>
    <col min="8989" max="8989" width="9.140625" style="143"/>
    <col min="8990" max="8990" width="12.7109375" style="143" bestFit="1" customWidth="1"/>
    <col min="8991" max="8992" width="9.140625" style="143"/>
    <col min="8993" max="8993" width="11.5703125" style="143" bestFit="1" customWidth="1"/>
    <col min="8994" max="9218" width="9.140625" style="143"/>
    <col min="9219" max="9219" width="15" style="143" customWidth="1"/>
    <col min="9220" max="9220" width="20.7109375" style="143" customWidth="1"/>
    <col min="9221" max="9221" width="30.42578125" style="143" customWidth="1"/>
    <col min="9222" max="9222" width="17.85546875" style="143" customWidth="1"/>
    <col min="9223" max="9224" width="10.7109375" style="143" customWidth="1"/>
    <col min="9225" max="9225" width="14" style="143" customWidth="1"/>
    <col min="9226" max="9228" width="9.140625" style="143"/>
    <col min="9229" max="9229" width="11.28515625" style="143" customWidth="1"/>
    <col min="9230" max="9230" width="9.140625" style="143"/>
    <col min="9231" max="9231" width="39.42578125" style="143" customWidth="1"/>
    <col min="9232" max="9232" width="12.28515625" style="143" customWidth="1"/>
    <col min="9233" max="9233" width="10.5703125" style="143" customWidth="1"/>
    <col min="9234" max="9235" width="9.140625" style="143"/>
    <col min="9236" max="9236" width="10.7109375" style="143" customWidth="1"/>
    <col min="9237" max="9242" width="9.140625" style="143"/>
    <col min="9243" max="9244" width="12.42578125" style="143" customWidth="1"/>
    <col min="9245" max="9245" width="9.140625" style="143"/>
    <col min="9246" max="9246" width="12.7109375" style="143" bestFit="1" customWidth="1"/>
    <col min="9247" max="9248" width="9.140625" style="143"/>
    <col min="9249" max="9249" width="11.5703125" style="143" bestFit="1" customWidth="1"/>
    <col min="9250" max="9474" width="9.140625" style="143"/>
    <col min="9475" max="9475" width="15" style="143" customWidth="1"/>
    <col min="9476" max="9476" width="20.7109375" style="143" customWidth="1"/>
    <col min="9477" max="9477" width="30.42578125" style="143" customWidth="1"/>
    <col min="9478" max="9478" width="17.85546875" style="143" customWidth="1"/>
    <col min="9479" max="9480" width="10.7109375" style="143" customWidth="1"/>
    <col min="9481" max="9481" width="14" style="143" customWidth="1"/>
    <col min="9482" max="9484" width="9.140625" style="143"/>
    <col min="9485" max="9485" width="11.28515625" style="143" customWidth="1"/>
    <col min="9486" max="9486" width="9.140625" style="143"/>
    <col min="9487" max="9487" width="39.42578125" style="143" customWidth="1"/>
    <col min="9488" max="9488" width="12.28515625" style="143" customWidth="1"/>
    <col min="9489" max="9489" width="10.5703125" style="143" customWidth="1"/>
    <col min="9490" max="9491" width="9.140625" style="143"/>
    <col min="9492" max="9492" width="10.7109375" style="143" customWidth="1"/>
    <col min="9493" max="9498" width="9.140625" style="143"/>
    <col min="9499" max="9500" width="12.42578125" style="143" customWidth="1"/>
    <col min="9501" max="9501" width="9.140625" style="143"/>
    <col min="9502" max="9502" width="12.7109375" style="143" bestFit="1" customWidth="1"/>
    <col min="9503" max="9504" width="9.140625" style="143"/>
    <col min="9505" max="9505" width="11.5703125" style="143" bestFit="1" customWidth="1"/>
    <col min="9506" max="9730" width="9.140625" style="143"/>
    <col min="9731" max="9731" width="15" style="143" customWidth="1"/>
    <col min="9732" max="9732" width="20.7109375" style="143" customWidth="1"/>
    <col min="9733" max="9733" width="30.42578125" style="143" customWidth="1"/>
    <col min="9734" max="9734" width="17.85546875" style="143" customWidth="1"/>
    <col min="9735" max="9736" width="10.7109375" style="143" customWidth="1"/>
    <col min="9737" max="9737" width="14" style="143" customWidth="1"/>
    <col min="9738" max="9740" width="9.140625" style="143"/>
    <col min="9741" max="9741" width="11.28515625" style="143" customWidth="1"/>
    <col min="9742" max="9742" width="9.140625" style="143"/>
    <col min="9743" max="9743" width="39.42578125" style="143" customWidth="1"/>
    <col min="9744" max="9744" width="12.28515625" style="143" customWidth="1"/>
    <col min="9745" max="9745" width="10.5703125" style="143" customWidth="1"/>
    <col min="9746" max="9747" width="9.140625" style="143"/>
    <col min="9748" max="9748" width="10.7109375" style="143" customWidth="1"/>
    <col min="9749" max="9754" width="9.140625" style="143"/>
    <col min="9755" max="9756" width="12.42578125" style="143" customWidth="1"/>
    <col min="9757" max="9757" width="9.140625" style="143"/>
    <col min="9758" max="9758" width="12.7109375" style="143" bestFit="1" customWidth="1"/>
    <col min="9759" max="9760" width="9.140625" style="143"/>
    <col min="9761" max="9761" width="11.5703125" style="143" bestFit="1" customWidth="1"/>
    <col min="9762" max="9986" width="9.140625" style="143"/>
    <col min="9987" max="9987" width="15" style="143" customWidth="1"/>
    <col min="9988" max="9988" width="20.7109375" style="143" customWidth="1"/>
    <col min="9989" max="9989" width="30.42578125" style="143" customWidth="1"/>
    <col min="9990" max="9990" width="17.85546875" style="143" customWidth="1"/>
    <col min="9991" max="9992" width="10.7109375" style="143" customWidth="1"/>
    <col min="9993" max="9993" width="14" style="143" customWidth="1"/>
    <col min="9994" max="9996" width="9.140625" style="143"/>
    <col min="9997" max="9997" width="11.28515625" style="143" customWidth="1"/>
    <col min="9998" max="9998" width="9.140625" style="143"/>
    <col min="9999" max="9999" width="39.42578125" style="143" customWidth="1"/>
    <col min="10000" max="10000" width="12.28515625" style="143" customWidth="1"/>
    <col min="10001" max="10001" width="10.5703125" style="143" customWidth="1"/>
    <col min="10002" max="10003" width="9.140625" style="143"/>
    <col min="10004" max="10004" width="10.7109375" style="143" customWidth="1"/>
    <col min="10005" max="10010" width="9.140625" style="143"/>
    <col min="10011" max="10012" width="12.42578125" style="143" customWidth="1"/>
    <col min="10013" max="10013" width="9.140625" style="143"/>
    <col min="10014" max="10014" width="12.7109375" style="143" bestFit="1" customWidth="1"/>
    <col min="10015" max="10016" width="9.140625" style="143"/>
    <col min="10017" max="10017" width="11.5703125" style="143" bestFit="1" customWidth="1"/>
    <col min="10018" max="10242" width="9.140625" style="143"/>
    <col min="10243" max="10243" width="15" style="143" customWidth="1"/>
    <col min="10244" max="10244" width="20.7109375" style="143" customWidth="1"/>
    <col min="10245" max="10245" width="30.42578125" style="143" customWidth="1"/>
    <col min="10246" max="10246" width="17.85546875" style="143" customWidth="1"/>
    <col min="10247" max="10248" width="10.7109375" style="143" customWidth="1"/>
    <col min="10249" max="10249" width="14" style="143" customWidth="1"/>
    <col min="10250" max="10252" width="9.140625" style="143"/>
    <col min="10253" max="10253" width="11.28515625" style="143" customWidth="1"/>
    <col min="10254" max="10254" width="9.140625" style="143"/>
    <col min="10255" max="10255" width="39.42578125" style="143" customWidth="1"/>
    <col min="10256" max="10256" width="12.28515625" style="143" customWidth="1"/>
    <col min="10257" max="10257" width="10.5703125" style="143" customWidth="1"/>
    <col min="10258" max="10259" width="9.140625" style="143"/>
    <col min="10260" max="10260" width="10.7109375" style="143" customWidth="1"/>
    <col min="10261" max="10266" width="9.140625" style="143"/>
    <col min="10267" max="10268" width="12.42578125" style="143" customWidth="1"/>
    <col min="10269" max="10269" width="9.140625" style="143"/>
    <col min="10270" max="10270" width="12.7109375" style="143" bestFit="1" customWidth="1"/>
    <col min="10271" max="10272" width="9.140625" style="143"/>
    <col min="10273" max="10273" width="11.5703125" style="143" bestFit="1" customWidth="1"/>
    <col min="10274" max="10498" width="9.140625" style="143"/>
    <col min="10499" max="10499" width="15" style="143" customWidth="1"/>
    <col min="10500" max="10500" width="20.7109375" style="143" customWidth="1"/>
    <col min="10501" max="10501" width="30.42578125" style="143" customWidth="1"/>
    <col min="10502" max="10502" width="17.85546875" style="143" customWidth="1"/>
    <col min="10503" max="10504" width="10.7109375" style="143" customWidth="1"/>
    <col min="10505" max="10505" width="14" style="143" customWidth="1"/>
    <col min="10506" max="10508" width="9.140625" style="143"/>
    <col min="10509" max="10509" width="11.28515625" style="143" customWidth="1"/>
    <col min="10510" max="10510" width="9.140625" style="143"/>
    <col min="10511" max="10511" width="39.42578125" style="143" customWidth="1"/>
    <col min="10512" max="10512" width="12.28515625" style="143" customWidth="1"/>
    <col min="10513" max="10513" width="10.5703125" style="143" customWidth="1"/>
    <col min="10514" max="10515" width="9.140625" style="143"/>
    <col min="10516" max="10516" width="10.7109375" style="143" customWidth="1"/>
    <col min="10517" max="10522" width="9.140625" style="143"/>
    <col min="10523" max="10524" width="12.42578125" style="143" customWidth="1"/>
    <col min="10525" max="10525" width="9.140625" style="143"/>
    <col min="10526" max="10526" width="12.7109375" style="143" bestFit="1" customWidth="1"/>
    <col min="10527" max="10528" width="9.140625" style="143"/>
    <col min="10529" max="10529" width="11.5703125" style="143" bestFit="1" customWidth="1"/>
    <col min="10530" max="10754" width="9.140625" style="143"/>
    <col min="10755" max="10755" width="15" style="143" customWidth="1"/>
    <col min="10756" max="10756" width="20.7109375" style="143" customWidth="1"/>
    <col min="10757" max="10757" width="30.42578125" style="143" customWidth="1"/>
    <col min="10758" max="10758" width="17.85546875" style="143" customWidth="1"/>
    <col min="10759" max="10760" width="10.7109375" style="143" customWidth="1"/>
    <col min="10761" max="10761" width="14" style="143" customWidth="1"/>
    <col min="10762" max="10764" width="9.140625" style="143"/>
    <col min="10765" max="10765" width="11.28515625" style="143" customWidth="1"/>
    <col min="10766" max="10766" width="9.140625" style="143"/>
    <col min="10767" max="10767" width="39.42578125" style="143" customWidth="1"/>
    <col min="10768" max="10768" width="12.28515625" style="143" customWidth="1"/>
    <col min="10769" max="10769" width="10.5703125" style="143" customWidth="1"/>
    <col min="10770" max="10771" width="9.140625" style="143"/>
    <col min="10772" max="10772" width="10.7109375" style="143" customWidth="1"/>
    <col min="10773" max="10778" width="9.140625" style="143"/>
    <col min="10779" max="10780" width="12.42578125" style="143" customWidth="1"/>
    <col min="10781" max="10781" width="9.140625" style="143"/>
    <col min="10782" max="10782" width="12.7109375" style="143" bestFit="1" customWidth="1"/>
    <col min="10783" max="10784" width="9.140625" style="143"/>
    <col min="10785" max="10785" width="11.5703125" style="143" bestFit="1" customWidth="1"/>
    <col min="10786" max="11010" width="9.140625" style="143"/>
    <col min="11011" max="11011" width="15" style="143" customWidth="1"/>
    <col min="11012" max="11012" width="20.7109375" style="143" customWidth="1"/>
    <col min="11013" max="11013" width="30.42578125" style="143" customWidth="1"/>
    <col min="11014" max="11014" width="17.85546875" style="143" customWidth="1"/>
    <col min="11015" max="11016" width="10.7109375" style="143" customWidth="1"/>
    <col min="11017" max="11017" width="14" style="143" customWidth="1"/>
    <col min="11018" max="11020" width="9.140625" style="143"/>
    <col min="11021" max="11021" width="11.28515625" style="143" customWidth="1"/>
    <col min="11022" max="11022" width="9.140625" style="143"/>
    <col min="11023" max="11023" width="39.42578125" style="143" customWidth="1"/>
    <col min="11024" max="11024" width="12.28515625" style="143" customWidth="1"/>
    <col min="11025" max="11025" width="10.5703125" style="143" customWidth="1"/>
    <col min="11026" max="11027" width="9.140625" style="143"/>
    <col min="11028" max="11028" width="10.7109375" style="143" customWidth="1"/>
    <col min="11029" max="11034" width="9.140625" style="143"/>
    <col min="11035" max="11036" width="12.42578125" style="143" customWidth="1"/>
    <col min="11037" max="11037" width="9.140625" style="143"/>
    <col min="11038" max="11038" width="12.7109375" style="143" bestFit="1" customWidth="1"/>
    <col min="11039" max="11040" width="9.140625" style="143"/>
    <col min="11041" max="11041" width="11.5703125" style="143" bestFit="1" customWidth="1"/>
    <col min="11042" max="11266" width="9.140625" style="143"/>
    <col min="11267" max="11267" width="15" style="143" customWidth="1"/>
    <col min="11268" max="11268" width="20.7109375" style="143" customWidth="1"/>
    <col min="11269" max="11269" width="30.42578125" style="143" customWidth="1"/>
    <col min="11270" max="11270" width="17.85546875" style="143" customWidth="1"/>
    <col min="11271" max="11272" width="10.7109375" style="143" customWidth="1"/>
    <col min="11273" max="11273" width="14" style="143" customWidth="1"/>
    <col min="11274" max="11276" width="9.140625" style="143"/>
    <col min="11277" max="11277" width="11.28515625" style="143" customWidth="1"/>
    <col min="11278" max="11278" width="9.140625" style="143"/>
    <col min="11279" max="11279" width="39.42578125" style="143" customWidth="1"/>
    <col min="11280" max="11280" width="12.28515625" style="143" customWidth="1"/>
    <col min="11281" max="11281" width="10.5703125" style="143" customWidth="1"/>
    <col min="11282" max="11283" width="9.140625" style="143"/>
    <col min="11284" max="11284" width="10.7109375" style="143" customWidth="1"/>
    <col min="11285" max="11290" width="9.140625" style="143"/>
    <col min="11291" max="11292" width="12.42578125" style="143" customWidth="1"/>
    <col min="11293" max="11293" width="9.140625" style="143"/>
    <col min="11294" max="11294" width="12.7109375" style="143" bestFit="1" customWidth="1"/>
    <col min="11295" max="11296" width="9.140625" style="143"/>
    <col min="11297" max="11297" width="11.5703125" style="143" bestFit="1" customWidth="1"/>
    <col min="11298" max="11522" width="9.140625" style="143"/>
    <col min="11523" max="11523" width="15" style="143" customWidth="1"/>
    <col min="11524" max="11524" width="20.7109375" style="143" customWidth="1"/>
    <col min="11525" max="11525" width="30.42578125" style="143" customWidth="1"/>
    <col min="11526" max="11526" width="17.85546875" style="143" customWidth="1"/>
    <col min="11527" max="11528" width="10.7109375" style="143" customWidth="1"/>
    <col min="11529" max="11529" width="14" style="143" customWidth="1"/>
    <col min="11530" max="11532" width="9.140625" style="143"/>
    <col min="11533" max="11533" width="11.28515625" style="143" customWidth="1"/>
    <col min="11534" max="11534" width="9.140625" style="143"/>
    <col min="11535" max="11535" width="39.42578125" style="143" customWidth="1"/>
    <col min="11536" max="11536" width="12.28515625" style="143" customWidth="1"/>
    <col min="11537" max="11537" width="10.5703125" style="143" customWidth="1"/>
    <col min="11538" max="11539" width="9.140625" style="143"/>
    <col min="11540" max="11540" width="10.7109375" style="143" customWidth="1"/>
    <col min="11541" max="11546" width="9.140625" style="143"/>
    <col min="11547" max="11548" width="12.42578125" style="143" customWidth="1"/>
    <col min="11549" max="11549" width="9.140625" style="143"/>
    <col min="11550" max="11550" width="12.7109375" style="143" bestFit="1" customWidth="1"/>
    <col min="11551" max="11552" width="9.140625" style="143"/>
    <col min="11553" max="11553" width="11.5703125" style="143" bestFit="1" customWidth="1"/>
    <col min="11554" max="11778" width="9.140625" style="143"/>
    <col min="11779" max="11779" width="15" style="143" customWidth="1"/>
    <col min="11780" max="11780" width="20.7109375" style="143" customWidth="1"/>
    <col min="11781" max="11781" width="30.42578125" style="143" customWidth="1"/>
    <col min="11782" max="11782" width="17.85546875" style="143" customWidth="1"/>
    <col min="11783" max="11784" width="10.7109375" style="143" customWidth="1"/>
    <col min="11785" max="11785" width="14" style="143" customWidth="1"/>
    <col min="11786" max="11788" width="9.140625" style="143"/>
    <col min="11789" max="11789" width="11.28515625" style="143" customWidth="1"/>
    <col min="11790" max="11790" width="9.140625" style="143"/>
    <col min="11791" max="11791" width="39.42578125" style="143" customWidth="1"/>
    <col min="11792" max="11792" width="12.28515625" style="143" customWidth="1"/>
    <col min="11793" max="11793" width="10.5703125" style="143" customWidth="1"/>
    <col min="11794" max="11795" width="9.140625" style="143"/>
    <col min="11796" max="11796" width="10.7109375" style="143" customWidth="1"/>
    <col min="11797" max="11802" width="9.140625" style="143"/>
    <col min="11803" max="11804" width="12.42578125" style="143" customWidth="1"/>
    <col min="11805" max="11805" width="9.140625" style="143"/>
    <col min="11806" max="11806" width="12.7109375" style="143" bestFit="1" customWidth="1"/>
    <col min="11807" max="11808" width="9.140625" style="143"/>
    <col min="11809" max="11809" width="11.5703125" style="143" bestFit="1" customWidth="1"/>
    <col min="11810" max="12034" width="9.140625" style="143"/>
    <col min="12035" max="12035" width="15" style="143" customWidth="1"/>
    <col min="12036" max="12036" width="20.7109375" style="143" customWidth="1"/>
    <col min="12037" max="12037" width="30.42578125" style="143" customWidth="1"/>
    <col min="12038" max="12038" width="17.85546875" style="143" customWidth="1"/>
    <col min="12039" max="12040" width="10.7109375" style="143" customWidth="1"/>
    <col min="12041" max="12041" width="14" style="143" customWidth="1"/>
    <col min="12042" max="12044" width="9.140625" style="143"/>
    <col min="12045" max="12045" width="11.28515625" style="143" customWidth="1"/>
    <col min="12046" max="12046" width="9.140625" style="143"/>
    <col min="12047" max="12047" width="39.42578125" style="143" customWidth="1"/>
    <col min="12048" max="12048" width="12.28515625" style="143" customWidth="1"/>
    <col min="12049" max="12049" width="10.5703125" style="143" customWidth="1"/>
    <col min="12050" max="12051" width="9.140625" style="143"/>
    <col min="12052" max="12052" width="10.7109375" style="143" customWidth="1"/>
    <col min="12053" max="12058" width="9.140625" style="143"/>
    <col min="12059" max="12060" width="12.42578125" style="143" customWidth="1"/>
    <col min="12061" max="12061" width="9.140625" style="143"/>
    <col min="12062" max="12062" width="12.7109375" style="143" bestFit="1" customWidth="1"/>
    <col min="12063" max="12064" width="9.140625" style="143"/>
    <col min="12065" max="12065" width="11.5703125" style="143" bestFit="1" customWidth="1"/>
    <col min="12066" max="12290" width="9.140625" style="143"/>
    <col min="12291" max="12291" width="15" style="143" customWidth="1"/>
    <col min="12292" max="12292" width="20.7109375" style="143" customWidth="1"/>
    <col min="12293" max="12293" width="30.42578125" style="143" customWidth="1"/>
    <col min="12294" max="12294" width="17.85546875" style="143" customWidth="1"/>
    <col min="12295" max="12296" width="10.7109375" style="143" customWidth="1"/>
    <col min="12297" max="12297" width="14" style="143" customWidth="1"/>
    <col min="12298" max="12300" width="9.140625" style="143"/>
    <col min="12301" max="12301" width="11.28515625" style="143" customWidth="1"/>
    <col min="12302" max="12302" width="9.140625" style="143"/>
    <col min="12303" max="12303" width="39.42578125" style="143" customWidth="1"/>
    <col min="12304" max="12304" width="12.28515625" style="143" customWidth="1"/>
    <col min="12305" max="12305" width="10.5703125" style="143" customWidth="1"/>
    <col min="12306" max="12307" width="9.140625" style="143"/>
    <col min="12308" max="12308" width="10.7109375" style="143" customWidth="1"/>
    <col min="12309" max="12314" width="9.140625" style="143"/>
    <col min="12315" max="12316" width="12.42578125" style="143" customWidth="1"/>
    <col min="12317" max="12317" width="9.140625" style="143"/>
    <col min="12318" max="12318" width="12.7109375" style="143" bestFit="1" customWidth="1"/>
    <col min="12319" max="12320" width="9.140625" style="143"/>
    <col min="12321" max="12321" width="11.5703125" style="143" bestFit="1" customWidth="1"/>
    <col min="12322" max="12546" width="9.140625" style="143"/>
    <col min="12547" max="12547" width="15" style="143" customWidth="1"/>
    <col min="12548" max="12548" width="20.7109375" style="143" customWidth="1"/>
    <col min="12549" max="12549" width="30.42578125" style="143" customWidth="1"/>
    <col min="12550" max="12550" width="17.85546875" style="143" customWidth="1"/>
    <col min="12551" max="12552" width="10.7109375" style="143" customWidth="1"/>
    <col min="12553" max="12553" width="14" style="143" customWidth="1"/>
    <col min="12554" max="12556" width="9.140625" style="143"/>
    <col min="12557" max="12557" width="11.28515625" style="143" customWidth="1"/>
    <col min="12558" max="12558" width="9.140625" style="143"/>
    <col min="12559" max="12559" width="39.42578125" style="143" customWidth="1"/>
    <col min="12560" max="12560" width="12.28515625" style="143" customWidth="1"/>
    <col min="12561" max="12561" width="10.5703125" style="143" customWidth="1"/>
    <col min="12562" max="12563" width="9.140625" style="143"/>
    <col min="12564" max="12564" width="10.7109375" style="143" customWidth="1"/>
    <col min="12565" max="12570" width="9.140625" style="143"/>
    <col min="12571" max="12572" width="12.42578125" style="143" customWidth="1"/>
    <col min="12573" max="12573" width="9.140625" style="143"/>
    <col min="12574" max="12574" width="12.7109375" style="143" bestFit="1" customWidth="1"/>
    <col min="12575" max="12576" width="9.140625" style="143"/>
    <col min="12577" max="12577" width="11.5703125" style="143" bestFit="1" customWidth="1"/>
    <col min="12578" max="12802" width="9.140625" style="143"/>
    <col min="12803" max="12803" width="15" style="143" customWidth="1"/>
    <col min="12804" max="12804" width="20.7109375" style="143" customWidth="1"/>
    <col min="12805" max="12805" width="30.42578125" style="143" customWidth="1"/>
    <col min="12806" max="12806" width="17.85546875" style="143" customWidth="1"/>
    <col min="12807" max="12808" width="10.7109375" style="143" customWidth="1"/>
    <col min="12809" max="12809" width="14" style="143" customWidth="1"/>
    <col min="12810" max="12812" width="9.140625" style="143"/>
    <col min="12813" max="12813" width="11.28515625" style="143" customWidth="1"/>
    <col min="12814" max="12814" width="9.140625" style="143"/>
    <col min="12815" max="12815" width="39.42578125" style="143" customWidth="1"/>
    <col min="12816" max="12816" width="12.28515625" style="143" customWidth="1"/>
    <col min="12817" max="12817" width="10.5703125" style="143" customWidth="1"/>
    <col min="12818" max="12819" width="9.140625" style="143"/>
    <col min="12820" max="12820" width="10.7109375" style="143" customWidth="1"/>
    <col min="12821" max="12826" width="9.140625" style="143"/>
    <col min="12827" max="12828" width="12.42578125" style="143" customWidth="1"/>
    <col min="12829" max="12829" width="9.140625" style="143"/>
    <col min="12830" max="12830" width="12.7109375" style="143" bestFit="1" customWidth="1"/>
    <col min="12831" max="12832" width="9.140625" style="143"/>
    <col min="12833" max="12833" width="11.5703125" style="143" bestFit="1" customWidth="1"/>
    <col min="12834" max="13058" width="9.140625" style="143"/>
    <col min="13059" max="13059" width="15" style="143" customWidth="1"/>
    <col min="13060" max="13060" width="20.7109375" style="143" customWidth="1"/>
    <col min="13061" max="13061" width="30.42578125" style="143" customWidth="1"/>
    <col min="13062" max="13062" width="17.85546875" style="143" customWidth="1"/>
    <col min="13063" max="13064" width="10.7109375" style="143" customWidth="1"/>
    <col min="13065" max="13065" width="14" style="143" customWidth="1"/>
    <col min="13066" max="13068" width="9.140625" style="143"/>
    <col min="13069" max="13069" width="11.28515625" style="143" customWidth="1"/>
    <col min="13070" max="13070" width="9.140625" style="143"/>
    <col min="13071" max="13071" width="39.42578125" style="143" customWidth="1"/>
    <col min="13072" max="13072" width="12.28515625" style="143" customWidth="1"/>
    <col min="13073" max="13073" width="10.5703125" style="143" customWidth="1"/>
    <col min="13074" max="13075" width="9.140625" style="143"/>
    <col min="13076" max="13076" width="10.7109375" style="143" customWidth="1"/>
    <col min="13077" max="13082" width="9.140625" style="143"/>
    <col min="13083" max="13084" width="12.42578125" style="143" customWidth="1"/>
    <col min="13085" max="13085" width="9.140625" style="143"/>
    <col min="13086" max="13086" width="12.7109375" style="143" bestFit="1" customWidth="1"/>
    <col min="13087" max="13088" width="9.140625" style="143"/>
    <col min="13089" max="13089" width="11.5703125" style="143" bestFit="1" customWidth="1"/>
    <col min="13090" max="13314" width="9.140625" style="143"/>
    <col min="13315" max="13315" width="15" style="143" customWidth="1"/>
    <col min="13316" max="13316" width="20.7109375" style="143" customWidth="1"/>
    <col min="13317" max="13317" width="30.42578125" style="143" customWidth="1"/>
    <col min="13318" max="13318" width="17.85546875" style="143" customWidth="1"/>
    <col min="13319" max="13320" width="10.7109375" style="143" customWidth="1"/>
    <col min="13321" max="13321" width="14" style="143" customWidth="1"/>
    <col min="13322" max="13324" width="9.140625" style="143"/>
    <col min="13325" max="13325" width="11.28515625" style="143" customWidth="1"/>
    <col min="13326" max="13326" width="9.140625" style="143"/>
    <col min="13327" max="13327" width="39.42578125" style="143" customWidth="1"/>
    <col min="13328" max="13328" width="12.28515625" style="143" customWidth="1"/>
    <col min="13329" max="13329" width="10.5703125" style="143" customWidth="1"/>
    <col min="13330" max="13331" width="9.140625" style="143"/>
    <col min="13332" max="13332" width="10.7109375" style="143" customWidth="1"/>
    <col min="13333" max="13338" width="9.140625" style="143"/>
    <col min="13339" max="13340" width="12.42578125" style="143" customWidth="1"/>
    <col min="13341" max="13341" width="9.140625" style="143"/>
    <col min="13342" max="13342" width="12.7109375" style="143" bestFit="1" customWidth="1"/>
    <col min="13343" max="13344" width="9.140625" style="143"/>
    <col min="13345" max="13345" width="11.5703125" style="143" bestFit="1" customWidth="1"/>
    <col min="13346" max="13570" width="9.140625" style="143"/>
    <col min="13571" max="13571" width="15" style="143" customWidth="1"/>
    <col min="13572" max="13572" width="20.7109375" style="143" customWidth="1"/>
    <col min="13573" max="13573" width="30.42578125" style="143" customWidth="1"/>
    <col min="13574" max="13574" width="17.85546875" style="143" customWidth="1"/>
    <col min="13575" max="13576" width="10.7109375" style="143" customWidth="1"/>
    <col min="13577" max="13577" width="14" style="143" customWidth="1"/>
    <col min="13578" max="13580" width="9.140625" style="143"/>
    <col min="13581" max="13581" width="11.28515625" style="143" customWidth="1"/>
    <col min="13582" max="13582" width="9.140625" style="143"/>
    <col min="13583" max="13583" width="39.42578125" style="143" customWidth="1"/>
    <col min="13584" max="13584" width="12.28515625" style="143" customWidth="1"/>
    <col min="13585" max="13585" width="10.5703125" style="143" customWidth="1"/>
    <col min="13586" max="13587" width="9.140625" style="143"/>
    <col min="13588" max="13588" width="10.7109375" style="143" customWidth="1"/>
    <col min="13589" max="13594" width="9.140625" style="143"/>
    <col min="13595" max="13596" width="12.42578125" style="143" customWidth="1"/>
    <col min="13597" max="13597" width="9.140625" style="143"/>
    <col min="13598" max="13598" width="12.7109375" style="143" bestFit="1" customWidth="1"/>
    <col min="13599" max="13600" width="9.140625" style="143"/>
    <col min="13601" max="13601" width="11.5703125" style="143" bestFit="1" customWidth="1"/>
    <col min="13602" max="13826" width="9.140625" style="143"/>
    <col min="13827" max="13827" width="15" style="143" customWidth="1"/>
    <col min="13828" max="13828" width="20.7109375" style="143" customWidth="1"/>
    <col min="13829" max="13829" width="30.42578125" style="143" customWidth="1"/>
    <col min="13830" max="13830" width="17.85546875" style="143" customWidth="1"/>
    <col min="13831" max="13832" width="10.7109375" style="143" customWidth="1"/>
    <col min="13833" max="13833" width="14" style="143" customWidth="1"/>
    <col min="13834" max="13836" width="9.140625" style="143"/>
    <col min="13837" max="13837" width="11.28515625" style="143" customWidth="1"/>
    <col min="13838" max="13838" width="9.140625" style="143"/>
    <col min="13839" max="13839" width="39.42578125" style="143" customWidth="1"/>
    <col min="13840" max="13840" width="12.28515625" style="143" customWidth="1"/>
    <col min="13841" max="13841" width="10.5703125" style="143" customWidth="1"/>
    <col min="13842" max="13843" width="9.140625" style="143"/>
    <col min="13844" max="13844" width="10.7109375" style="143" customWidth="1"/>
    <col min="13845" max="13850" width="9.140625" style="143"/>
    <col min="13851" max="13852" width="12.42578125" style="143" customWidth="1"/>
    <col min="13853" max="13853" width="9.140625" style="143"/>
    <col min="13854" max="13854" width="12.7109375" style="143" bestFit="1" customWidth="1"/>
    <col min="13855" max="13856" width="9.140625" style="143"/>
    <col min="13857" max="13857" width="11.5703125" style="143" bestFit="1" customWidth="1"/>
    <col min="13858" max="14082" width="9.140625" style="143"/>
    <col min="14083" max="14083" width="15" style="143" customWidth="1"/>
    <col min="14084" max="14084" width="20.7109375" style="143" customWidth="1"/>
    <col min="14085" max="14085" width="30.42578125" style="143" customWidth="1"/>
    <col min="14086" max="14086" width="17.85546875" style="143" customWidth="1"/>
    <col min="14087" max="14088" width="10.7109375" style="143" customWidth="1"/>
    <col min="14089" max="14089" width="14" style="143" customWidth="1"/>
    <col min="14090" max="14092" width="9.140625" style="143"/>
    <col min="14093" max="14093" width="11.28515625" style="143" customWidth="1"/>
    <col min="14094" max="14094" width="9.140625" style="143"/>
    <col min="14095" max="14095" width="39.42578125" style="143" customWidth="1"/>
    <col min="14096" max="14096" width="12.28515625" style="143" customWidth="1"/>
    <col min="14097" max="14097" width="10.5703125" style="143" customWidth="1"/>
    <col min="14098" max="14099" width="9.140625" style="143"/>
    <col min="14100" max="14100" width="10.7109375" style="143" customWidth="1"/>
    <col min="14101" max="14106" width="9.140625" style="143"/>
    <col min="14107" max="14108" width="12.42578125" style="143" customWidth="1"/>
    <col min="14109" max="14109" width="9.140625" style="143"/>
    <col min="14110" max="14110" width="12.7109375" style="143" bestFit="1" customWidth="1"/>
    <col min="14111" max="14112" width="9.140625" style="143"/>
    <col min="14113" max="14113" width="11.5703125" style="143" bestFit="1" customWidth="1"/>
    <col min="14114" max="14338" width="9.140625" style="143"/>
    <col min="14339" max="14339" width="15" style="143" customWidth="1"/>
    <col min="14340" max="14340" width="20.7109375" style="143" customWidth="1"/>
    <col min="14341" max="14341" width="30.42578125" style="143" customWidth="1"/>
    <col min="14342" max="14342" width="17.85546875" style="143" customWidth="1"/>
    <col min="14343" max="14344" width="10.7109375" style="143" customWidth="1"/>
    <col min="14345" max="14345" width="14" style="143" customWidth="1"/>
    <col min="14346" max="14348" width="9.140625" style="143"/>
    <col min="14349" max="14349" width="11.28515625" style="143" customWidth="1"/>
    <col min="14350" max="14350" width="9.140625" style="143"/>
    <col min="14351" max="14351" width="39.42578125" style="143" customWidth="1"/>
    <col min="14352" max="14352" width="12.28515625" style="143" customWidth="1"/>
    <col min="14353" max="14353" width="10.5703125" style="143" customWidth="1"/>
    <col min="14354" max="14355" width="9.140625" style="143"/>
    <col min="14356" max="14356" width="10.7109375" style="143" customWidth="1"/>
    <col min="14357" max="14362" width="9.140625" style="143"/>
    <col min="14363" max="14364" width="12.42578125" style="143" customWidth="1"/>
    <col min="14365" max="14365" width="9.140625" style="143"/>
    <col min="14366" max="14366" width="12.7109375" style="143" bestFit="1" customWidth="1"/>
    <col min="14367" max="14368" width="9.140625" style="143"/>
    <col min="14369" max="14369" width="11.5703125" style="143" bestFit="1" customWidth="1"/>
    <col min="14370" max="14594" width="9.140625" style="143"/>
    <col min="14595" max="14595" width="15" style="143" customWidth="1"/>
    <col min="14596" max="14596" width="20.7109375" style="143" customWidth="1"/>
    <col min="14597" max="14597" width="30.42578125" style="143" customWidth="1"/>
    <col min="14598" max="14598" width="17.85546875" style="143" customWidth="1"/>
    <col min="14599" max="14600" width="10.7109375" style="143" customWidth="1"/>
    <col min="14601" max="14601" width="14" style="143" customWidth="1"/>
    <col min="14602" max="14604" width="9.140625" style="143"/>
    <col min="14605" max="14605" width="11.28515625" style="143" customWidth="1"/>
    <col min="14606" max="14606" width="9.140625" style="143"/>
    <col min="14607" max="14607" width="39.42578125" style="143" customWidth="1"/>
    <col min="14608" max="14608" width="12.28515625" style="143" customWidth="1"/>
    <col min="14609" max="14609" width="10.5703125" style="143" customWidth="1"/>
    <col min="14610" max="14611" width="9.140625" style="143"/>
    <col min="14612" max="14612" width="10.7109375" style="143" customWidth="1"/>
    <col min="14613" max="14618" width="9.140625" style="143"/>
    <col min="14619" max="14620" width="12.42578125" style="143" customWidth="1"/>
    <col min="14621" max="14621" width="9.140625" style="143"/>
    <col min="14622" max="14622" width="12.7109375" style="143" bestFit="1" customWidth="1"/>
    <col min="14623" max="14624" width="9.140625" style="143"/>
    <col min="14625" max="14625" width="11.5703125" style="143" bestFit="1" customWidth="1"/>
    <col min="14626" max="14850" width="9.140625" style="143"/>
    <col min="14851" max="14851" width="15" style="143" customWidth="1"/>
    <col min="14852" max="14852" width="20.7109375" style="143" customWidth="1"/>
    <col min="14853" max="14853" width="30.42578125" style="143" customWidth="1"/>
    <col min="14854" max="14854" width="17.85546875" style="143" customWidth="1"/>
    <col min="14855" max="14856" width="10.7109375" style="143" customWidth="1"/>
    <col min="14857" max="14857" width="14" style="143" customWidth="1"/>
    <col min="14858" max="14860" width="9.140625" style="143"/>
    <col min="14861" max="14861" width="11.28515625" style="143" customWidth="1"/>
    <col min="14862" max="14862" width="9.140625" style="143"/>
    <col min="14863" max="14863" width="39.42578125" style="143" customWidth="1"/>
    <col min="14864" max="14864" width="12.28515625" style="143" customWidth="1"/>
    <col min="14865" max="14865" width="10.5703125" style="143" customWidth="1"/>
    <col min="14866" max="14867" width="9.140625" style="143"/>
    <col min="14868" max="14868" width="10.7109375" style="143" customWidth="1"/>
    <col min="14869" max="14874" width="9.140625" style="143"/>
    <col min="14875" max="14876" width="12.42578125" style="143" customWidth="1"/>
    <col min="14877" max="14877" width="9.140625" style="143"/>
    <col min="14878" max="14878" width="12.7109375" style="143" bestFit="1" customWidth="1"/>
    <col min="14879" max="14880" width="9.140625" style="143"/>
    <col min="14881" max="14881" width="11.5703125" style="143" bestFit="1" customWidth="1"/>
    <col min="14882" max="15106" width="9.140625" style="143"/>
    <col min="15107" max="15107" width="15" style="143" customWidth="1"/>
    <col min="15108" max="15108" width="20.7109375" style="143" customWidth="1"/>
    <col min="15109" max="15109" width="30.42578125" style="143" customWidth="1"/>
    <col min="15110" max="15110" width="17.85546875" style="143" customWidth="1"/>
    <col min="15111" max="15112" width="10.7109375" style="143" customWidth="1"/>
    <col min="15113" max="15113" width="14" style="143" customWidth="1"/>
    <col min="15114" max="15116" width="9.140625" style="143"/>
    <col min="15117" max="15117" width="11.28515625" style="143" customWidth="1"/>
    <col min="15118" max="15118" width="9.140625" style="143"/>
    <col min="15119" max="15119" width="39.42578125" style="143" customWidth="1"/>
    <col min="15120" max="15120" width="12.28515625" style="143" customWidth="1"/>
    <col min="15121" max="15121" width="10.5703125" style="143" customWidth="1"/>
    <col min="15122" max="15123" width="9.140625" style="143"/>
    <col min="15124" max="15124" width="10.7109375" style="143" customWidth="1"/>
    <col min="15125" max="15130" width="9.140625" style="143"/>
    <col min="15131" max="15132" width="12.42578125" style="143" customWidth="1"/>
    <col min="15133" max="15133" width="9.140625" style="143"/>
    <col min="15134" max="15134" width="12.7109375" style="143" bestFit="1" customWidth="1"/>
    <col min="15135" max="15136" width="9.140625" style="143"/>
    <col min="15137" max="15137" width="11.5703125" style="143" bestFit="1" customWidth="1"/>
    <col min="15138" max="15362" width="9.140625" style="143"/>
    <col min="15363" max="15363" width="15" style="143" customWidth="1"/>
    <col min="15364" max="15364" width="20.7109375" style="143" customWidth="1"/>
    <col min="15365" max="15365" width="30.42578125" style="143" customWidth="1"/>
    <col min="15366" max="15366" width="17.85546875" style="143" customWidth="1"/>
    <col min="15367" max="15368" width="10.7109375" style="143" customWidth="1"/>
    <col min="15369" max="15369" width="14" style="143" customWidth="1"/>
    <col min="15370" max="15372" width="9.140625" style="143"/>
    <col min="15373" max="15373" width="11.28515625" style="143" customWidth="1"/>
    <col min="15374" max="15374" width="9.140625" style="143"/>
    <col min="15375" max="15375" width="39.42578125" style="143" customWidth="1"/>
    <col min="15376" max="15376" width="12.28515625" style="143" customWidth="1"/>
    <col min="15377" max="15377" width="10.5703125" style="143" customWidth="1"/>
    <col min="15378" max="15379" width="9.140625" style="143"/>
    <col min="15380" max="15380" width="10.7109375" style="143" customWidth="1"/>
    <col min="15381" max="15386" width="9.140625" style="143"/>
    <col min="15387" max="15388" width="12.42578125" style="143" customWidth="1"/>
    <col min="15389" max="15389" width="9.140625" style="143"/>
    <col min="15390" max="15390" width="12.7109375" style="143" bestFit="1" customWidth="1"/>
    <col min="15391" max="15392" width="9.140625" style="143"/>
    <col min="15393" max="15393" width="11.5703125" style="143" bestFit="1" customWidth="1"/>
    <col min="15394" max="15618" width="9.140625" style="143"/>
    <col min="15619" max="15619" width="15" style="143" customWidth="1"/>
    <col min="15620" max="15620" width="20.7109375" style="143" customWidth="1"/>
    <col min="15621" max="15621" width="30.42578125" style="143" customWidth="1"/>
    <col min="15622" max="15622" width="17.85546875" style="143" customWidth="1"/>
    <col min="15623" max="15624" width="10.7109375" style="143" customWidth="1"/>
    <col min="15625" max="15625" width="14" style="143" customWidth="1"/>
    <col min="15626" max="15628" width="9.140625" style="143"/>
    <col min="15629" max="15629" width="11.28515625" style="143" customWidth="1"/>
    <col min="15630" max="15630" width="9.140625" style="143"/>
    <col min="15631" max="15631" width="39.42578125" style="143" customWidth="1"/>
    <col min="15632" max="15632" width="12.28515625" style="143" customWidth="1"/>
    <col min="15633" max="15633" width="10.5703125" style="143" customWidth="1"/>
    <col min="15634" max="15635" width="9.140625" style="143"/>
    <col min="15636" max="15636" width="10.7109375" style="143" customWidth="1"/>
    <col min="15637" max="15642" width="9.140625" style="143"/>
    <col min="15643" max="15644" width="12.42578125" style="143" customWidth="1"/>
    <col min="15645" max="15645" width="9.140625" style="143"/>
    <col min="15646" max="15646" width="12.7109375" style="143" bestFit="1" customWidth="1"/>
    <col min="15647" max="15648" width="9.140625" style="143"/>
    <col min="15649" max="15649" width="11.5703125" style="143" bestFit="1" customWidth="1"/>
    <col min="15650" max="15874" width="9.140625" style="143"/>
    <col min="15875" max="15875" width="15" style="143" customWidth="1"/>
    <col min="15876" max="15876" width="20.7109375" style="143" customWidth="1"/>
    <col min="15877" max="15877" width="30.42578125" style="143" customWidth="1"/>
    <col min="15878" max="15878" width="17.85546875" style="143" customWidth="1"/>
    <col min="15879" max="15880" width="10.7109375" style="143" customWidth="1"/>
    <col min="15881" max="15881" width="14" style="143" customWidth="1"/>
    <col min="15882" max="15884" width="9.140625" style="143"/>
    <col min="15885" max="15885" width="11.28515625" style="143" customWidth="1"/>
    <col min="15886" max="15886" width="9.140625" style="143"/>
    <col min="15887" max="15887" width="39.42578125" style="143" customWidth="1"/>
    <col min="15888" max="15888" width="12.28515625" style="143" customWidth="1"/>
    <col min="15889" max="15889" width="10.5703125" style="143" customWidth="1"/>
    <col min="15890" max="15891" width="9.140625" style="143"/>
    <col min="15892" max="15892" width="10.7109375" style="143" customWidth="1"/>
    <col min="15893" max="15898" width="9.140625" style="143"/>
    <col min="15899" max="15900" width="12.42578125" style="143" customWidth="1"/>
    <col min="15901" max="15901" width="9.140625" style="143"/>
    <col min="15902" max="15902" width="12.7109375" style="143" bestFit="1" customWidth="1"/>
    <col min="15903" max="15904" width="9.140625" style="143"/>
    <col min="15905" max="15905" width="11.5703125" style="143" bestFit="1" customWidth="1"/>
    <col min="15906" max="16130" width="9.140625" style="143"/>
    <col min="16131" max="16131" width="15" style="143" customWidth="1"/>
    <col min="16132" max="16132" width="20.7109375" style="143" customWidth="1"/>
    <col min="16133" max="16133" width="30.42578125" style="143" customWidth="1"/>
    <col min="16134" max="16134" width="17.85546875" style="143" customWidth="1"/>
    <col min="16135" max="16136" width="10.7109375" style="143" customWidth="1"/>
    <col min="16137" max="16137" width="14" style="143" customWidth="1"/>
    <col min="16138" max="16140" width="9.140625" style="143"/>
    <col min="16141" max="16141" width="11.28515625" style="143" customWidth="1"/>
    <col min="16142" max="16142" width="9.140625" style="143"/>
    <col min="16143" max="16143" width="39.42578125" style="143" customWidth="1"/>
    <col min="16144" max="16144" width="12.28515625" style="143" customWidth="1"/>
    <col min="16145" max="16145" width="10.5703125" style="143" customWidth="1"/>
    <col min="16146" max="16147" width="9.140625" style="143"/>
    <col min="16148" max="16148" width="10.7109375" style="143" customWidth="1"/>
    <col min="16149" max="16154" width="9.140625" style="143"/>
    <col min="16155" max="16156" width="12.42578125" style="143" customWidth="1"/>
    <col min="16157" max="16157" width="9.140625" style="143"/>
    <col min="16158" max="16158" width="12.7109375" style="143" bestFit="1" customWidth="1"/>
    <col min="16159" max="16160" width="9.140625" style="143"/>
    <col min="16161" max="16161" width="11.5703125" style="143" bestFit="1" customWidth="1"/>
    <col min="16162" max="16384" width="9.140625" style="143"/>
  </cols>
  <sheetData>
    <row r="2" spans="1:15" ht="18.75" x14ac:dyDescent="0.3">
      <c r="A2" s="138" t="s">
        <v>252</v>
      </c>
    </row>
    <row r="3" spans="1:15" x14ac:dyDescent="0.25">
      <c r="A3" s="176"/>
    </row>
    <row r="4" spans="1:15" ht="15.75" x14ac:dyDescent="0.25">
      <c r="A4" s="148" t="s">
        <v>149</v>
      </c>
      <c r="E4" s="148" t="s">
        <v>240</v>
      </c>
    </row>
    <row r="5" spans="1:15" ht="16.5" x14ac:dyDescent="0.3">
      <c r="A5" s="143" t="s">
        <v>327</v>
      </c>
      <c r="E5" s="143" t="s">
        <v>324</v>
      </c>
    </row>
    <row r="6" spans="1:15" x14ac:dyDescent="0.25">
      <c r="A6" s="143" t="s">
        <v>328</v>
      </c>
      <c r="E6" s="143" t="s">
        <v>247</v>
      </c>
    </row>
    <row r="7" spans="1:15" x14ac:dyDescent="0.25">
      <c r="A7" s="143" t="s">
        <v>333</v>
      </c>
      <c r="E7" s="143" t="s">
        <v>248</v>
      </c>
    </row>
    <row r="8" spans="1:15" x14ac:dyDescent="0.25">
      <c r="A8" s="143" t="s">
        <v>335</v>
      </c>
      <c r="E8" s="143" t="s">
        <v>325</v>
      </c>
    </row>
    <row r="9" spans="1:15" x14ac:dyDescent="0.25">
      <c r="A9" s="143" t="s">
        <v>336</v>
      </c>
      <c r="E9" s="143" t="s">
        <v>246</v>
      </c>
    </row>
    <row r="10" spans="1:15" x14ac:dyDescent="0.25">
      <c r="A10" s="143" t="s">
        <v>337</v>
      </c>
      <c r="E10" s="143" t="s">
        <v>245</v>
      </c>
    </row>
    <row r="11" spans="1:15" x14ac:dyDescent="0.25">
      <c r="A11" s="143" t="s">
        <v>338</v>
      </c>
      <c r="E11" s="143" t="s">
        <v>243</v>
      </c>
      <c r="F11" s="176"/>
    </row>
    <row r="12" spans="1:15" x14ac:dyDescent="0.25">
      <c r="A12" s="143" t="s">
        <v>339</v>
      </c>
      <c r="E12" s="143" t="s">
        <v>241</v>
      </c>
      <c r="F12" s="176"/>
    </row>
    <row r="13" spans="1:15" x14ac:dyDescent="0.25">
      <c r="A13" s="143" t="s">
        <v>364</v>
      </c>
      <c r="E13" s="143" t="s">
        <v>313</v>
      </c>
      <c r="F13" s="176"/>
      <c r="O13" s="143"/>
    </row>
    <row r="14" spans="1:15" x14ac:dyDescent="0.25">
      <c r="A14" s="143" t="s">
        <v>340</v>
      </c>
      <c r="E14" s="143" t="s">
        <v>242</v>
      </c>
      <c r="F14" s="176"/>
    </row>
    <row r="15" spans="1:15" x14ac:dyDescent="0.25">
      <c r="A15" s="143" t="s">
        <v>223</v>
      </c>
    </row>
    <row r="16" spans="1:15" x14ac:dyDescent="0.25">
      <c r="A16" s="143" t="s">
        <v>341</v>
      </c>
    </row>
    <row r="18" spans="1:31" s="139" customFormat="1" ht="15.75" x14ac:dyDescent="0.25">
      <c r="A18" s="310" t="s">
        <v>150</v>
      </c>
      <c r="B18" s="310"/>
      <c r="C18" s="310"/>
      <c r="D18" s="310"/>
      <c r="E18" s="310"/>
      <c r="F18" s="310"/>
      <c r="G18" s="310"/>
      <c r="H18" s="310" t="s">
        <v>151</v>
      </c>
      <c r="I18" s="310"/>
      <c r="J18" s="310"/>
      <c r="K18" s="310"/>
      <c r="L18" s="310"/>
      <c r="M18" s="310"/>
      <c r="N18" s="310"/>
      <c r="O18" s="310"/>
      <c r="P18" s="310"/>
      <c r="Q18" s="310"/>
      <c r="R18" s="310"/>
      <c r="S18" s="310"/>
      <c r="T18" s="310"/>
      <c r="U18" s="310"/>
      <c r="V18" s="310" t="s">
        <v>152</v>
      </c>
      <c r="W18" s="310"/>
      <c r="X18" s="310"/>
      <c r="Y18" s="310"/>
      <c r="Z18" s="266" t="s">
        <v>148</v>
      </c>
      <c r="AA18" s="310" t="s">
        <v>153</v>
      </c>
      <c r="AB18" s="310"/>
      <c r="AC18" s="309"/>
      <c r="AD18" s="309"/>
      <c r="AE18" s="272"/>
    </row>
    <row r="19" spans="1:31" s="151" customFormat="1" ht="95.25" customHeight="1" x14ac:dyDescent="0.25">
      <c r="A19" s="268" t="s">
        <v>155</v>
      </c>
      <c r="B19" s="268" t="s">
        <v>156</v>
      </c>
      <c r="C19" s="268" t="s">
        <v>157</v>
      </c>
      <c r="D19" s="268" t="s">
        <v>158</v>
      </c>
      <c r="E19" s="268" t="s">
        <v>249</v>
      </c>
      <c r="F19" s="268" t="s">
        <v>159</v>
      </c>
      <c r="G19" s="268" t="s">
        <v>160</v>
      </c>
      <c r="H19" s="268" t="s">
        <v>161</v>
      </c>
      <c r="I19" s="268" t="s">
        <v>290</v>
      </c>
      <c r="J19" s="268" t="s">
        <v>162</v>
      </c>
      <c r="K19" s="268" t="s">
        <v>291</v>
      </c>
      <c r="L19" s="268" t="s">
        <v>292</v>
      </c>
      <c r="M19" s="268" t="s">
        <v>163</v>
      </c>
      <c r="N19" s="268" t="s">
        <v>370</v>
      </c>
      <c r="O19" s="268" t="s">
        <v>369</v>
      </c>
      <c r="P19" s="268" t="s">
        <v>244</v>
      </c>
      <c r="Q19" s="268" t="s">
        <v>164</v>
      </c>
      <c r="R19" s="268" t="s">
        <v>161</v>
      </c>
      <c r="S19" s="268" t="s">
        <v>1</v>
      </c>
      <c r="T19" s="268" t="s">
        <v>165</v>
      </c>
      <c r="U19" s="268" t="s">
        <v>182</v>
      </c>
      <c r="V19" s="268" t="s">
        <v>367</v>
      </c>
      <c r="W19" s="268" t="s">
        <v>35</v>
      </c>
      <c r="X19" s="268" t="s">
        <v>368</v>
      </c>
      <c r="Y19" s="268" t="s">
        <v>36</v>
      </c>
      <c r="Z19" s="268" t="s">
        <v>166</v>
      </c>
      <c r="AA19" s="268" t="s">
        <v>365</v>
      </c>
      <c r="AB19" s="268" t="s">
        <v>366</v>
      </c>
      <c r="AC19" s="269" t="s">
        <v>5</v>
      </c>
      <c r="AD19" s="269" t="s">
        <v>6</v>
      </c>
      <c r="AE19" s="273" t="s">
        <v>169</v>
      </c>
    </row>
    <row r="20" spans="1:31" s="158" customFormat="1" ht="30" x14ac:dyDescent="0.25">
      <c r="A20" s="159" t="s">
        <v>42</v>
      </c>
      <c r="B20" s="157" t="s">
        <v>8</v>
      </c>
      <c r="C20" s="157" t="s">
        <v>43</v>
      </c>
      <c r="D20" s="157" t="s">
        <v>10</v>
      </c>
      <c r="E20" s="157" t="s">
        <v>11</v>
      </c>
      <c r="F20" s="157" t="s">
        <v>12</v>
      </c>
      <c r="G20" s="157" t="s">
        <v>44</v>
      </c>
      <c r="H20" s="157">
        <v>1</v>
      </c>
      <c r="I20" s="157">
        <v>535</v>
      </c>
      <c r="J20" s="157">
        <v>4</v>
      </c>
      <c r="K20" s="161">
        <f>L20*J20/8</f>
        <v>4.7500000000000001E-2</v>
      </c>
      <c r="L20" s="161">
        <f>L28*J28/J20</f>
        <v>9.5000000000000001E-2</v>
      </c>
      <c r="M20" s="160" t="s">
        <v>45</v>
      </c>
      <c r="N20" s="153">
        <v>2.0499969176470557E-3</v>
      </c>
      <c r="O20" s="153">
        <v>2.0499969176470557E-3</v>
      </c>
      <c r="P20" s="157">
        <v>20</v>
      </c>
      <c r="Q20" s="157">
        <v>1</v>
      </c>
      <c r="R20" s="157">
        <v>1</v>
      </c>
      <c r="S20" s="157">
        <v>26.75</v>
      </c>
      <c r="T20" s="157">
        <v>4</v>
      </c>
      <c r="U20" s="157">
        <v>20</v>
      </c>
      <c r="V20" s="161">
        <v>14.952001778816003</v>
      </c>
      <c r="W20" s="161">
        <v>3.3953919101864516</v>
      </c>
      <c r="X20" s="161">
        <v>14.941190299244491</v>
      </c>
      <c r="Y20" s="161">
        <v>3.3936435626968668</v>
      </c>
      <c r="Z20" s="161">
        <v>183</v>
      </c>
      <c r="AA20" s="156">
        <f>Z20/V20</f>
        <v>12.239163872978828</v>
      </c>
      <c r="AB20" s="156">
        <f>Z20/X20</f>
        <v>12.24802016003059</v>
      </c>
      <c r="AC20" s="156">
        <f>X20*100/V20</f>
        <v>99.927692092795027</v>
      </c>
      <c r="AD20" s="156">
        <f>Y20*100/W20</f>
        <v>99.948508227155187</v>
      </c>
      <c r="AE20" s="177"/>
    </row>
    <row r="21" spans="1:31" s="158" customFormat="1" ht="30" x14ac:dyDescent="0.25">
      <c r="A21" s="159" t="s">
        <v>42</v>
      </c>
      <c r="B21" s="157" t="s">
        <v>15</v>
      </c>
      <c r="C21" s="157" t="s">
        <v>46</v>
      </c>
      <c r="D21" s="157" t="s">
        <v>47</v>
      </c>
      <c r="E21" s="157" t="s">
        <v>17</v>
      </c>
      <c r="F21" s="157" t="s">
        <v>12</v>
      </c>
      <c r="G21" s="157" t="s">
        <v>44</v>
      </c>
      <c r="H21" s="157">
        <v>1</v>
      </c>
      <c r="I21" s="157">
        <v>1070</v>
      </c>
      <c r="J21" s="157">
        <v>8</v>
      </c>
      <c r="K21" s="161">
        <f t="shared" ref="K21:K67" si="0">L21*J21/8</f>
        <v>1.506375</v>
      </c>
      <c r="L21" s="161">
        <f t="shared" ref="L21:L27" si="1">L29*J29/J21</f>
        <v>1.506375</v>
      </c>
      <c r="M21" s="160" t="s">
        <v>48</v>
      </c>
      <c r="N21" s="153">
        <v>2.0499969176470453E-3</v>
      </c>
      <c r="O21" s="153">
        <v>2.0499969176470453E-3</v>
      </c>
      <c r="P21" s="157">
        <v>20</v>
      </c>
      <c r="Q21" s="157">
        <v>2</v>
      </c>
      <c r="R21" s="157">
        <v>1</v>
      </c>
      <c r="S21" s="157">
        <v>53.5</v>
      </c>
      <c r="T21" s="157">
        <v>8</v>
      </c>
      <c r="U21" s="157">
        <v>20</v>
      </c>
      <c r="V21" s="161">
        <v>63.553930834172967</v>
      </c>
      <c r="W21" s="161">
        <v>9.3778881400232379</v>
      </c>
      <c r="X21" s="161">
        <v>63.289492674665794</v>
      </c>
      <c r="Y21" s="161">
        <v>9.3401154560882009</v>
      </c>
      <c r="Z21" s="161">
        <v>183</v>
      </c>
      <c r="AA21" s="156">
        <f t="shared" ref="AA21:AA84" si="2">Z21/V21</f>
        <v>2.8794442389014412</v>
      </c>
      <c r="AB21" s="156">
        <f t="shared" ref="AB21:AB84" si="3">Z21/X21</f>
        <v>2.8914752238684516</v>
      </c>
      <c r="AC21" s="156">
        <f t="shared" ref="AC21:AD84" si="4">X21*100/V21</f>
        <v>99.583915336099111</v>
      </c>
      <c r="AD21" s="156">
        <f t="shared" si="4"/>
        <v>99.59721545649677</v>
      </c>
      <c r="AE21" s="177"/>
    </row>
    <row r="22" spans="1:31" s="158" customFormat="1" ht="30" x14ac:dyDescent="0.25">
      <c r="A22" s="159" t="s">
        <v>42</v>
      </c>
      <c r="B22" s="157" t="s">
        <v>18</v>
      </c>
      <c r="C22" s="157" t="s">
        <v>43</v>
      </c>
      <c r="D22" s="157" t="s">
        <v>10</v>
      </c>
      <c r="E22" s="157" t="s">
        <v>11</v>
      </c>
      <c r="F22" s="157" t="s">
        <v>12</v>
      </c>
      <c r="G22" s="157" t="s">
        <v>44</v>
      </c>
      <c r="H22" s="157">
        <v>1</v>
      </c>
      <c r="I22" s="157">
        <v>535</v>
      </c>
      <c r="J22" s="157">
        <v>4</v>
      </c>
      <c r="K22" s="161">
        <f t="shared" si="0"/>
        <v>4.7500000000000001E-2</v>
      </c>
      <c r="L22" s="161">
        <f t="shared" si="1"/>
        <v>9.5000000000000001E-2</v>
      </c>
      <c r="M22" s="160" t="s">
        <v>45</v>
      </c>
      <c r="N22" s="153">
        <v>2.0499969176470522E-3</v>
      </c>
      <c r="O22" s="153">
        <v>2.0499969176470522E-3</v>
      </c>
      <c r="P22" s="157">
        <v>10</v>
      </c>
      <c r="Q22" s="157">
        <v>3</v>
      </c>
      <c r="R22" s="157">
        <v>1</v>
      </c>
      <c r="S22" s="157">
        <v>53.5</v>
      </c>
      <c r="T22" s="157">
        <v>4</v>
      </c>
      <c r="U22" s="157">
        <v>10</v>
      </c>
      <c r="V22" s="161">
        <v>30.731743154736744</v>
      </c>
      <c r="W22" s="161">
        <v>6.9111936960060687</v>
      </c>
      <c r="X22" s="161">
        <v>30.723858261750003</v>
      </c>
      <c r="Y22" s="161">
        <v>6.9095123020624278</v>
      </c>
      <c r="Z22" s="161">
        <v>183</v>
      </c>
      <c r="AA22" s="156">
        <f t="shared" si="2"/>
        <v>5.9547549606470618</v>
      </c>
      <c r="AB22" s="156">
        <f t="shared" si="3"/>
        <v>5.9562831738430395</v>
      </c>
      <c r="AC22" s="156">
        <f t="shared" si="4"/>
        <v>99.9743428384552</v>
      </c>
      <c r="AD22" s="156">
        <f t="shared" si="4"/>
        <v>99.975671439441612</v>
      </c>
      <c r="AE22" s="177"/>
    </row>
    <row r="23" spans="1:31" s="158" customFormat="1" ht="30" x14ac:dyDescent="0.25">
      <c r="A23" s="159" t="s">
        <v>42</v>
      </c>
      <c r="B23" s="157" t="s">
        <v>19</v>
      </c>
      <c r="C23" s="157" t="s">
        <v>46</v>
      </c>
      <c r="D23" s="157" t="s">
        <v>47</v>
      </c>
      <c r="E23" s="157" t="s">
        <v>17</v>
      </c>
      <c r="F23" s="157" t="s">
        <v>12</v>
      </c>
      <c r="G23" s="157" t="s">
        <v>44</v>
      </c>
      <c r="H23" s="157">
        <v>1</v>
      </c>
      <c r="I23" s="157">
        <v>1070</v>
      </c>
      <c r="J23" s="157">
        <v>8</v>
      </c>
      <c r="K23" s="161">
        <f t="shared" si="0"/>
        <v>1.506375</v>
      </c>
      <c r="L23" s="161">
        <f t="shared" si="1"/>
        <v>1.506375</v>
      </c>
      <c r="M23" s="160" t="s">
        <v>48</v>
      </c>
      <c r="N23" s="153">
        <v>2.0499969176470318E-3</v>
      </c>
      <c r="O23" s="153">
        <v>2.0499969176470318E-3</v>
      </c>
      <c r="P23" s="157">
        <v>10</v>
      </c>
      <c r="Q23" s="157">
        <v>4</v>
      </c>
      <c r="R23" s="157">
        <v>1</v>
      </c>
      <c r="S23" s="157">
        <v>107</v>
      </c>
      <c r="T23" s="157">
        <v>8</v>
      </c>
      <c r="U23" s="157">
        <v>10</v>
      </c>
      <c r="V23" s="161">
        <v>137.93298598981852</v>
      </c>
      <c r="W23" s="161">
        <v>20.122765552239368</v>
      </c>
      <c r="X23" s="161">
        <v>137.62320887765048</v>
      </c>
      <c r="Y23" s="161">
        <v>20.079611761897819</v>
      </c>
      <c r="Z23" s="161">
        <v>183</v>
      </c>
      <c r="AA23" s="156">
        <f t="shared" si="2"/>
        <v>1.3267312288411424</v>
      </c>
      <c r="AB23" s="156">
        <f t="shared" si="3"/>
        <v>1.3297175781062502</v>
      </c>
      <c r="AC23" s="156">
        <f t="shared" si="4"/>
        <v>99.775414771205703</v>
      </c>
      <c r="AD23" s="156">
        <f t="shared" si="4"/>
        <v>99.785547417776556</v>
      </c>
      <c r="AE23" s="177"/>
    </row>
    <row r="24" spans="1:31" s="158" customFormat="1" ht="30" x14ac:dyDescent="0.25">
      <c r="A24" s="159" t="s">
        <v>42</v>
      </c>
      <c r="B24" s="157" t="s">
        <v>20</v>
      </c>
      <c r="C24" s="157" t="s">
        <v>43</v>
      </c>
      <c r="D24" s="157" t="s">
        <v>10</v>
      </c>
      <c r="E24" s="157" t="s">
        <v>11</v>
      </c>
      <c r="F24" s="157" t="s">
        <v>12</v>
      </c>
      <c r="G24" s="157" t="s">
        <v>44</v>
      </c>
      <c r="H24" s="157">
        <v>1</v>
      </c>
      <c r="I24" s="157">
        <v>535</v>
      </c>
      <c r="J24" s="157">
        <v>4</v>
      </c>
      <c r="K24" s="161">
        <f t="shared" si="0"/>
        <v>4.7500000000000001E-2</v>
      </c>
      <c r="L24" s="161">
        <f t="shared" si="1"/>
        <v>9.5000000000000001E-2</v>
      </c>
      <c r="M24" s="160" t="s">
        <v>45</v>
      </c>
      <c r="N24" s="153">
        <v>2.0499969176470453E-3</v>
      </c>
      <c r="O24" s="153">
        <v>2.0499969176470453E-3</v>
      </c>
      <c r="P24" s="157">
        <v>5</v>
      </c>
      <c r="Q24" s="157">
        <v>5</v>
      </c>
      <c r="R24" s="157">
        <v>1</v>
      </c>
      <c r="S24" s="157">
        <v>107</v>
      </c>
      <c r="T24" s="157">
        <v>4</v>
      </c>
      <c r="U24" s="157">
        <v>5</v>
      </c>
      <c r="V24" s="161">
        <v>64.912418586366897</v>
      </c>
      <c r="W24" s="161">
        <v>14.287892876886497</v>
      </c>
      <c r="X24" s="161">
        <v>64.9036730833148</v>
      </c>
      <c r="Y24" s="161">
        <v>14.286103295206653</v>
      </c>
      <c r="Z24" s="161">
        <v>183</v>
      </c>
      <c r="AA24" s="156">
        <f t="shared" si="2"/>
        <v>2.8191832007694475</v>
      </c>
      <c r="AB24" s="156">
        <f t="shared" si="3"/>
        <v>2.8195630741127498</v>
      </c>
      <c r="AC24" s="156">
        <f t="shared" si="4"/>
        <v>99.986527226619259</v>
      </c>
      <c r="AD24" s="156">
        <f t="shared" si="4"/>
        <v>99.987474838345562</v>
      </c>
      <c r="AE24" s="177"/>
    </row>
    <row r="25" spans="1:31" s="158" customFormat="1" ht="30" x14ac:dyDescent="0.25">
      <c r="A25" s="159" t="s">
        <v>42</v>
      </c>
      <c r="B25" s="157" t="s">
        <v>21</v>
      </c>
      <c r="C25" s="157" t="s">
        <v>46</v>
      </c>
      <c r="D25" s="157" t="s">
        <v>47</v>
      </c>
      <c r="E25" s="157" t="s">
        <v>17</v>
      </c>
      <c r="F25" s="157" t="s">
        <v>12</v>
      </c>
      <c r="G25" s="157" t="s">
        <v>44</v>
      </c>
      <c r="H25" s="157">
        <v>1</v>
      </c>
      <c r="I25" s="157">
        <v>1070</v>
      </c>
      <c r="J25" s="157">
        <v>8</v>
      </c>
      <c r="K25" s="161">
        <f t="shared" si="0"/>
        <v>1.506375</v>
      </c>
      <c r="L25" s="161">
        <f t="shared" si="1"/>
        <v>1.506375</v>
      </c>
      <c r="M25" s="160" t="s">
        <v>48</v>
      </c>
      <c r="N25" s="153">
        <v>2.0499969176470049E-3</v>
      </c>
      <c r="O25" s="153">
        <v>2.0499969176470049E-3</v>
      </c>
      <c r="P25" s="157">
        <v>5</v>
      </c>
      <c r="Q25" s="157">
        <v>6</v>
      </c>
      <c r="R25" s="157">
        <v>1</v>
      </c>
      <c r="S25" s="157">
        <v>214</v>
      </c>
      <c r="T25" s="157">
        <v>8</v>
      </c>
      <c r="U25" s="157">
        <v>5</v>
      </c>
      <c r="V25" s="161">
        <v>324.63601620223415</v>
      </c>
      <c r="W25" s="161">
        <v>45.586479072076678</v>
      </c>
      <c r="X25" s="161">
        <v>324.22362456103644</v>
      </c>
      <c r="Y25" s="161">
        <v>45.533597893245265</v>
      </c>
      <c r="Z25" s="161">
        <v>183</v>
      </c>
      <c r="AA25" s="156">
        <f t="shared" si="2"/>
        <v>0.56370824821235777</v>
      </c>
      <c r="AB25" s="156">
        <f t="shared" si="3"/>
        <v>0.56442524892429446</v>
      </c>
      <c r="AC25" s="156">
        <f t="shared" si="4"/>
        <v>99.872967994733898</v>
      </c>
      <c r="AD25" s="156">
        <f t="shared" si="4"/>
        <v>99.883998106658339</v>
      </c>
      <c r="AE25" s="177"/>
    </row>
    <row r="26" spans="1:31" s="158" customFormat="1" ht="30" x14ac:dyDescent="0.25">
      <c r="A26" s="159" t="s">
        <v>42</v>
      </c>
      <c r="B26" s="157" t="s">
        <v>22</v>
      </c>
      <c r="C26" s="157" t="s">
        <v>43</v>
      </c>
      <c r="D26" s="157" t="s">
        <v>10</v>
      </c>
      <c r="E26" s="157" t="s">
        <v>11</v>
      </c>
      <c r="F26" s="157" t="s">
        <v>23</v>
      </c>
      <c r="G26" s="157" t="s">
        <v>44</v>
      </c>
      <c r="H26" s="157">
        <v>1</v>
      </c>
      <c r="I26" s="157">
        <v>535</v>
      </c>
      <c r="J26" s="157">
        <v>4</v>
      </c>
      <c r="K26" s="161">
        <f t="shared" si="0"/>
        <v>4.7500000000000001E-2</v>
      </c>
      <c r="L26" s="161">
        <f t="shared" si="1"/>
        <v>9.5000000000000001E-2</v>
      </c>
      <c r="M26" s="160" t="s">
        <v>45</v>
      </c>
      <c r="N26" s="153">
        <v>2.0499969176469915E-3</v>
      </c>
      <c r="O26" s="153">
        <v>2.0499969176469915E-3</v>
      </c>
      <c r="P26" s="157">
        <v>1</v>
      </c>
      <c r="Q26" s="157">
        <v>7</v>
      </c>
      <c r="R26" s="157">
        <v>1</v>
      </c>
      <c r="S26" s="157">
        <v>535</v>
      </c>
      <c r="T26" s="157">
        <v>4</v>
      </c>
      <c r="U26" s="157">
        <v>1</v>
      </c>
      <c r="V26" s="161">
        <v>472.51297886739314</v>
      </c>
      <c r="W26" s="161">
        <v>85.006882262344376</v>
      </c>
      <c r="X26" s="161">
        <v>472.49683046697527</v>
      </c>
      <c r="Y26" s="161">
        <v>85.004561866648586</v>
      </c>
      <c r="Z26" s="161">
        <v>183</v>
      </c>
      <c r="AA26" s="156">
        <f t="shared" si="2"/>
        <v>0.38729094899921773</v>
      </c>
      <c r="AB26" s="156">
        <f t="shared" si="3"/>
        <v>0.3873041853405419</v>
      </c>
      <c r="AC26" s="156">
        <f t="shared" si="4"/>
        <v>99.996582442993088</v>
      </c>
      <c r="AD26" s="156">
        <f t="shared" si="4"/>
        <v>99.997270343725077</v>
      </c>
      <c r="AE26" s="177"/>
    </row>
    <row r="27" spans="1:31" s="158" customFormat="1" ht="30" x14ac:dyDescent="0.25">
      <c r="A27" s="159" t="s">
        <v>42</v>
      </c>
      <c r="B27" s="157" t="s">
        <v>24</v>
      </c>
      <c r="C27" s="157" t="s">
        <v>46</v>
      </c>
      <c r="D27" s="157" t="s">
        <v>47</v>
      </c>
      <c r="E27" s="157" t="s">
        <v>17</v>
      </c>
      <c r="F27" s="157" t="s">
        <v>23</v>
      </c>
      <c r="G27" s="157" t="s">
        <v>44</v>
      </c>
      <c r="H27" s="157">
        <v>1</v>
      </c>
      <c r="I27" s="157">
        <v>1070</v>
      </c>
      <c r="J27" s="157">
        <v>8</v>
      </c>
      <c r="K27" s="161">
        <f t="shared" si="0"/>
        <v>1.506375</v>
      </c>
      <c r="L27" s="161">
        <f t="shared" si="1"/>
        <v>1.506375</v>
      </c>
      <c r="M27" s="160" t="s">
        <v>48</v>
      </c>
      <c r="N27" s="153">
        <v>2.0499969176467885E-3</v>
      </c>
      <c r="O27" s="153">
        <v>2.0499969176467885E-3</v>
      </c>
      <c r="P27" s="157">
        <v>1</v>
      </c>
      <c r="Q27" s="157">
        <v>8</v>
      </c>
      <c r="R27" s="157">
        <v>1</v>
      </c>
      <c r="S27" s="157">
        <v>1070</v>
      </c>
      <c r="T27" s="157">
        <v>8</v>
      </c>
      <c r="U27" s="157">
        <v>1</v>
      </c>
      <c r="V27" s="161">
        <v>4465.3320185715875</v>
      </c>
      <c r="W27" s="161">
        <v>435.0683813932813</v>
      </c>
      <c r="X27" s="161">
        <v>4463.6958423751357</v>
      </c>
      <c r="Y27" s="161">
        <v>434.93043527155879</v>
      </c>
      <c r="Z27" s="161">
        <v>183</v>
      </c>
      <c r="AA27" s="156">
        <f t="shared" si="2"/>
        <v>4.0982394867591448E-2</v>
      </c>
      <c r="AB27" s="156">
        <f t="shared" si="3"/>
        <v>4.0997417042337177E-2</v>
      </c>
      <c r="AC27" s="156">
        <f t="shared" si="4"/>
        <v>99.963358241007683</v>
      </c>
      <c r="AD27" s="156">
        <f t="shared" si="4"/>
        <v>99.968293232139573</v>
      </c>
      <c r="AE27" s="177"/>
    </row>
    <row r="28" spans="1:31" s="158" customFormat="1" x14ac:dyDescent="0.25">
      <c r="A28" s="159" t="s">
        <v>42</v>
      </c>
      <c r="B28" s="157" t="s">
        <v>25</v>
      </c>
      <c r="C28" s="157" t="s">
        <v>43</v>
      </c>
      <c r="D28" s="157" t="s">
        <v>10</v>
      </c>
      <c r="E28" s="157" t="s">
        <v>11</v>
      </c>
      <c r="F28" s="157" t="s">
        <v>12</v>
      </c>
      <c r="G28" s="157" t="s">
        <v>44</v>
      </c>
      <c r="H28" s="157">
        <v>1</v>
      </c>
      <c r="I28" s="157">
        <v>535</v>
      </c>
      <c r="J28" s="157">
        <v>0.5</v>
      </c>
      <c r="K28" s="161">
        <f t="shared" si="0"/>
        <v>4.7500000000000001E-2</v>
      </c>
      <c r="L28" s="157">
        <v>0.76</v>
      </c>
      <c r="M28" s="157" t="s">
        <v>49</v>
      </c>
      <c r="N28" s="153">
        <v>2.0499969176470587E-3</v>
      </c>
      <c r="O28" s="153">
        <v>2.0499969176470587E-3</v>
      </c>
      <c r="P28" s="157">
        <v>20</v>
      </c>
      <c r="Q28" s="157">
        <v>9</v>
      </c>
      <c r="R28" s="157">
        <v>1</v>
      </c>
      <c r="S28" s="157">
        <v>26.75</v>
      </c>
      <c r="T28" s="157">
        <v>0.5</v>
      </c>
      <c r="U28" s="157">
        <v>20</v>
      </c>
      <c r="V28" s="161">
        <v>1.8322092767379783</v>
      </c>
      <c r="W28" s="161">
        <v>0.91706967395035</v>
      </c>
      <c r="X28" s="161">
        <v>1.8250759833324455</v>
      </c>
      <c r="Y28" s="161">
        <v>0.91393263589434803</v>
      </c>
      <c r="Z28" s="161">
        <v>183</v>
      </c>
      <c r="AA28" s="156">
        <f t="shared" si="2"/>
        <v>99.879420065926553</v>
      </c>
      <c r="AB28" s="156">
        <f t="shared" si="3"/>
        <v>100.26979789951341</v>
      </c>
      <c r="AC28" s="156">
        <f t="shared" si="4"/>
        <v>99.610672563658625</v>
      </c>
      <c r="AD28" s="156">
        <f t="shared" si="4"/>
        <v>99.657928056601321</v>
      </c>
      <c r="AE28" s="177"/>
    </row>
    <row r="29" spans="1:31" s="158" customFormat="1" x14ac:dyDescent="0.25">
      <c r="A29" s="159" t="s">
        <v>42</v>
      </c>
      <c r="B29" s="157" t="s">
        <v>25</v>
      </c>
      <c r="C29" s="157" t="s">
        <v>46</v>
      </c>
      <c r="D29" s="157" t="s">
        <v>47</v>
      </c>
      <c r="E29" s="157" t="s">
        <v>17</v>
      </c>
      <c r="F29" s="157" t="s">
        <v>12</v>
      </c>
      <c r="G29" s="157" t="s">
        <v>44</v>
      </c>
      <c r="H29" s="157">
        <v>1</v>
      </c>
      <c r="I29" s="157">
        <v>1070</v>
      </c>
      <c r="J29" s="157">
        <v>2.06</v>
      </c>
      <c r="K29" s="161">
        <f t="shared" si="0"/>
        <v>1.506375</v>
      </c>
      <c r="L29" s="157">
        <v>5.85</v>
      </c>
      <c r="M29" s="157" t="s">
        <v>49</v>
      </c>
      <c r="N29" s="153">
        <v>2.0499969176470552E-3</v>
      </c>
      <c r="O29" s="153">
        <v>2.0499969176470552E-3</v>
      </c>
      <c r="P29" s="157">
        <v>20</v>
      </c>
      <c r="Q29" s="157">
        <v>10</v>
      </c>
      <c r="R29" s="157">
        <v>1</v>
      </c>
      <c r="S29" s="157">
        <v>53.5</v>
      </c>
      <c r="T29" s="157">
        <v>2.06</v>
      </c>
      <c r="U29" s="157">
        <v>20</v>
      </c>
      <c r="V29" s="161">
        <v>15.782693137777301</v>
      </c>
      <c r="W29" s="161">
        <v>4.654954641376678</v>
      </c>
      <c r="X29" s="161">
        <v>15.543174794266054</v>
      </c>
      <c r="Y29" s="161">
        <v>4.5889090747517312</v>
      </c>
      <c r="Z29" s="161">
        <v>183</v>
      </c>
      <c r="AA29" s="156">
        <f t="shared" si="2"/>
        <v>11.594979285377663</v>
      </c>
      <c r="AB29" s="156">
        <f t="shared" si="3"/>
        <v>11.773656439063499</v>
      </c>
      <c r="AC29" s="156">
        <f t="shared" si="4"/>
        <v>98.482398780611533</v>
      </c>
      <c r="AD29" s="156">
        <f t="shared" si="4"/>
        <v>98.581177010020994</v>
      </c>
      <c r="AE29" s="177"/>
    </row>
    <row r="30" spans="1:31" s="158" customFormat="1" x14ac:dyDescent="0.25">
      <c r="A30" s="159" t="s">
        <v>42</v>
      </c>
      <c r="B30" s="157" t="s">
        <v>27</v>
      </c>
      <c r="C30" s="157" t="s">
        <v>43</v>
      </c>
      <c r="D30" s="157" t="s">
        <v>10</v>
      </c>
      <c r="E30" s="157" t="s">
        <v>11</v>
      </c>
      <c r="F30" s="157" t="s">
        <v>12</v>
      </c>
      <c r="G30" s="157" t="s">
        <v>44</v>
      </c>
      <c r="H30" s="157">
        <v>1</v>
      </c>
      <c r="I30" s="157">
        <v>535</v>
      </c>
      <c r="J30" s="157">
        <v>0.5</v>
      </c>
      <c r="K30" s="161">
        <f t="shared" si="0"/>
        <v>4.7500000000000001E-2</v>
      </c>
      <c r="L30" s="157">
        <v>0.76</v>
      </c>
      <c r="M30" s="157" t="s">
        <v>49</v>
      </c>
      <c r="N30" s="153">
        <v>2.0499969176470583E-3</v>
      </c>
      <c r="O30" s="153">
        <v>2.0499969176470578E-3</v>
      </c>
      <c r="P30" s="157">
        <v>10</v>
      </c>
      <c r="Q30" s="157">
        <v>11</v>
      </c>
      <c r="R30" s="157">
        <v>1</v>
      </c>
      <c r="S30" s="157">
        <v>53.5</v>
      </c>
      <c r="T30" s="157">
        <v>0.5</v>
      </c>
      <c r="U30" s="157">
        <v>10</v>
      </c>
      <c r="V30" s="161">
        <v>3.6728332991040729</v>
      </c>
      <c r="W30" s="161">
        <v>1.8326356948296907</v>
      </c>
      <c r="X30" s="161">
        <v>3.665630496668292</v>
      </c>
      <c r="Y30" s="161">
        <v>1.8294883753584383</v>
      </c>
      <c r="Z30" s="161">
        <v>183</v>
      </c>
      <c r="AA30" s="156">
        <f t="shared" si="2"/>
        <v>49.825294288374003</v>
      </c>
      <c r="AB30" s="156">
        <f t="shared" si="3"/>
        <v>49.923198796586156</v>
      </c>
      <c r="AC30" s="156">
        <f t="shared" si="4"/>
        <v>99.803889753517055</v>
      </c>
      <c r="AD30" s="156">
        <f t="shared" si="4"/>
        <v>99.828262677621538</v>
      </c>
      <c r="AE30" s="177"/>
    </row>
    <row r="31" spans="1:31" s="158" customFormat="1" x14ac:dyDescent="0.25">
      <c r="A31" s="159" t="s">
        <v>42</v>
      </c>
      <c r="B31" s="157" t="s">
        <v>27</v>
      </c>
      <c r="C31" s="157" t="s">
        <v>46</v>
      </c>
      <c r="D31" s="157" t="s">
        <v>47</v>
      </c>
      <c r="E31" s="157" t="s">
        <v>17</v>
      </c>
      <c r="F31" s="157" t="s">
        <v>12</v>
      </c>
      <c r="G31" s="157" t="s">
        <v>44</v>
      </c>
      <c r="H31" s="157">
        <v>1</v>
      </c>
      <c r="I31" s="157">
        <v>1070</v>
      </c>
      <c r="J31" s="157">
        <v>2.06</v>
      </c>
      <c r="K31" s="161">
        <f t="shared" si="0"/>
        <v>1.506375</v>
      </c>
      <c r="L31" s="157">
        <v>5.85</v>
      </c>
      <c r="M31" s="157" t="s">
        <v>49</v>
      </c>
      <c r="N31" s="153">
        <v>2.0499969176470522E-3</v>
      </c>
      <c r="O31" s="153">
        <v>2.0499969176470522E-3</v>
      </c>
      <c r="P31" s="157">
        <v>10</v>
      </c>
      <c r="Q31" s="157">
        <v>12</v>
      </c>
      <c r="R31" s="157">
        <v>1</v>
      </c>
      <c r="S31" s="157">
        <v>107</v>
      </c>
      <c r="T31" s="157">
        <v>2.06</v>
      </c>
      <c r="U31" s="157">
        <v>10</v>
      </c>
      <c r="V31" s="161">
        <v>32.301752731082132</v>
      </c>
      <c r="W31" s="161">
        <v>9.3585701255327169</v>
      </c>
      <c r="X31" s="161">
        <v>32.046623784692692</v>
      </c>
      <c r="Y31" s="161">
        <v>9.290611245576688</v>
      </c>
      <c r="Z31" s="161">
        <v>183</v>
      </c>
      <c r="AA31" s="156">
        <f t="shared" si="2"/>
        <v>5.6653272509237418</v>
      </c>
      <c r="AB31" s="156">
        <f t="shared" si="3"/>
        <v>5.7104299419963018</v>
      </c>
      <c r="AC31" s="156">
        <f t="shared" si="4"/>
        <v>99.210169960393685</v>
      </c>
      <c r="AD31" s="156">
        <f t="shared" si="4"/>
        <v>99.273832657719595</v>
      </c>
      <c r="AE31" s="177"/>
    </row>
    <row r="32" spans="1:31" s="158" customFormat="1" x14ac:dyDescent="0.25">
      <c r="A32" s="159" t="s">
        <v>42</v>
      </c>
      <c r="B32" s="157" t="s">
        <v>28</v>
      </c>
      <c r="C32" s="157" t="s">
        <v>43</v>
      </c>
      <c r="D32" s="157" t="s">
        <v>10</v>
      </c>
      <c r="E32" s="157" t="s">
        <v>11</v>
      </c>
      <c r="F32" s="157" t="s">
        <v>12</v>
      </c>
      <c r="G32" s="157" t="s">
        <v>44</v>
      </c>
      <c r="H32" s="157">
        <v>1</v>
      </c>
      <c r="I32" s="157">
        <v>535</v>
      </c>
      <c r="J32" s="157">
        <v>0.5</v>
      </c>
      <c r="K32" s="161">
        <f t="shared" si="0"/>
        <v>4.7500000000000001E-2</v>
      </c>
      <c r="L32" s="157">
        <v>0.76</v>
      </c>
      <c r="M32" s="157" t="s">
        <v>49</v>
      </c>
      <c r="N32" s="153">
        <v>2.049996917647057E-3</v>
      </c>
      <c r="O32" s="153">
        <v>2.049996917647057E-3</v>
      </c>
      <c r="P32" s="157">
        <v>5</v>
      </c>
      <c r="Q32" s="157">
        <v>13</v>
      </c>
      <c r="R32" s="157">
        <v>1</v>
      </c>
      <c r="S32" s="157">
        <v>107</v>
      </c>
      <c r="T32" s="157">
        <v>0.5</v>
      </c>
      <c r="U32" s="157">
        <v>5</v>
      </c>
      <c r="V32" s="161">
        <v>7.4071775906611901</v>
      </c>
      <c r="W32" s="161">
        <v>3.671595263673447</v>
      </c>
      <c r="X32" s="161">
        <v>7.3998358802133657</v>
      </c>
      <c r="Y32" s="161">
        <v>3.6684281643787924</v>
      </c>
      <c r="Z32" s="161">
        <v>183</v>
      </c>
      <c r="AA32" s="156">
        <f t="shared" si="2"/>
        <v>24.705766502847517</v>
      </c>
      <c r="AB32" s="156">
        <f t="shared" si="3"/>
        <v>24.730278206484144</v>
      </c>
      <c r="AC32" s="156">
        <f t="shared" si="4"/>
        <v>99.900883833849477</v>
      </c>
      <c r="AD32" s="156">
        <f t="shared" si="4"/>
        <v>99.913740511488569</v>
      </c>
      <c r="AE32" s="177"/>
    </row>
    <row r="33" spans="1:31" s="158" customFormat="1" x14ac:dyDescent="0.25">
      <c r="A33" s="159" t="s">
        <v>42</v>
      </c>
      <c r="B33" s="157" t="s">
        <v>28</v>
      </c>
      <c r="C33" s="157" t="s">
        <v>46</v>
      </c>
      <c r="D33" s="157" t="s">
        <v>47</v>
      </c>
      <c r="E33" s="157" t="s">
        <v>17</v>
      </c>
      <c r="F33" s="157" t="s">
        <v>12</v>
      </c>
      <c r="G33" s="157" t="s">
        <v>44</v>
      </c>
      <c r="H33" s="157">
        <v>1</v>
      </c>
      <c r="I33" s="157">
        <v>1070</v>
      </c>
      <c r="J33" s="157">
        <v>2.06</v>
      </c>
      <c r="K33" s="161">
        <f t="shared" si="0"/>
        <v>1.506375</v>
      </c>
      <c r="L33" s="157">
        <v>5.85</v>
      </c>
      <c r="M33" s="157" t="s">
        <v>49</v>
      </c>
      <c r="N33" s="153">
        <v>2.0499969176470448E-3</v>
      </c>
      <c r="O33" s="153">
        <v>2.0499969176470448E-3</v>
      </c>
      <c r="P33" s="157">
        <v>5</v>
      </c>
      <c r="Q33" s="157">
        <v>14</v>
      </c>
      <c r="R33" s="157">
        <v>1</v>
      </c>
      <c r="S33" s="157">
        <v>214</v>
      </c>
      <c r="T33" s="157">
        <v>2.06</v>
      </c>
      <c r="U33" s="157">
        <v>5</v>
      </c>
      <c r="V33" s="161">
        <v>68.495874075434031</v>
      </c>
      <c r="W33" s="161">
        <v>19.117126370279898</v>
      </c>
      <c r="X33" s="161">
        <v>68.208921717335627</v>
      </c>
      <c r="Y33" s="161">
        <v>19.045873772963795</v>
      </c>
      <c r="Z33" s="161">
        <v>183</v>
      </c>
      <c r="AA33" s="156">
        <f t="shared" si="2"/>
        <v>2.6716937694446146</v>
      </c>
      <c r="AB33" s="156">
        <f t="shared" si="3"/>
        <v>2.6829334842496078</v>
      </c>
      <c r="AC33" s="156">
        <f t="shared" si="4"/>
        <v>99.581066214612591</v>
      </c>
      <c r="AD33" s="156">
        <f t="shared" si="4"/>
        <v>99.627283955046323</v>
      </c>
      <c r="AE33" s="177"/>
    </row>
    <row r="34" spans="1:31" s="158" customFormat="1" x14ac:dyDescent="0.25">
      <c r="A34" s="159" t="s">
        <v>42</v>
      </c>
      <c r="B34" s="157" t="s">
        <v>29</v>
      </c>
      <c r="C34" s="157" t="s">
        <v>43</v>
      </c>
      <c r="D34" s="157" t="s">
        <v>10</v>
      </c>
      <c r="E34" s="157" t="s">
        <v>11</v>
      </c>
      <c r="F34" s="157" t="s">
        <v>23</v>
      </c>
      <c r="G34" s="157" t="s">
        <v>44</v>
      </c>
      <c r="H34" s="157">
        <v>1</v>
      </c>
      <c r="I34" s="157">
        <v>535</v>
      </c>
      <c r="J34" s="157">
        <v>0.5</v>
      </c>
      <c r="K34" s="161">
        <f t="shared" si="0"/>
        <v>4.7500000000000001E-2</v>
      </c>
      <c r="L34" s="157">
        <v>0.76</v>
      </c>
      <c r="M34" s="157" t="s">
        <v>49</v>
      </c>
      <c r="N34" s="153">
        <v>2.0499969176470505E-3</v>
      </c>
      <c r="O34" s="153">
        <v>2.0499969176470509E-3</v>
      </c>
      <c r="P34" s="157">
        <v>1</v>
      </c>
      <c r="Q34" s="157">
        <v>15</v>
      </c>
      <c r="R34" s="157">
        <v>1</v>
      </c>
      <c r="S34" s="157">
        <v>535</v>
      </c>
      <c r="T34" s="157">
        <v>0.5</v>
      </c>
      <c r="U34" s="157">
        <v>1</v>
      </c>
      <c r="V34" s="161">
        <v>39.771712247206338</v>
      </c>
      <c r="W34" s="161">
        <v>18.730915406371754</v>
      </c>
      <c r="X34" s="161">
        <v>39.763276641340262</v>
      </c>
      <c r="Y34" s="161">
        <v>18.727616520866917</v>
      </c>
      <c r="Z34" s="161">
        <v>183</v>
      </c>
      <c r="AA34" s="156">
        <f t="shared" si="2"/>
        <v>4.6012602842577985</v>
      </c>
      <c r="AB34" s="156">
        <f t="shared" si="3"/>
        <v>4.6022364215765439</v>
      </c>
      <c r="AC34" s="156">
        <f t="shared" si="4"/>
        <v>99.978789935385123</v>
      </c>
      <c r="AD34" s="156">
        <f t="shared" si="4"/>
        <v>99.982388017706214</v>
      </c>
      <c r="AE34" s="177"/>
    </row>
    <row r="35" spans="1:31" s="158" customFormat="1" x14ac:dyDescent="0.25">
      <c r="A35" s="159" t="s">
        <v>42</v>
      </c>
      <c r="B35" s="157" t="s">
        <v>29</v>
      </c>
      <c r="C35" s="157" t="s">
        <v>46</v>
      </c>
      <c r="D35" s="157" t="s">
        <v>47</v>
      </c>
      <c r="E35" s="157" t="s">
        <v>17</v>
      </c>
      <c r="F35" s="157" t="s">
        <v>23</v>
      </c>
      <c r="G35" s="157" t="s">
        <v>44</v>
      </c>
      <c r="H35" s="157">
        <v>1</v>
      </c>
      <c r="I35" s="157">
        <v>1070</v>
      </c>
      <c r="J35" s="157">
        <v>2.06</v>
      </c>
      <c r="K35" s="161">
        <f t="shared" si="0"/>
        <v>1.506375</v>
      </c>
      <c r="L35" s="157">
        <v>5.85</v>
      </c>
      <c r="M35" s="157" t="s">
        <v>49</v>
      </c>
      <c r="N35" s="153">
        <v>2.0499969176469893E-3</v>
      </c>
      <c r="O35" s="153">
        <v>2.0499969176469893E-3</v>
      </c>
      <c r="P35" s="157">
        <v>1</v>
      </c>
      <c r="Q35" s="157">
        <v>16</v>
      </c>
      <c r="R35" s="157">
        <v>1</v>
      </c>
      <c r="S35" s="157">
        <v>1070</v>
      </c>
      <c r="T35" s="157">
        <v>2.06</v>
      </c>
      <c r="U35" s="157">
        <v>1</v>
      </c>
      <c r="V35" s="157">
        <v>512.51988177549595</v>
      </c>
      <c r="W35" s="157">
        <v>107.14891076656495</v>
      </c>
      <c r="X35" s="157">
        <v>511.97649796310697</v>
      </c>
      <c r="Y35" s="157">
        <v>107.06454393265314</v>
      </c>
      <c r="Z35" s="161">
        <v>183</v>
      </c>
      <c r="AA35" s="156">
        <f t="shared" si="2"/>
        <v>0.35705931907664268</v>
      </c>
      <c r="AB35" s="156">
        <f t="shared" si="3"/>
        <v>0.35743828228065849</v>
      </c>
      <c r="AC35" s="156">
        <f t="shared" si="4"/>
        <v>99.893978003251974</v>
      </c>
      <c r="AD35" s="156">
        <f t="shared" si="4"/>
        <v>99.921262070413746</v>
      </c>
      <c r="AE35" s="177"/>
    </row>
    <row r="36" spans="1:31" s="158" customFormat="1" ht="30" x14ac:dyDescent="0.25">
      <c r="A36" s="159" t="s">
        <v>50</v>
      </c>
      <c r="B36" s="157" t="s">
        <v>8</v>
      </c>
      <c r="C36" s="157" t="s">
        <v>43</v>
      </c>
      <c r="D36" s="157" t="s">
        <v>10</v>
      </c>
      <c r="E36" s="157" t="s">
        <v>11</v>
      </c>
      <c r="F36" s="157" t="s">
        <v>12</v>
      </c>
      <c r="G36" s="157" t="s">
        <v>44</v>
      </c>
      <c r="H36" s="157">
        <v>1</v>
      </c>
      <c r="I36" s="157">
        <v>535</v>
      </c>
      <c r="J36" s="157">
        <v>4</v>
      </c>
      <c r="K36" s="161">
        <f t="shared" si="0"/>
        <v>4.7500000000000001E-2</v>
      </c>
      <c r="L36" s="161">
        <f>L44*J44/J36</f>
        <v>9.5000000000000001E-2</v>
      </c>
      <c r="M36" s="160" t="s">
        <v>45</v>
      </c>
      <c r="N36" s="153">
        <v>2.0499969176470557E-3</v>
      </c>
      <c r="O36" s="153">
        <v>2.0499969176470557E-3</v>
      </c>
      <c r="P36" s="157">
        <v>20</v>
      </c>
      <c r="Q36" s="157">
        <v>17</v>
      </c>
      <c r="R36" s="157">
        <v>1</v>
      </c>
      <c r="S36" s="157">
        <v>26.75</v>
      </c>
      <c r="T36" s="157">
        <v>4</v>
      </c>
      <c r="U36" s="157">
        <v>20</v>
      </c>
      <c r="V36" s="161">
        <v>14.948659014444914</v>
      </c>
      <c r="W36" s="161">
        <v>3.3952664757504918</v>
      </c>
      <c r="X36" s="161">
        <v>14.941190299244491</v>
      </c>
      <c r="Y36" s="161">
        <v>3.3936435626968668</v>
      </c>
      <c r="Z36" s="161">
        <v>183</v>
      </c>
      <c r="AA36" s="156">
        <f t="shared" si="2"/>
        <v>12.241900749971405</v>
      </c>
      <c r="AB36" s="156">
        <f t="shared" si="3"/>
        <v>12.24802016003059</v>
      </c>
      <c r="AC36" s="156">
        <f t="shared" si="4"/>
        <v>99.950037557260444</v>
      </c>
      <c r="AD36" s="156">
        <f t="shared" si="4"/>
        <v>99.952200716343896</v>
      </c>
      <c r="AE36" s="177"/>
    </row>
    <row r="37" spans="1:31" s="158" customFormat="1" ht="30" x14ac:dyDescent="0.25">
      <c r="A37" s="159" t="s">
        <v>50</v>
      </c>
      <c r="B37" s="157" t="s">
        <v>15</v>
      </c>
      <c r="C37" s="157" t="s">
        <v>46</v>
      </c>
      <c r="D37" s="157" t="s">
        <v>47</v>
      </c>
      <c r="E37" s="157" t="s">
        <v>17</v>
      </c>
      <c r="F37" s="157" t="s">
        <v>12</v>
      </c>
      <c r="G37" s="157" t="s">
        <v>44</v>
      </c>
      <c r="H37" s="157">
        <v>1</v>
      </c>
      <c r="I37" s="157">
        <v>1070</v>
      </c>
      <c r="J37" s="157">
        <v>8</v>
      </c>
      <c r="K37" s="161">
        <f t="shared" si="0"/>
        <v>1.506375</v>
      </c>
      <c r="L37" s="161">
        <f t="shared" ref="L37:L43" si="5">L45*J45/J37</f>
        <v>1.506375</v>
      </c>
      <c r="M37" s="160" t="s">
        <v>48</v>
      </c>
      <c r="N37" s="153">
        <v>2.0499969176470453E-3</v>
      </c>
      <c r="O37" s="153">
        <v>2.0499969176470453E-3</v>
      </c>
      <c r="P37" s="157">
        <v>20</v>
      </c>
      <c r="Q37" s="157">
        <v>18</v>
      </c>
      <c r="R37" s="157">
        <v>1</v>
      </c>
      <c r="S37" s="157">
        <v>53.5</v>
      </c>
      <c r="T37" s="157">
        <v>8</v>
      </c>
      <c r="U37" s="157">
        <v>20</v>
      </c>
      <c r="V37" s="161">
        <v>63.553930834172967</v>
      </c>
      <c r="W37" s="161">
        <v>9.3778881400232379</v>
      </c>
      <c r="X37" s="161">
        <v>63.289492674665794</v>
      </c>
      <c r="Y37" s="161">
        <v>9.3401154560882009</v>
      </c>
      <c r="Z37" s="161">
        <v>183</v>
      </c>
      <c r="AA37" s="156">
        <f t="shared" si="2"/>
        <v>2.8794442389014412</v>
      </c>
      <c r="AB37" s="156">
        <f t="shared" si="3"/>
        <v>2.8914752238684516</v>
      </c>
      <c r="AC37" s="156">
        <f t="shared" si="4"/>
        <v>99.583915336099111</v>
      </c>
      <c r="AD37" s="156">
        <f t="shared" si="4"/>
        <v>99.59721545649677</v>
      </c>
      <c r="AE37" s="177"/>
    </row>
    <row r="38" spans="1:31" s="158" customFormat="1" ht="30" x14ac:dyDescent="0.25">
      <c r="A38" s="159" t="s">
        <v>50</v>
      </c>
      <c r="B38" s="157" t="s">
        <v>18</v>
      </c>
      <c r="C38" s="157" t="s">
        <v>43</v>
      </c>
      <c r="D38" s="157" t="s">
        <v>10</v>
      </c>
      <c r="E38" s="157" t="s">
        <v>11</v>
      </c>
      <c r="F38" s="157" t="s">
        <v>12</v>
      </c>
      <c r="G38" s="157" t="s">
        <v>44</v>
      </c>
      <c r="H38" s="157">
        <v>1</v>
      </c>
      <c r="I38" s="157">
        <v>535</v>
      </c>
      <c r="J38" s="157">
        <v>4</v>
      </c>
      <c r="K38" s="161">
        <f t="shared" si="0"/>
        <v>4.7500000000000001E-2</v>
      </c>
      <c r="L38" s="161">
        <f t="shared" si="5"/>
        <v>9.5000000000000001E-2</v>
      </c>
      <c r="M38" s="160" t="s">
        <v>45</v>
      </c>
      <c r="N38" s="153">
        <v>2.0499969176470522E-3</v>
      </c>
      <c r="O38" s="153">
        <v>2.0499969176470522E-3</v>
      </c>
      <c r="P38" s="157">
        <v>10</v>
      </c>
      <c r="Q38" s="157">
        <v>19</v>
      </c>
      <c r="R38" s="157">
        <v>1</v>
      </c>
      <c r="S38" s="157">
        <v>53.5</v>
      </c>
      <c r="T38" s="157">
        <v>4</v>
      </c>
      <c r="U38" s="157">
        <v>10</v>
      </c>
      <c r="V38" s="161">
        <v>30.731743154736744</v>
      </c>
      <c r="W38" s="161">
        <v>6.9111936960060687</v>
      </c>
      <c r="X38" s="161">
        <v>30.723858261750003</v>
      </c>
      <c r="Y38" s="161">
        <v>6.9095123020624278</v>
      </c>
      <c r="Z38" s="161">
        <v>183</v>
      </c>
      <c r="AA38" s="156">
        <f t="shared" si="2"/>
        <v>5.9547549606470618</v>
      </c>
      <c r="AB38" s="156">
        <f t="shared" si="3"/>
        <v>5.9562831738430395</v>
      </c>
      <c r="AC38" s="156">
        <f t="shared" si="4"/>
        <v>99.9743428384552</v>
      </c>
      <c r="AD38" s="156">
        <f t="shared" si="4"/>
        <v>99.975671439441612</v>
      </c>
      <c r="AE38" s="177"/>
    </row>
    <row r="39" spans="1:31" s="158" customFormat="1" ht="30" x14ac:dyDescent="0.25">
      <c r="A39" s="159" t="s">
        <v>50</v>
      </c>
      <c r="B39" s="157" t="s">
        <v>19</v>
      </c>
      <c r="C39" s="157" t="s">
        <v>46</v>
      </c>
      <c r="D39" s="157" t="s">
        <v>47</v>
      </c>
      <c r="E39" s="157" t="s">
        <v>17</v>
      </c>
      <c r="F39" s="157" t="s">
        <v>12</v>
      </c>
      <c r="G39" s="157" t="s">
        <v>44</v>
      </c>
      <c r="H39" s="157">
        <v>1</v>
      </c>
      <c r="I39" s="157">
        <v>1070</v>
      </c>
      <c r="J39" s="157">
        <v>8</v>
      </c>
      <c r="K39" s="161">
        <f t="shared" si="0"/>
        <v>1.506375</v>
      </c>
      <c r="L39" s="161">
        <f t="shared" si="5"/>
        <v>1.506375</v>
      </c>
      <c r="M39" s="160" t="s">
        <v>48</v>
      </c>
      <c r="N39" s="153">
        <v>2.0499969176470318E-3</v>
      </c>
      <c r="O39" s="153">
        <v>2.0499969176470318E-3</v>
      </c>
      <c r="P39" s="157">
        <v>10</v>
      </c>
      <c r="Q39" s="157">
        <v>20</v>
      </c>
      <c r="R39" s="157">
        <v>1</v>
      </c>
      <c r="S39" s="157">
        <v>107</v>
      </c>
      <c r="T39" s="157">
        <v>8</v>
      </c>
      <c r="U39" s="157">
        <v>10</v>
      </c>
      <c r="V39" s="161">
        <v>137.93298598981852</v>
      </c>
      <c r="W39" s="161">
        <v>20.122765552239368</v>
      </c>
      <c r="X39" s="161">
        <v>137.62320887765048</v>
      </c>
      <c r="Y39" s="161">
        <v>20.079611761897819</v>
      </c>
      <c r="Z39" s="161">
        <v>183</v>
      </c>
      <c r="AA39" s="156">
        <f t="shared" si="2"/>
        <v>1.3267312288411424</v>
      </c>
      <c r="AB39" s="156">
        <f t="shared" si="3"/>
        <v>1.3297175781062502</v>
      </c>
      <c r="AC39" s="156">
        <f t="shared" si="4"/>
        <v>99.775414771205703</v>
      </c>
      <c r="AD39" s="156">
        <f t="shared" si="4"/>
        <v>99.785547417776556</v>
      </c>
      <c r="AE39" s="177"/>
    </row>
    <row r="40" spans="1:31" s="158" customFormat="1" ht="30" x14ac:dyDescent="0.25">
      <c r="A40" s="159" t="s">
        <v>50</v>
      </c>
      <c r="B40" s="157" t="s">
        <v>20</v>
      </c>
      <c r="C40" s="157" t="s">
        <v>43</v>
      </c>
      <c r="D40" s="157" t="s">
        <v>10</v>
      </c>
      <c r="E40" s="157" t="s">
        <v>11</v>
      </c>
      <c r="F40" s="157" t="s">
        <v>12</v>
      </c>
      <c r="G40" s="157" t="s">
        <v>44</v>
      </c>
      <c r="H40" s="157">
        <v>1</v>
      </c>
      <c r="I40" s="157">
        <v>535</v>
      </c>
      <c r="J40" s="157">
        <v>4</v>
      </c>
      <c r="K40" s="161">
        <f t="shared" si="0"/>
        <v>4.7500000000000001E-2</v>
      </c>
      <c r="L40" s="161">
        <f t="shared" si="5"/>
        <v>9.5000000000000001E-2</v>
      </c>
      <c r="M40" s="160" t="s">
        <v>45</v>
      </c>
      <c r="N40" s="153">
        <v>2.0499969176470453E-3</v>
      </c>
      <c r="O40" s="153">
        <v>2.0499969176470453E-3</v>
      </c>
      <c r="P40" s="157">
        <v>5</v>
      </c>
      <c r="Q40" s="157">
        <v>21</v>
      </c>
      <c r="R40" s="157">
        <v>1</v>
      </c>
      <c r="S40" s="157">
        <v>107</v>
      </c>
      <c r="T40" s="157">
        <v>4</v>
      </c>
      <c r="U40" s="157">
        <v>5</v>
      </c>
      <c r="V40" s="161">
        <v>64.912418586366897</v>
      </c>
      <c r="W40" s="161">
        <v>14.287892876886497</v>
      </c>
      <c r="X40" s="161">
        <v>64.9036730833148</v>
      </c>
      <c r="Y40" s="161">
        <v>14.286103295206653</v>
      </c>
      <c r="Z40" s="161">
        <v>183</v>
      </c>
      <c r="AA40" s="156">
        <f t="shared" si="2"/>
        <v>2.8191832007694475</v>
      </c>
      <c r="AB40" s="156">
        <f t="shared" si="3"/>
        <v>2.8195630741127498</v>
      </c>
      <c r="AC40" s="156">
        <f t="shared" si="4"/>
        <v>99.986527226619259</v>
      </c>
      <c r="AD40" s="156">
        <f t="shared" si="4"/>
        <v>99.987474838345562</v>
      </c>
      <c r="AE40" s="177"/>
    </row>
    <row r="41" spans="1:31" s="158" customFormat="1" ht="30" x14ac:dyDescent="0.25">
      <c r="A41" s="159" t="s">
        <v>50</v>
      </c>
      <c r="B41" s="157" t="s">
        <v>21</v>
      </c>
      <c r="C41" s="157" t="s">
        <v>46</v>
      </c>
      <c r="D41" s="157" t="s">
        <v>47</v>
      </c>
      <c r="E41" s="157" t="s">
        <v>17</v>
      </c>
      <c r="F41" s="157" t="s">
        <v>12</v>
      </c>
      <c r="G41" s="157" t="s">
        <v>44</v>
      </c>
      <c r="H41" s="157">
        <v>1</v>
      </c>
      <c r="I41" s="157">
        <v>1070</v>
      </c>
      <c r="J41" s="157">
        <v>8</v>
      </c>
      <c r="K41" s="161">
        <f t="shared" si="0"/>
        <v>1.506375</v>
      </c>
      <c r="L41" s="161">
        <f t="shared" si="5"/>
        <v>1.506375</v>
      </c>
      <c r="M41" s="160" t="s">
        <v>48</v>
      </c>
      <c r="N41" s="153">
        <v>2.0499969176470049E-3</v>
      </c>
      <c r="O41" s="153">
        <v>2.0499969176470049E-3</v>
      </c>
      <c r="P41" s="157">
        <v>5</v>
      </c>
      <c r="Q41" s="157">
        <v>22</v>
      </c>
      <c r="R41" s="157">
        <v>1</v>
      </c>
      <c r="S41" s="157">
        <v>214</v>
      </c>
      <c r="T41" s="157">
        <v>8</v>
      </c>
      <c r="U41" s="157">
        <v>5</v>
      </c>
      <c r="V41" s="161">
        <v>324.63601620223415</v>
      </c>
      <c r="W41" s="161">
        <v>45.586479072076678</v>
      </c>
      <c r="X41" s="161">
        <v>324.22362456103644</v>
      </c>
      <c r="Y41" s="161">
        <v>45.533597893245265</v>
      </c>
      <c r="Z41" s="161">
        <v>183</v>
      </c>
      <c r="AA41" s="156">
        <f t="shared" si="2"/>
        <v>0.56370824821235777</v>
      </c>
      <c r="AB41" s="156">
        <f t="shared" si="3"/>
        <v>0.56442524892429446</v>
      </c>
      <c r="AC41" s="156">
        <f t="shared" si="4"/>
        <v>99.872967994733898</v>
      </c>
      <c r="AD41" s="156">
        <f t="shared" si="4"/>
        <v>99.883998106658339</v>
      </c>
      <c r="AE41" s="177"/>
    </row>
    <row r="42" spans="1:31" s="158" customFormat="1" ht="30" x14ac:dyDescent="0.25">
      <c r="A42" s="159" t="s">
        <v>50</v>
      </c>
      <c r="B42" s="157" t="s">
        <v>22</v>
      </c>
      <c r="C42" s="157" t="s">
        <v>43</v>
      </c>
      <c r="D42" s="157" t="s">
        <v>10</v>
      </c>
      <c r="E42" s="157" t="s">
        <v>11</v>
      </c>
      <c r="F42" s="157" t="s">
        <v>23</v>
      </c>
      <c r="G42" s="157" t="s">
        <v>44</v>
      </c>
      <c r="H42" s="157">
        <v>1</v>
      </c>
      <c r="I42" s="157">
        <v>535</v>
      </c>
      <c r="J42" s="157">
        <v>4</v>
      </c>
      <c r="K42" s="161">
        <f t="shared" si="0"/>
        <v>4.7500000000000001E-2</v>
      </c>
      <c r="L42" s="161">
        <f t="shared" si="5"/>
        <v>9.5000000000000001E-2</v>
      </c>
      <c r="M42" s="160" t="s">
        <v>45</v>
      </c>
      <c r="N42" s="153">
        <v>2.0499969176469915E-3</v>
      </c>
      <c r="O42" s="153">
        <v>2.0499969176469915E-3</v>
      </c>
      <c r="P42" s="157">
        <v>1</v>
      </c>
      <c r="Q42" s="157">
        <v>23</v>
      </c>
      <c r="R42" s="157">
        <v>1</v>
      </c>
      <c r="S42" s="157">
        <v>535</v>
      </c>
      <c r="T42" s="157">
        <v>4</v>
      </c>
      <c r="U42" s="157">
        <v>1</v>
      </c>
      <c r="V42" s="161">
        <v>472.51297886739314</v>
      </c>
      <c r="W42" s="161">
        <v>85.006882262344376</v>
      </c>
      <c r="X42" s="161">
        <v>472.49683046697527</v>
      </c>
      <c r="Y42" s="161">
        <v>85.004561866648586</v>
      </c>
      <c r="Z42" s="161">
        <v>183</v>
      </c>
      <c r="AA42" s="156">
        <f t="shared" si="2"/>
        <v>0.38729094899921773</v>
      </c>
      <c r="AB42" s="156">
        <f t="shared" si="3"/>
        <v>0.3873041853405419</v>
      </c>
      <c r="AC42" s="156">
        <f t="shared" si="4"/>
        <v>99.996582442993088</v>
      </c>
      <c r="AD42" s="156">
        <f t="shared" si="4"/>
        <v>99.997270343725077</v>
      </c>
      <c r="AE42" s="177"/>
    </row>
    <row r="43" spans="1:31" s="158" customFormat="1" ht="30" x14ac:dyDescent="0.25">
      <c r="A43" s="159" t="s">
        <v>50</v>
      </c>
      <c r="B43" s="157" t="s">
        <v>24</v>
      </c>
      <c r="C43" s="157" t="s">
        <v>46</v>
      </c>
      <c r="D43" s="157" t="s">
        <v>47</v>
      </c>
      <c r="E43" s="157" t="s">
        <v>17</v>
      </c>
      <c r="F43" s="157" t="s">
        <v>23</v>
      </c>
      <c r="G43" s="157" t="s">
        <v>44</v>
      </c>
      <c r="H43" s="157">
        <v>1</v>
      </c>
      <c r="I43" s="157">
        <v>1070</v>
      </c>
      <c r="J43" s="157">
        <v>8</v>
      </c>
      <c r="K43" s="161">
        <f t="shared" si="0"/>
        <v>1.506375</v>
      </c>
      <c r="L43" s="161">
        <f t="shared" si="5"/>
        <v>1.506375</v>
      </c>
      <c r="M43" s="160" t="s">
        <v>48</v>
      </c>
      <c r="N43" s="153">
        <v>2.0499969176467885E-3</v>
      </c>
      <c r="O43" s="153">
        <v>2.0499969176467885E-3</v>
      </c>
      <c r="P43" s="157">
        <v>1</v>
      </c>
      <c r="Q43" s="157">
        <v>24</v>
      </c>
      <c r="R43" s="157">
        <v>1</v>
      </c>
      <c r="S43" s="157">
        <v>1070</v>
      </c>
      <c r="T43" s="157">
        <v>8</v>
      </c>
      <c r="U43" s="157">
        <v>1</v>
      </c>
      <c r="V43" s="161">
        <v>4465.3320185715875</v>
      </c>
      <c r="W43" s="161">
        <v>435.0683813932813</v>
      </c>
      <c r="X43" s="161">
        <v>4463.6958423751357</v>
      </c>
      <c r="Y43" s="161">
        <v>434.93043527155879</v>
      </c>
      <c r="Z43" s="161">
        <v>183</v>
      </c>
      <c r="AA43" s="156">
        <f t="shared" si="2"/>
        <v>4.0982394867591448E-2</v>
      </c>
      <c r="AB43" s="156">
        <f t="shared" si="3"/>
        <v>4.0997417042337177E-2</v>
      </c>
      <c r="AC43" s="156">
        <f t="shared" si="4"/>
        <v>99.963358241007683</v>
      </c>
      <c r="AD43" s="156">
        <f t="shared" si="4"/>
        <v>99.968293232139573</v>
      </c>
      <c r="AE43" s="177"/>
    </row>
    <row r="44" spans="1:31" s="158" customFormat="1" x14ac:dyDescent="0.25">
      <c r="A44" s="159" t="s">
        <v>50</v>
      </c>
      <c r="B44" s="157" t="s">
        <v>25</v>
      </c>
      <c r="C44" s="157" t="s">
        <v>43</v>
      </c>
      <c r="D44" s="157" t="s">
        <v>10</v>
      </c>
      <c r="E44" s="157" t="s">
        <v>11</v>
      </c>
      <c r="F44" s="157" t="s">
        <v>12</v>
      </c>
      <c r="G44" s="157" t="s">
        <v>44</v>
      </c>
      <c r="H44" s="157">
        <v>1</v>
      </c>
      <c r="I44" s="157">
        <v>535</v>
      </c>
      <c r="J44" s="157">
        <v>0.5</v>
      </c>
      <c r="K44" s="161">
        <f t="shared" si="0"/>
        <v>4.7500000000000001E-2</v>
      </c>
      <c r="L44" s="157">
        <v>0.76</v>
      </c>
      <c r="M44" s="157" t="s">
        <v>49</v>
      </c>
      <c r="N44" s="153">
        <v>2.0499969176470587E-3</v>
      </c>
      <c r="O44" s="153">
        <v>2.0499969176470587E-3</v>
      </c>
      <c r="P44" s="157">
        <v>20</v>
      </c>
      <c r="Q44" s="157">
        <v>25</v>
      </c>
      <c r="R44" s="157">
        <v>1</v>
      </c>
      <c r="S44" s="157">
        <v>26.75</v>
      </c>
      <c r="T44" s="157">
        <v>0.5</v>
      </c>
      <c r="U44" s="157">
        <v>20</v>
      </c>
      <c r="V44" s="161">
        <v>1.8322092767379783</v>
      </c>
      <c r="W44" s="161">
        <v>0.91706967395035</v>
      </c>
      <c r="X44" s="161">
        <v>1.8250759833324455</v>
      </c>
      <c r="Y44" s="161">
        <v>0.91393263589434803</v>
      </c>
      <c r="Z44" s="161">
        <v>183</v>
      </c>
      <c r="AA44" s="156">
        <f t="shared" si="2"/>
        <v>99.879420065926553</v>
      </c>
      <c r="AB44" s="156">
        <f t="shared" si="3"/>
        <v>100.26979789951341</v>
      </c>
      <c r="AC44" s="156">
        <f t="shared" si="4"/>
        <v>99.610672563658625</v>
      </c>
      <c r="AD44" s="156">
        <f t="shared" si="4"/>
        <v>99.657928056601321</v>
      </c>
      <c r="AE44" s="177"/>
    </row>
    <row r="45" spans="1:31" s="158" customFormat="1" x14ac:dyDescent="0.25">
      <c r="A45" s="159" t="s">
        <v>50</v>
      </c>
      <c r="B45" s="157" t="s">
        <v>25</v>
      </c>
      <c r="C45" s="157" t="s">
        <v>46</v>
      </c>
      <c r="D45" s="157" t="s">
        <v>47</v>
      </c>
      <c r="E45" s="157" t="s">
        <v>17</v>
      </c>
      <c r="F45" s="157" t="s">
        <v>12</v>
      </c>
      <c r="G45" s="157" t="s">
        <v>44</v>
      </c>
      <c r="H45" s="157">
        <v>1</v>
      </c>
      <c r="I45" s="157">
        <v>1070</v>
      </c>
      <c r="J45" s="157">
        <v>2.06</v>
      </c>
      <c r="K45" s="161">
        <f t="shared" si="0"/>
        <v>1.506375</v>
      </c>
      <c r="L45" s="157">
        <v>5.85</v>
      </c>
      <c r="M45" s="157" t="s">
        <v>49</v>
      </c>
      <c r="N45" s="153">
        <v>2.0499969176470552E-3</v>
      </c>
      <c r="O45" s="153">
        <v>2.0499969176470552E-3</v>
      </c>
      <c r="P45" s="157">
        <v>20</v>
      </c>
      <c r="Q45" s="157">
        <v>26</v>
      </c>
      <c r="R45" s="157">
        <v>1</v>
      </c>
      <c r="S45" s="157">
        <v>53.5</v>
      </c>
      <c r="T45" s="157">
        <v>2.06</v>
      </c>
      <c r="U45" s="157">
        <v>20</v>
      </c>
      <c r="V45" s="161">
        <v>15.782693137777301</v>
      </c>
      <c r="W45" s="161">
        <v>4.654954641376678</v>
      </c>
      <c r="X45" s="161">
        <v>15.543174794266054</v>
      </c>
      <c r="Y45" s="161">
        <v>4.5889090747517312</v>
      </c>
      <c r="Z45" s="161">
        <v>183</v>
      </c>
      <c r="AA45" s="156">
        <f t="shared" si="2"/>
        <v>11.594979285377663</v>
      </c>
      <c r="AB45" s="156">
        <f t="shared" si="3"/>
        <v>11.773656439063499</v>
      </c>
      <c r="AC45" s="156">
        <f t="shared" si="4"/>
        <v>98.482398780611533</v>
      </c>
      <c r="AD45" s="156">
        <f t="shared" si="4"/>
        <v>98.581177010020994</v>
      </c>
      <c r="AE45" s="177"/>
    </row>
    <row r="46" spans="1:31" s="158" customFormat="1" x14ac:dyDescent="0.25">
      <c r="A46" s="159" t="s">
        <v>50</v>
      </c>
      <c r="B46" s="157" t="s">
        <v>27</v>
      </c>
      <c r="C46" s="157" t="s">
        <v>43</v>
      </c>
      <c r="D46" s="157" t="s">
        <v>10</v>
      </c>
      <c r="E46" s="157" t="s">
        <v>11</v>
      </c>
      <c r="F46" s="157" t="s">
        <v>12</v>
      </c>
      <c r="G46" s="157" t="s">
        <v>44</v>
      </c>
      <c r="H46" s="157">
        <v>1</v>
      </c>
      <c r="I46" s="157">
        <v>535</v>
      </c>
      <c r="J46" s="157">
        <v>0.5</v>
      </c>
      <c r="K46" s="161">
        <f t="shared" si="0"/>
        <v>4.7500000000000001E-2</v>
      </c>
      <c r="L46" s="157">
        <v>0.76</v>
      </c>
      <c r="M46" s="157" t="s">
        <v>49</v>
      </c>
      <c r="N46" s="153">
        <v>2.0499969176470583E-3</v>
      </c>
      <c r="O46" s="153">
        <v>2.0499969176470578E-3</v>
      </c>
      <c r="P46" s="157">
        <v>10</v>
      </c>
      <c r="Q46" s="157">
        <v>27</v>
      </c>
      <c r="R46" s="157">
        <v>1</v>
      </c>
      <c r="S46" s="157">
        <v>53.5</v>
      </c>
      <c r="T46" s="157">
        <v>0.5</v>
      </c>
      <c r="U46" s="157">
        <v>10</v>
      </c>
      <c r="V46" s="161">
        <v>3.6728332991040729</v>
      </c>
      <c r="W46" s="161">
        <v>1.8326356948296907</v>
      </c>
      <c r="X46" s="161">
        <v>3.665630496668292</v>
      </c>
      <c r="Y46" s="161">
        <v>1.8294883753584383</v>
      </c>
      <c r="Z46" s="161">
        <v>183</v>
      </c>
      <c r="AA46" s="156">
        <f t="shared" si="2"/>
        <v>49.825294288374003</v>
      </c>
      <c r="AB46" s="156">
        <f t="shared" si="3"/>
        <v>49.923198796586156</v>
      </c>
      <c r="AC46" s="156">
        <f t="shared" si="4"/>
        <v>99.803889753517055</v>
      </c>
      <c r="AD46" s="156">
        <f t="shared" si="4"/>
        <v>99.828262677621538</v>
      </c>
      <c r="AE46" s="177"/>
    </row>
    <row r="47" spans="1:31" s="158" customFormat="1" x14ac:dyDescent="0.25">
      <c r="A47" s="159" t="s">
        <v>50</v>
      </c>
      <c r="B47" s="157" t="s">
        <v>27</v>
      </c>
      <c r="C47" s="157" t="s">
        <v>46</v>
      </c>
      <c r="D47" s="157" t="s">
        <v>47</v>
      </c>
      <c r="E47" s="157" t="s">
        <v>17</v>
      </c>
      <c r="F47" s="157" t="s">
        <v>12</v>
      </c>
      <c r="G47" s="157" t="s">
        <v>44</v>
      </c>
      <c r="H47" s="157">
        <v>1</v>
      </c>
      <c r="I47" s="157">
        <v>1070</v>
      </c>
      <c r="J47" s="157">
        <v>2.06</v>
      </c>
      <c r="K47" s="161">
        <f t="shared" si="0"/>
        <v>1.506375</v>
      </c>
      <c r="L47" s="157">
        <v>5.85</v>
      </c>
      <c r="M47" s="157" t="s">
        <v>49</v>
      </c>
      <c r="N47" s="153">
        <v>2.0499969176470522E-3</v>
      </c>
      <c r="O47" s="153">
        <v>2.0499969176470522E-3</v>
      </c>
      <c r="P47" s="157">
        <v>10</v>
      </c>
      <c r="Q47" s="157">
        <v>28</v>
      </c>
      <c r="R47" s="157">
        <v>1</v>
      </c>
      <c r="S47" s="157">
        <v>107</v>
      </c>
      <c r="T47" s="157">
        <v>2.06</v>
      </c>
      <c r="U47" s="157">
        <v>10</v>
      </c>
      <c r="V47" s="161">
        <v>32.301752731082132</v>
      </c>
      <c r="W47" s="161">
        <v>9.3585701255327169</v>
      </c>
      <c r="X47" s="161">
        <v>32.046623784692692</v>
      </c>
      <c r="Y47" s="161">
        <v>9.290611245576688</v>
      </c>
      <c r="Z47" s="161">
        <v>183</v>
      </c>
      <c r="AA47" s="156">
        <f t="shared" si="2"/>
        <v>5.6653272509237418</v>
      </c>
      <c r="AB47" s="156">
        <f t="shared" si="3"/>
        <v>5.7104299419963018</v>
      </c>
      <c r="AC47" s="156">
        <f t="shared" si="4"/>
        <v>99.210169960393685</v>
      </c>
      <c r="AD47" s="156">
        <f t="shared" si="4"/>
        <v>99.273832657719595</v>
      </c>
      <c r="AE47" s="177"/>
    </row>
    <row r="48" spans="1:31" s="158" customFormat="1" x14ac:dyDescent="0.25">
      <c r="A48" s="159" t="s">
        <v>50</v>
      </c>
      <c r="B48" s="157" t="s">
        <v>28</v>
      </c>
      <c r="C48" s="157" t="s">
        <v>43</v>
      </c>
      <c r="D48" s="157" t="s">
        <v>10</v>
      </c>
      <c r="E48" s="157" t="s">
        <v>11</v>
      </c>
      <c r="F48" s="157" t="s">
        <v>12</v>
      </c>
      <c r="G48" s="157" t="s">
        <v>44</v>
      </c>
      <c r="H48" s="157">
        <v>1</v>
      </c>
      <c r="I48" s="157">
        <v>535</v>
      </c>
      <c r="J48" s="157">
        <v>0.5</v>
      </c>
      <c r="K48" s="161">
        <f t="shared" si="0"/>
        <v>4.7500000000000001E-2</v>
      </c>
      <c r="L48" s="157">
        <v>0.76</v>
      </c>
      <c r="M48" s="157" t="s">
        <v>49</v>
      </c>
      <c r="N48" s="153">
        <v>2.049996917647057E-3</v>
      </c>
      <c r="O48" s="153">
        <v>2.049996917647057E-3</v>
      </c>
      <c r="P48" s="157">
        <v>5</v>
      </c>
      <c r="Q48" s="157">
        <v>29</v>
      </c>
      <c r="R48" s="157">
        <v>1</v>
      </c>
      <c r="S48" s="157">
        <v>107</v>
      </c>
      <c r="T48" s="157">
        <v>0.5</v>
      </c>
      <c r="U48" s="157">
        <v>5</v>
      </c>
      <c r="V48" s="161">
        <v>7.4071775906611901</v>
      </c>
      <c r="W48" s="161">
        <v>3.671595263673447</v>
      </c>
      <c r="X48" s="161">
        <v>7.3998358802133657</v>
      </c>
      <c r="Y48" s="161">
        <v>3.6684281643787924</v>
      </c>
      <c r="Z48" s="161">
        <v>183</v>
      </c>
      <c r="AA48" s="156">
        <f t="shared" si="2"/>
        <v>24.705766502847517</v>
      </c>
      <c r="AB48" s="156">
        <f t="shared" si="3"/>
        <v>24.730278206484144</v>
      </c>
      <c r="AC48" s="156">
        <f t="shared" si="4"/>
        <v>99.900883833849477</v>
      </c>
      <c r="AD48" s="156">
        <f t="shared" si="4"/>
        <v>99.913740511488569</v>
      </c>
      <c r="AE48" s="177"/>
    </row>
    <row r="49" spans="1:31" s="158" customFormat="1" x14ac:dyDescent="0.25">
      <c r="A49" s="159" t="s">
        <v>50</v>
      </c>
      <c r="B49" s="157" t="s">
        <v>28</v>
      </c>
      <c r="C49" s="157" t="s">
        <v>46</v>
      </c>
      <c r="D49" s="157" t="s">
        <v>47</v>
      </c>
      <c r="E49" s="157" t="s">
        <v>17</v>
      </c>
      <c r="F49" s="157" t="s">
        <v>12</v>
      </c>
      <c r="G49" s="157" t="s">
        <v>44</v>
      </c>
      <c r="H49" s="157">
        <v>1</v>
      </c>
      <c r="I49" s="157">
        <v>1070</v>
      </c>
      <c r="J49" s="157">
        <v>2.06</v>
      </c>
      <c r="K49" s="161">
        <f t="shared" si="0"/>
        <v>1.506375</v>
      </c>
      <c r="L49" s="157">
        <v>5.85</v>
      </c>
      <c r="M49" s="157" t="s">
        <v>49</v>
      </c>
      <c r="N49" s="153">
        <v>2.0499969176470448E-3</v>
      </c>
      <c r="O49" s="153">
        <v>2.0499969176470448E-3</v>
      </c>
      <c r="P49" s="157">
        <v>5</v>
      </c>
      <c r="Q49" s="157">
        <v>30</v>
      </c>
      <c r="R49" s="157">
        <v>1</v>
      </c>
      <c r="S49" s="157">
        <v>214</v>
      </c>
      <c r="T49" s="157">
        <v>2.06</v>
      </c>
      <c r="U49" s="157">
        <v>5</v>
      </c>
      <c r="V49" s="161">
        <v>68.495874075434031</v>
      </c>
      <c r="W49" s="161">
        <v>19.117126370279898</v>
      </c>
      <c r="X49" s="161">
        <v>68.208921717335627</v>
      </c>
      <c r="Y49" s="161">
        <v>19.045873772963795</v>
      </c>
      <c r="Z49" s="161">
        <v>183</v>
      </c>
      <c r="AA49" s="156">
        <f t="shared" si="2"/>
        <v>2.6716937694446146</v>
      </c>
      <c r="AB49" s="156">
        <f t="shared" si="3"/>
        <v>2.6829334842496078</v>
      </c>
      <c r="AC49" s="156">
        <f t="shared" si="4"/>
        <v>99.581066214612591</v>
      </c>
      <c r="AD49" s="156">
        <f t="shared" si="4"/>
        <v>99.627283955046323</v>
      </c>
      <c r="AE49" s="177"/>
    </row>
    <row r="50" spans="1:31" s="158" customFormat="1" x14ac:dyDescent="0.25">
      <c r="A50" s="159" t="s">
        <v>50</v>
      </c>
      <c r="B50" s="157" t="s">
        <v>29</v>
      </c>
      <c r="C50" s="157" t="s">
        <v>43</v>
      </c>
      <c r="D50" s="157" t="s">
        <v>10</v>
      </c>
      <c r="E50" s="157" t="s">
        <v>11</v>
      </c>
      <c r="F50" s="157" t="s">
        <v>23</v>
      </c>
      <c r="G50" s="157" t="s">
        <v>44</v>
      </c>
      <c r="H50" s="157">
        <v>1</v>
      </c>
      <c r="I50" s="157">
        <v>535</v>
      </c>
      <c r="J50" s="157">
        <v>0.5</v>
      </c>
      <c r="K50" s="161">
        <f t="shared" si="0"/>
        <v>4.7500000000000001E-2</v>
      </c>
      <c r="L50" s="157">
        <v>0.76</v>
      </c>
      <c r="M50" s="157" t="s">
        <v>49</v>
      </c>
      <c r="N50" s="153">
        <v>2.0499969176470505E-3</v>
      </c>
      <c r="O50" s="153">
        <v>2.0499969176470509E-3</v>
      </c>
      <c r="P50" s="157">
        <v>1</v>
      </c>
      <c r="Q50" s="157">
        <v>31</v>
      </c>
      <c r="R50" s="157">
        <v>1</v>
      </c>
      <c r="S50" s="157">
        <v>535</v>
      </c>
      <c r="T50" s="157">
        <v>0.5</v>
      </c>
      <c r="U50" s="157">
        <v>1</v>
      </c>
      <c r="V50" s="161">
        <v>39.771712247206338</v>
      </c>
      <c r="W50" s="161">
        <v>18.730915406371754</v>
      </c>
      <c r="X50" s="161">
        <v>39.763276641340262</v>
      </c>
      <c r="Y50" s="161">
        <v>18.727616520866917</v>
      </c>
      <c r="Z50" s="161">
        <v>183</v>
      </c>
      <c r="AA50" s="156">
        <f t="shared" si="2"/>
        <v>4.6012602842577985</v>
      </c>
      <c r="AB50" s="156">
        <f t="shared" si="3"/>
        <v>4.6022364215765439</v>
      </c>
      <c r="AC50" s="156">
        <f t="shared" si="4"/>
        <v>99.978789935385123</v>
      </c>
      <c r="AD50" s="156">
        <f t="shared" si="4"/>
        <v>99.982388017706214</v>
      </c>
      <c r="AE50" s="177"/>
    </row>
    <row r="51" spans="1:31" s="158" customFormat="1" x14ac:dyDescent="0.25">
      <c r="A51" s="159" t="s">
        <v>50</v>
      </c>
      <c r="B51" s="157" t="s">
        <v>29</v>
      </c>
      <c r="C51" s="157" t="s">
        <v>46</v>
      </c>
      <c r="D51" s="157" t="s">
        <v>47</v>
      </c>
      <c r="E51" s="157" t="s">
        <v>17</v>
      </c>
      <c r="F51" s="157" t="s">
        <v>23</v>
      </c>
      <c r="G51" s="157" t="s">
        <v>44</v>
      </c>
      <c r="H51" s="157">
        <v>1</v>
      </c>
      <c r="I51" s="157">
        <v>1070</v>
      </c>
      <c r="J51" s="157">
        <v>2.06</v>
      </c>
      <c r="K51" s="161">
        <f t="shared" si="0"/>
        <v>1.506375</v>
      </c>
      <c r="L51" s="157">
        <v>5.85</v>
      </c>
      <c r="M51" s="157" t="s">
        <v>49</v>
      </c>
      <c r="N51" s="153">
        <v>2.0499969176469893E-3</v>
      </c>
      <c r="O51" s="153">
        <v>2.0499969176469893E-3</v>
      </c>
      <c r="P51" s="157">
        <v>1</v>
      </c>
      <c r="Q51" s="157">
        <v>32</v>
      </c>
      <c r="R51" s="157">
        <v>1</v>
      </c>
      <c r="S51" s="157">
        <v>1070</v>
      </c>
      <c r="T51" s="157">
        <v>2.06</v>
      </c>
      <c r="U51" s="157">
        <v>1</v>
      </c>
      <c r="V51" s="161">
        <v>512.51988177549595</v>
      </c>
      <c r="W51" s="161">
        <v>107.14891076656495</v>
      </c>
      <c r="X51" s="161">
        <v>511.97649796310697</v>
      </c>
      <c r="Y51" s="161">
        <v>107.06454393265314</v>
      </c>
      <c r="Z51" s="161">
        <v>183</v>
      </c>
      <c r="AA51" s="156">
        <f t="shared" si="2"/>
        <v>0.35705931907664268</v>
      </c>
      <c r="AB51" s="156">
        <f t="shared" si="3"/>
        <v>0.35743828228065849</v>
      </c>
      <c r="AC51" s="156">
        <f t="shared" si="4"/>
        <v>99.893978003251974</v>
      </c>
      <c r="AD51" s="156">
        <f t="shared" si="4"/>
        <v>99.921262070413746</v>
      </c>
      <c r="AE51" s="177"/>
    </row>
    <row r="52" spans="1:31" s="158" customFormat="1" ht="30" x14ac:dyDescent="0.25">
      <c r="A52" s="159" t="s">
        <v>51</v>
      </c>
      <c r="B52" s="157" t="s">
        <v>8</v>
      </c>
      <c r="C52" s="157" t="s">
        <v>46</v>
      </c>
      <c r="D52" s="157" t="s">
        <v>10</v>
      </c>
      <c r="E52" s="157" t="s">
        <v>11</v>
      </c>
      <c r="F52" s="157" t="s">
        <v>12</v>
      </c>
      <c r="G52" s="157" t="s">
        <v>44</v>
      </c>
      <c r="H52" s="157">
        <v>1</v>
      </c>
      <c r="I52" s="157">
        <v>535</v>
      </c>
      <c r="J52" s="157">
        <v>4</v>
      </c>
      <c r="K52" s="161">
        <f t="shared" si="0"/>
        <v>7.4662499999999993E-2</v>
      </c>
      <c r="L52" s="161">
        <f>L60*J60/J52</f>
        <v>0.14932499999999999</v>
      </c>
      <c r="M52" s="160" t="s">
        <v>45</v>
      </c>
      <c r="N52" s="153">
        <v>2.0499969176470557E-3</v>
      </c>
      <c r="O52" s="153">
        <v>2.0499969176470557E-3</v>
      </c>
      <c r="P52" s="157">
        <v>20</v>
      </c>
      <c r="Q52" s="157">
        <v>33</v>
      </c>
      <c r="R52" s="157">
        <v>1</v>
      </c>
      <c r="S52" s="157">
        <v>26.75</v>
      </c>
      <c r="T52" s="157">
        <v>4</v>
      </c>
      <c r="U52" s="157">
        <v>20</v>
      </c>
      <c r="V52" s="161">
        <v>14.954279228160074</v>
      </c>
      <c r="W52" s="161">
        <v>3.3964944272174686</v>
      </c>
      <c r="X52" s="161">
        <v>14.942539440475421</v>
      </c>
      <c r="Y52" s="161">
        <v>3.3939434427481894</v>
      </c>
      <c r="Z52" s="161">
        <v>183</v>
      </c>
      <c r="AA52" s="156">
        <f>Z52/V52</f>
        <v>12.237299919838112</v>
      </c>
      <c r="AB52" s="156">
        <f t="shared" si="3"/>
        <v>12.246914303220843</v>
      </c>
      <c r="AC52" s="156">
        <f t="shared" si="4"/>
        <v>99.921495462900367</v>
      </c>
      <c r="AD52" s="156">
        <f t="shared" si="4"/>
        <v>99.924893606512725</v>
      </c>
      <c r="AE52" s="177"/>
    </row>
    <row r="53" spans="1:31" s="158" customFormat="1" ht="30" x14ac:dyDescent="0.25">
      <c r="A53" s="159" t="s">
        <v>51</v>
      </c>
      <c r="B53" s="157" t="s">
        <v>15</v>
      </c>
      <c r="C53" s="157" t="s">
        <v>46</v>
      </c>
      <c r="D53" s="157" t="s">
        <v>47</v>
      </c>
      <c r="E53" s="157" t="s">
        <v>17</v>
      </c>
      <c r="F53" s="157" t="s">
        <v>12</v>
      </c>
      <c r="G53" s="157" t="s">
        <v>44</v>
      </c>
      <c r="H53" s="157">
        <v>1</v>
      </c>
      <c r="I53" s="157">
        <v>1070</v>
      </c>
      <c r="J53" s="157">
        <v>8</v>
      </c>
      <c r="K53" s="161">
        <f t="shared" si="0"/>
        <v>0.26471249999999996</v>
      </c>
      <c r="L53" s="161">
        <f>L61*J61/J53</f>
        <v>0.26471249999999996</v>
      </c>
      <c r="M53" s="160" t="s">
        <v>48</v>
      </c>
      <c r="N53" s="153">
        <v>2.0499969176470457E-3</v>
      </c>
      <c r="O53" s="153">
        <v>2.0499969176470457E-3</v>
      </c>
      <c r="P53" s="157">
        <v>20</v>
      </c>
      <c r="Q53" s="157">
        <v>34</v>
      </c>
      <c r="R53" s="157">
        <v>1</v>
      </c>
      <c r="S53" s="157">
        <v>53.5</v>
      </c>
      <c r="T53" s="157">
        <v>8</v>
      </c>
      <c r="U53" s="157">
        <v>20</v>
      </c>
      <c r="V53" s="161">
        <v>63.267114660793908</v>
      </c>
      <c r="W53" s="161">
        <v>9.336760720584925</v>
      </c>
      <c r="X53" s="161">
        <v>63.22066501069397</v>
      </c>
      <c r="Y53" s="161">
        <v>9.330125490283466</v>
      </c>
      <c r="Z53" s="161">
        <v>183</v>
      </c>
      <c r="AA53" s="156">
        <f t="shared" si="2"/>
        <v>2.8924979585548183</v>
      </c>
      <c r="AB53" s="156">
        <f t="shared" si="3"/>
        <v>2.8946231421172963</v>
      </c>
      <c r="AC53" s="156">
        <f t="shared" si="4"/>
        <v>99.926581684104022</v>
      </c>
      <c r="AD53" s="156">
        <f t="shared" si="4"/>
        <v>99.92893434350492</v>
      </c>
      <c r="AE53" s="177"/>
    </row>
    <row r="54" spans="1:31" s="158" customFormat="1" ht="30" x14ac:dyDescent="0.25">
      <c r="A54" s="159" t="s">
        <v>51</v>
      </c>
      <c r="B54" s="157" t="s">
        <v>18</v>
      </c>
      <c r="C54" s="157" t="s">
        <v>46</v>
      </c>
      <c r="D54" s="157" t="s">
        <v>10</v>
      </c>
      <c r="E54" s="157" t="s">
        <v>11</v>
      </c>
      <c r="F54" s="157" t="s">
        <v>12</v>
      </c>
      <c r="G54" s="157" t="s">
        <v>44</v>
      </c>
      <c r="H54" s="157">
        <v>1</v>
      </c>
      <c r="I54" s="157">
        <v>535</v>
      </c>
      <c r="J54" s="157">
        <v>4</v>
      </c>
      <c r="K54" s="161">
        <f t="shared" si="0"/>
        <v>7.4662499999999993E-2</v>
      </c>
      <c r="L54" s="161">
        <f t="shared" ref="L54:L59" si="6">L62*J62/J54</f>
        <v>0.14932499999999999</v>
      </c>
      <c r="M54" s="160" t="s">
        <v>45</v>
      </c>
      <c r="N54" s="153">
        <v>2.0499969176470522E-3</v>
      </c>
      <c r="O54" s="153">
        <v>2.0499969176470522E-3</v>
      </c>
      <c r="P54" s="157">
        <v>10</v>
      </c>
      <c r="Q54" s="157">
        <v>35</v>
      </c>
      <c r="R54" s="157">
        <v>1</v>
      </c>
      <c r="S54" s="157">
        <v>53.5</v>
      </c>
      <c r="T54" s="157">
        <v>4</v>
      </c>
      <c r="U54" s="157">
        <v>10</v>
      </c>
      <c r="V54" s="161">
        <v>30.737676538324855</v>
      </c>
      <c r="W54" s="161">
        <v>6.912465626721958</v>
      </c>
      <c r="X54" s="161">
        <v>30.725282581204841</v>
      </c>
      <c r="Y54" s="161">
        <v>6.9098227205389886</v>
      </c>
      <c r="Z54" s="161">
        <v>183</v>
      </c>
      <c r="AA54" s="156">
        <f t="shared" si="2"/>
        <v>5.9536054968835703</v>
      </c>
      <c r="AB54" s="156">
        <f t="shared" si="3"/>
        <v>5.9560070608412925</v>
      </c>
      <c r="AC54" s="156">
        <f t="shared" si="4"/>
        <v>99.959678288941063</v>
      </c>
      <c r="AD54" s="156">
        <f t="shared" si="4"/>
        <v>99.961766085711119</v>
      </c>
      <c r="AE54" s="177"/>
    </row>
    <row r="55" spans="1:31" s="158" customFormat="1" ht="30" x14ac:dyDescent="0.25">
      <c r="A55" s="159" t="s">
        <v>51</v>
      </c>
      <c r="B55" s="157" t="s">
        <v>19</v>
      </c>
      <c r="C55" s="157" t="s">
        <v>46</v>
      </c>
      <c r="D55" s="157" t="s">
        <v>47</v>
      </c>
      <c r="E55" s="157" t="s">
        <v>17</v>
      </c>
      <c r="F55" s="157" t="s">
        <v>12</v>
      </c>
      <c r="G55" s="157" t="s">
        <v>44</v>
      </c>
      <c r="H55" s="157">
        <v>1</v>
      </c>
      <c r="I55" s="157">
        <v>1070</v>
      </c>
      <c r="J55" s="157">
        <v>8</v>
      </c>
      <c r="K55" s="161">
        <f t="shared" si="0"/>
        <v>0.26471249999999996</v>
      </c>
      <c r="L55" s="161">
        <f t="shared" si="6"/>
        <v>0.26471249999999996</v>
      </c>
      <c r="M55" s="160" t="s">
        <v>48</v>
      </c>
      <c r="N55" s="153">
        <v>2.0499969176470318E-3</v>
      </c>
      <c r="O55" s="153">
        <v>2.0499969176470318E-3</v>
      </c>
      <c r="P55" s="157">
        <v>10</v>
      </c>
      <c r="Q55" s="157">
        <v>36</v>
      </c>
      <c r="R55" s="157">
        <v>1</v>
      </c>
      <c r="S55" s="157">
        <v>107</v>
      </c>
      <c r="T55" s="157">
        <v>8</v>
      </c>
      <c r="U55" s="157">
        <v>10</v>
      </c>
      <c r="V55" s="161">
        <v>137.59699360193162</v>
      </c>
      <c r="W55" s="161">
        <v>20.075802796647068</v>
      </c>
      <c r="X55" s="161">
        <v>137.5425787379765</v>
      </c>
      <c r="Y55" s="161">
        <v>20.068221856400339</v>
      </c>
      <c r="Z55" s="161">
        <v>183</v>
      </c>
      <c r="AA55" s="156">
        <f t="shared" si="2"/>
        <v>1.3299709187645434</v>
      </c>
      <c r="AB55" s="156">
        <f t="shared" si="3"/>
        <v>1.3304970844600894</v>
      </c>
      <c r="AC55" s="156">
        <f t="shared" si="4"/>
        <v>99.960453449940516</v>
      </c>
      <c r="AD55" s="156">
        <f t="shared" si="4"/>
        <v>99.962238420433209</v>
      </c>
      <c r="AE55" s="177"/>
    </row>
    <row r="56" spans="1:31" s="158" customFormat="1" ht="30" x14ac:dyDescent="0.25">
      <c r="A56" s="159" t="s">
        <v>51</v>
      </c>
      <c r="B56" s="157" t="s">
        <v>20</v>
      </c>
      <c r="C56" s="157" t="s">
        <v>46</v>
      </c>
      <c r="D56" s="157" t="s">
        <v>10</v>
      </c>
      <c r="E56" s="157" t="s">
        <v>11</v>
      </c>
      <c r="F56" s="157" t="s">
        <v>12</v>
      </c>
      <c r="G56" s="157" t="s">
        <v>44</v>
      </c>
      <c r="H56" s="157">
        <v>1</v>
      </c>
      <c r="I56" s="157">
        <v>535</v>
      </c>
      <c r="J56" s="157">
        <v>4</v>
      </c>
      <c r="K56" s="161">
        <f t="shared" si="0"/>
        <v>7.4662499999999993E-2</v>
      </c>
      <c r="L56" s="161">
        <f t="shared" si="6"/>
        <v>0.14932499999999999</v>
      </c>
      <c r="M56" s="160" t="s">
        <v>45</v>
      </c>
      <c r="N56" s="153">
        <v>2.0499969176470453E-3</v>
      </c>
      <c r="O56" s="153">
        <v>2.0499969176470453E-3</v>
      </c>
      <c r="P56" s="157">
        <v>5</v>
      </c>
      <c r="Q56" s="157">
        <v>37</v>
      </c>
      <c r="R56" s="157">
        <v>1</v>
      </c>
      <c r="S56" s="157">
        <v>107</v>
      </c>
      <c r="T56" s="157">
        <v>4</v>
      </c>
      <c r="U56" s="157">
        <v>5</v>
      </c>
      <c r="V56" s="161">
        <v>64.918999569549911</v>
      </c>
      <c r="W56" s="161">
        <v>14.289246165923858</v>
      </c>
      <c r="X56" s="161">
        <v>64.905252863098966</v>
      </c>
      <c r="Y56" s="161">
        <v>14.286433207849418</v>
      </c>
      <c r="Z56" s="161">
        <v>183</v>
      </c>
      <c r="AA56" s="156">
        <f t="shared" si="2"/>
        <v>2.8188974139064782</v>
      </c>
      <c r="AB56" s="156">
        <f t="shared" si="3"/>
        <v>2.8194944465587661</v>
      </c>
      <c r="AC56" s="156">
        <f t="shared" si="4"/>
        <v>99.978824833188909</v>
      </c>
      <c r="AD56" s="156">
        <f t="shared" si="4"/>
        <v>99.980314160440827</v>
      </c>
      <c r="AE56" s="177"/>
    </row>
    <row r="57" spans="1:31" s="158" customFormat="1" ht="30" x14ac:dyDescent="0.25">
      <c r="A57" s="159" t="s">
        <v>51</v>
      </c>
      <c r="B57" s="157" t="s">
        <v>21</v>
      </c>
      <c r="C57" s="157" t="s">
        <v>46</v>
      </c>
      <c r="D57" s="157" t="s">
        <v>47</v>
      </c>
      <c r="E57" s="157" t="s">
        <v>17</v>
      </c>
      <c r="F57" s="157" t="s">
        <v>12</v>
      </c>
      <c r="G57" s="157" t="s">
        <v>44</v>
      </c>
      <c r="H57" s="157">
        <v>1</v>
      </c>
      <c r="I57" s="157">
        <v>1070</v>
      </c>
      <c r="J57" s="157">
        <v>8</v>
      </c>
      <c r="K57" s="161">
        <f t="shared" si="0"/>
        <v>0.26471249999999996</v>
      </c>
      <c r="L57" s="161">
        <f t="shared" si="6"/>
        <v>0.26471249999999996</v>
      </c>
      <c r="M57" s="160" t="s">
        <v>48</v>
      </c>
      <c r="N57" s="153">
        <v>2.0499969176470049E-3</v>
      </c>
      <c r="O57" s="153">
        <v>2.0499969176470049E-3</v>
      </c>
      <c r="P57" s="157">
        <v>5</v>
      </c>
      <c r="Q57" s="157">
        <v>38</v>
      </c>
      <c r="R57" s="157">
        <v>1</v>
      </c>
      <c r="S57" s="157">
        <v>214</v>
      </c>
      <c r="T57" s="157">
        <v>8</v>
      </c>
      <c r="U57" s="157">
        <v>5</v>
      </c>
      <c r="V57" s="161">
        <v>324.18872391682407</v>
      </c>
      <c r="W57" s="161">
        <v>45.528967989827756</v>
      </c>
      <c r="X57" s="161">
        <v>324.1162800135528</v>
      </c>
      <c r="Y57" s="161">
        <v>45.519677310763477</v>
      </c>
      <c r="Z57" s="161">
        <v>183</v>
      </c>
      <c r="AA57" s="156">
        <f t="shared" si="2"/>
        <v>0.56448601231100082</v>
      </c>
      <c r="AB57" s="156">
        <f t="shared" si="3"/>
        <v>0.56461218175263495</v>
      </c>
      <c r="AC57" s="156">
        <f t="shared" si="4"/>
        <v>99.977653786844883</v>
      </c>
      <c r="AD57" s="156">
        <f t="shared" si="4"/>
        <v>99.979593916852323</v>
      </c>
      <c r="AE57" s="177"/>
    </row>
    <row r="58" spans="1:31" s="158" customFormat="1" ht="30" x14ac:dyDescent="0.25">
      <c r="A58" s="159" t="s">
        <v>51</v>
      </c>
      <c r="B58" s="157" t="s">
        <v>22</v>
      </c>
      <c r="C58" s="157" t="s">
        <v>46</v>
      </c>
      <c r="D58" s="157" t="s">
        <v>10</v>
      </c>
      <c r="E58" s="157" t="s">
        <v>11</v>
      </c>
      <c r="F58" s="157" t="s">
        <v>23</v>
      </c>
      <c r="G58" s="157" t="s">
        <v>44</v>
      </c>
      <c r="H58" s="157">
        <v>1</v>
      </c>
      <c r="I58" s="157">
        <v>535</v>
      </c>
      <c r="J58" s="157">
        <v>4</v>
      </c>
      <c r="K58" s="161">
        <f t="shared" si="0"/>
        <v>7.4662499999999993E-2</v>
      </c>
      <c r="L58" s="161">
        <f t="shared" si="6"/>
        <v>0.14932499999999999</v>
      </c>
      <c r="M58" s="160" t="s">
        <v>45</v>
      </c>
      <c r="N58" s="153">
        <v>2.0499969176469915E-3</v>
      </c>
      <c r="O58" s="153">
        <v>2.0499969176469915E-3</v>
      </c>
      <c r="P58" s="157">
        <v>1</v>
      </c>
      <c r="Q58" s="157">
        <v>39</v>
      </c>
      <c r="R58" s="157">
        <v>1</v>
      </c>
      <c r="S58" s="157">
        <v>535</v>
      </c>
      <c r="T58" s="157">
        <v>4</v>
      </c>
      <c r="U58" s="157">
        <v>1</v>
      </c>
      <c r="V58" s="161">
        <v>472.52531274534687</v>
      </c>
      <c r="W58" s="161">
        <v>85.008661521025473</v>
      </c>
      <c r="X58" s="161">
        <v>472.4999298360288</v>
      </c>
      <c r="Y58" s="161">
        <v>85.005014217208483</v>
      </c>
      <c r="Z58" s="161">
        <v>183</v>
      </c>
      <c r="AA58" s="156">
        <f t="shared" si="2"/>
        <v>0.38728083991263823</v>
      </c>
      <c r="AB58" s="156">
        <f t="shared" si="3"/>
        <v>0.38730164481401363</v>
      </c>
      <c r="AC58" s="156">
        <f t="shared" si="4"/>
        <v>99.994628243475347</v>
      </c>
      <c r="AD58" s="156">
        <f t="shared" si="4"/>
        <v>99.995709491536829</v>
      </c>
      <c r="AE58" s="177"/>
    </row>
    <row r="59" spans="1:31" s="158" customFormat="1" ht="30" x14ac:dyDescent="0.25">
      <c r="A59" s="159" t="s">
        <v>51</v>
      </c>
      <c r="B59" s="157" t="s">
        <v>24</v>
      </c>
      <c r="C59" s="157" t="s">
        <v>46</v>
      </c>
      <c r="D59" s="157" t="s">
        <v>47</v>
      </c>
      <c r="E59" s="157" t="s">
        <v>17</v>
      </c>
      <c r="F59" s="157" t="s">
        <v>23</v>
      </c>
      <c r="G59" s="157" t="s">
        <v>44</v>
      </c>
      <c r="H59" s="157">
        <v>1</v>
      </c>
      <c r="I59" s="157">
        <v>1070</v>
      </c>
      <c r="J59" s="157">
        <v>8</v>
      </c>
      <c r="K59" s="161">
        <f t="shared" si="0"/>
        <v>0.26471249999999996</v>
      </c>
      <c r="L59" s="161">
        <f t="shared" si="6"/>
        <v>0.26471249999999996</v>
      </c>
      <c r="M59" s="160" t="s">
        <v>48</v>
      </c>
      <c r="N59" s="153">
        <v>2.0499969176467885E-3</v>
      </c>
      <c r="O59" s="153">
        <v>2.0499969176467885E-3</v>
      </c>
      <c r="P59" s="157">
        <v>1</v>
      </c>
      <c r="Q59" s="157">
        <v>40</v>
      </c>
      <c r="R59" s="157">
        <v>1</v>
      </c>
      <c r="S59" s="157">
        <v>1070</v>
      </c>
      <c r="T59" s="157">
        <v>8</v>
      </c>
      <c r="U59" s="157">
        <v>1</v>
      </c>
      <c r="V59" s="161">
        <v>4463.570848662981</v>
      </c>
      <c r="W59" s="161">
        <v>434.9197577369593</v>
      </c>
      <c r="X59" s="161">
        <v>4463.2833536983344</v>
      </c>
      <c r="Y59" s="161">
        <v>434.89551848102576</v>
      </c>
      <c r="Z59" s="161">
        <v>183</v>
      </c>
      <c r="AA59" s="156">
        <f t="shared" si="2"/>
        <v>4.0998565096108164E-2</v>
      </c>
      <c r="AB59" s="156">
        <f t="shared" si="3"/>
        <v>4.1001205950405059E-2</v>
      </c>
      <c r="AC59" s="156">
        <f t="shared" si="4"/>
        <v>99.993559081408279</v>
      </c>
      <c r="AD59" s="156">
        <f t="shared" si="4"/>
        <v>99.994426729183417</v>
      </c>
      <c r="AE59" s="177"/>
    </row>
    <row r="60" spans="1:31" s="158" customFormat="1" ht="28.5" x14ac:dyDescent="0.25">
      <c r="A60" s="159" t="s">
        <v>51</v>
      </c>
      <c r="B60" s="157" t="s">
        <v>25</v>
      </c>
      <c r="C60" s="157" t="s">
        <v>46</v>
      </c>
      <c r="D60" s="157" t="s">
        <v>10</v>
      </c>
      <c r="E60" s="157" t="s">
        <v>11</v>
      </c>
      <c r="F60" s="157" t="s">
        <v>12</v>
      </c>
      <c r="G60" s="157" t="s">
        <v>44</v>
      </c>
      <c r="H60" s="157">
        <v>1</v>
      </c>
      <c r="I60" s="157">
        <v>535</v>
      </c>
      <c r="J60" s="157">
        <v>0.36199999999999999</v>
      </c>
      <c r="K60" s="162">
        <f t="shared" si="0"/>
        <v>7.4662499999999993E-2</v>
      </c>
      <c r="L60" s="157">
        <v>1.65</v>
      </c>
      <c r="M60" s="157" t="s">
        <v>49</v>
      </c>
      <c r="N60" s="153">
        <v>2.0499969176470587E-3</v>
      </c>
      <c r="O60" s="153">
        <v>2.0499969176470587E-3</v>
      </c>
      <c r="P60" s="157">
        <v>20</v>
      </c>
      <c r="Q60" s="157">
        <v>41</v>
      </c>
      <c r="R60" s="157">
        <v>1</v>
      </c>
      <c r="S60" s="157">
        <v>26.75</v>
      </c>
      <c r="T60" s="157">
        <v>0.36199999999999999</v>
      </c>
      <c r="U60" s="157">
        <v>20</v>
      </c>
      <c r="V60" s="161">
        <v>1.332295311673142</v>
      </c>
      <c r="W60" s="161">
        <v>0.77237687274794264</v>
      </c>
      <c r="X60" s="161">
        <v>1.3211101907281555</v>
      </c>
      <c r="Y60" s="161">
        <v>0.76681195783503986</v>
      </c>
      <c r="Z60" s="161">
        <v>183</v>
      </c>
      <c r="AA60" s="156">
        <f t="shared" si="2"/>
        <v>137.35693460497308</v>
      </c>
      <c r="AB60" s="156">
        <f t="shared" si="3"/>
        <v>138.519861011091</v>
      </c>
      <c r="AC60" s="156">
        <f t="shared" si="4"/>
        <v>99.160462335415716</v>
      </c>
      <c r="AD60" s="156">
        <f t="shared" si="4"/>
        <v>99.279507827169382</v>
      </c>
      <c r="AE60" s="177"/>
    </row>
    <row r="61" spans="1:31" s="158" customFormat="1" ht="28.5" x14ac:dyDescent="0.25">
      <c r="A61" s="159" t="s">
        <v>51</v>
      </c>
      <c r="B61" s="157" t="s">
        <v>25</v>
      </c>
      <c r="C61" s="157" t="s">
        <v>46</v>
      </c>
      <c r="D61" s="157" t="s">
        <v>47</v>
      </c>
      <c r="E61" s="157" t="s">
        <v>17</v>
      </c>
      <c r="F61" s="157" t="s">
        <v>12</v>
      </c>
      <c r="G61" s="157" t="s">
        <v>44</v>
      </c>
      <c r="H61" s="157">
        <v>1</v>
      </c>
      <c r="I61" s="157">
        <v>1070</v>
      </c>
      <c r="J61" s="157">
        <v>0.36199999999999999</v>
      </c>
      <c r="K61" s="162">
        <f t="shared" si="0"/>
        <v>0.26471249999999996</v>
      </c>
      <c r="L61" s="157">
        <v>5.85</v>
      </c>
      <c r="M61" s="157" t="s">
        <v>49</v>
      </c>
      <c r="N61" s="153">
        <v>2.0499969176470583E-3</v>
      </c>
      <c r="O61" s="153">
        <v>2.0499969176470587E-3</v>
      </c>
      <c r="P61" s="157">
        <v>20</v>
      </c>
      <c r="Q61" s="157">
        <v>42</v>
      </c>
      <c r="R61" s="157">
        <v>1</v>
      </c>
      <c r="S61" s="157">
        <v>53.5</v>
      </c>
      <c r="T61" s="157">
        <v>0.36199999999999999</v>
      </c>
      <c r="U61" s="157">
        <v>20</v>
      </c>
      <c r="V61" s="161">
        <v>2.6972820373571471</v>
      </c>
      <c r="W61" s="161">
        <v>1.5580584356756224</v>
      </c>
      <c r="X61" s="161">
        <v>2.6573309926527364</v>
      </c>
      <c r="Y61" s="161">
        <v>1.5382799343624731</v>
      </c>
      <c r="Z61" s="161">
        <v>183</v>
      </c>
      <c r="AA61" s="156">
        <f t="shared" si="2"/>
        <v>67.846075221450405</v>
      </c>
      <c r="AB61" s="156">
        <f t="shared" si="3"/>
        <v>68.866091768762459</v>
      </c>
      <c r="AC61" s="156">
        <f t="shared" si="4"/>
        <v>98.518840664376526</v>
      </c>
      <c r="AD61" s="156">
        <f t="shared" si="4"/>
        <v>98.730567425439816</v>
      </c>
      <c r="AE61" s="177"/>
    </row>
    <row r="62" spans="1:31" s="158" customFormat="1" ht="28.5" x14ac:dyDescent="0.25">
      <c r="A62" s="159" t="s">
        <v>51</v>
      </c>
      <c r="B62" s="157" t="s">
        <v>27</v>
      </c>
      <c r="C62" s="157" t="s">
        <v>46</v>
      </c>
      <c r="D62" s="157" t="s">
        <v>10</v>
      </c>
      <c r="E62" s="157" t="s">
        <v>11</v>
      </c>
      <c r="F62" s="157" t="s">
        <v>12</v>
      </c>
      <c r="G62" s="157" t="s">
        <v>44</v>
      </c>
      <c r="H62" s="157">
        <v>1</v>
      </c>
      <c r="I62" s="157">
        <v>535</v>
      </c>
      <c r="J62" s="157">
        <v>0.36199999999999999</v>
      </c>
      <c r="K62" s="162">
        <f t="shared" si="0"/>
        <v>7.4662499999999993E-2</v>
      </c>
      <c r="L62" s="157">
        <v>1.65</v>
      </c>
      <c r="M62" s="157" t="s">
        <v>49</v>
      </c>
      <c r="N62" s="153">
        <v>2.0499969176470583E-3</v>
      </c>
      <c r="O62" s="153">
        <v>2.0499969176470583E-3</v>
      </c>
      <c r="P62" s="157">
        <v>10</v>
      </c>
      <c r="Q62" s="157">
        <v>43</v>
      </c>
      <c r="R62" s="157">
        <v>1</v>
      </c>
      <c r="S62" s="157">
        <v>53.5</v>
      </c>
      <c r="T62" s="157">
        <v>0.36199999999999999</v>
      </c>
      <c r="U62" s="157">
        <v>10</v>
      </c>
      <c r="V62" s="161">
        <v>2.659538308635228</v>
      </c>
      <c r="W62" s="161">
        <v>1.5389008701728493</v>
      </c>
      <c r="X62" s="161">
        <v>2.6482715076323444</v>
      </c>
      <c r="Y62" s="161">
        <v>1.533322544385058</v>
      </c>
      <c r="Z62" s="161">
        <v>183</v>
      </c>
      <c r="AA62" s="156">
        <f t="shared" si="2"/>
        <v>68.808935523063965</v>
      </c>
      <c r="AB62" s="156">
        <f t="shared" si="3"/>
        <v>69.10167612066671</v>
      </c>
      <c r="AC62" s="156">
        <f t="shared" si="4"/>
        <v>99.576362522536286</v>
      </c>
      <c r="AD62" s="156">
        <f t="shared" si="4"/>
        <v>99.637512337804793</v>
      </c>
      <c r="AE62" s="177"/>
    </row>
    <row r="63" spans="1:31" s="158" customFormat="1" ht="28.5" x14ac:dyDescent="0.25">
      <c r="A63" s="159" t="s">
        <v>51</v>
      </c>
      <c r="B63" s="157" t="s">
        <v>27</v>
      </c>
      <c r="C63" s="157" t="s">
        <v>46</v>
      </c>
      <c r="D63" s="157" t="s">
        <v>47</v>
      </c>
      <c r="E63" s="157" t="s">
        <v>17</v>
      </c>
      <c r="F63" s="157" t="s">
        <v>12</v>
      </c>
      <c r="G63" s="157" t="s">
        <v>44</v>
      </c>
      <c r="H63" s="157">
        <v>1</v>
      </c>
      <c r="I63" s="157">
        <v>1070</v>
      </c>
      <c r="J63" s="157">
        <v>0.36199999999999999</v>
      </c>
      <c r="K63" s="162">
        <f t="shared" si="0"/>
        <v>0.26471249999999996</v>
      </c>
      <c r="L63" s="157">
        <v>5.85</v>
      </c>
      <c r="M63" s="157" t="s">
        <v>49</v>
      </c>
      <c r="N63" s="153">
        <v>2.0499969176470578E-3</v>
      </c>
      <c r="O63" s="153">
        <v>2.0499969176470574E-3</v>
      </c>
      <c r="P63" s="157">
        <v>10</v>
      </c>
      <c r="Q63" s="157">
        <v>44</v>
      </c>
      <c r="R63" s="157">
        <v>1</v>
      </c>
      <c r="S63" s="157">
        <v>107</v>
      </c>
      <c r="T63" s="157">
        <v>0.36199999999999999</v>
      </c>
      <c r="U63" s="157">
        <v>10</v>
      </c>
      <c r="V63" s="161">
        <v>5.3809396125965447</v>
      </c>
      <c r="W63" s="161">
        <v>3.0959727780697799</v>
      </c>
      <c r="X63" s="161">
        <v>5.3404105000776747</v>
      </c>
      <c r="Y63" s="161">
        <v>3.0761023014899198</v>
      </c>
      <c r="Z63" s="161">
        <v>183</v>
      </c>
      <c r="AA63" s="156">
        <f t="shared" si="2"/>
        <v>34.008930256642351</v>
      </c>
      <c r="AB63" s="156">
        <f t="shared" si="3"/>
        <v>34.267028723229856</v>
      </c>
      <c r="AC63" s="156">
        <f t="shared" si="4"/>
        <v>99.246802316383679</v>
      </c>
      <c r="AD63" s="156">
        <f t="shared" si="4"/>
        <v>99.358183097712882</v>
      </c>
      <c r="AE63" s="177"/>
    </row>
    <row r="64" spans="1:31" s="158" customFormat="1" ht="28.5" x14ac:dyDescent="0.25">
      <c r="A64" s="159" t="s">
        <v>51</v>
      </c>
      <c r="B64" s="157" t="s">
        <v>28</v>
      </c>
      <c r="C64" s="157" t="s">
        <v>46</v>
      </c>
      <c r="D64" s="157" t="s">
        <v>10</v>
      </c>
      <c r="E64" s="157" t="s">
        <v>11</v>
      </c>
      <c r="F64" s="157" t="s">
        <v>12</v>
      </c>
      <c r="G64" s="157" t="s">
        <v>44</v>
      </c>
      <c r="H64" s="157">
        <v>1</v>
      </c>
      <c r="I64" s="157">
        <v>535</v>
      </c>
      <c r="J64" s="157">
        <v>0.36199999999999999</v>
      </c>
      <c r="K64" s="162">
        <f t="shared" si="0"/>
        <v>7.4662499999999993E-2</v>
      </c>
      <c r="L64" s="157">
        <v>1.65</v>
      </c>
      <c r="M64" s="157" t="s">
        <v>49</v>
      </c>
      <c r="N64" s="153">
        <v>2.0499969176470578E-3</v>
      </c>
      <c r="O64" s="153">
        <v>2.0499969176470574E-3</v>
      </c>
      <c r="P64" s="157">
        <v>5</v>
      </c>
      <c r="Q64" s="157">
        <v>45</v>
      </c>
      <c r="R64" s="157">
        <v>1</v>
      </c>
      <c r="S64" s="157">
        <v>107</v>
      </c>
      <c r="T64" s="157">
        <v>0.36199999999999999</v>
      </c>
      <c r="U64" s="157">
        <v>5</v>
      </c>
      <c r="V64" s="161">
        <v>5.3426497633713819</v>
      </c>
      <c r="W64" s="161">
        <v>3.0767288030053068</v>
      </c>
      <c r="X64" s="161">
        <v>5.3312199227070431</v>
      </c>
      <c r="Y64" s="161">
        <v>3.0711245250712054</v>
      </c>
      <c r="Z64" s="161">
        <v>183</v>
      </c>
      <c r="AA64" s="156">
        <f t="shared" si="2"/>
        <v>34.252666393112243</v>
      </c>
      <c r="AB64" s="156">
        <f t="shared" si="3"/>
        <v>34.326102215471494</v>
      </c>
      <c r="AC64" s="156">
        <f t="shared" si="4"/>
        <v>99.786064197157373</v>
      </c>
      <c r="AD64" s="156">
        <f t="shared" si="4"/>
        <v>99.817849466334934</v>
      </c>
      <c r="AE64" s="177"/>
    </row>
    <row r="65" spans="1:31" s="158" customFormat="1" ht="28.5" x14ac:dyDescent="0.25">
      <c r="A65" s="159" t="s">
        <v>51</v>
      </c>
      <c r="B65" s="157" t="s">
        <v>28</v>
      </c>
      <c r="C65" s="157" t="s">
        <v>46</v>
      </c>
      <c r="D65" s="157" t="s">
        <v>47</v>
      </c>
      <c r="E65" s="157" t="s">
        <v>17</v>
      </c>
      <c r="F65" s="157" t="s">
        <v>12</v>
      </c>
      <c r="G65" s="157" t="s">
        <v>44</v>
      </c>
      <c r="H65" s="157">
        <v>1</v>
      </c>
      <c r="I65" s="157">
        <v>1070</v>
      </c>
      <c r="J65" s="157">
        <v>0.36199999999999999</v>
      </c>
      <c r="K65" s="162">
        <f t="shared" si="0"/>
        <v>0.26471249999999996</v>
      </c>
      <c r="L65" s="157">
        <v>5.85</v>
      </c>
      <c r="M65" s="157" t="s">
        <v>49</v>
      </c>
      <c r="N65" s="153">
        <v>2.0499969176470565E-3</v>
      </c>
      <c r="O65" s="153">
        <v>2.0499969176470565E-3</v>
      </c>
      <c r="P65" s="157">
        <v>5</v>
      </c>
      <c r="Q65" s="157">
        <v>46</v>
      </c>
      <c r="R65" s="157">
        <v>1</v>
      </c>
      <c r="S65" s="157">
        <v>214</v>
      </c>
      <c r="T65" s="157">
        <v>0.36199999999999999</v>
      </c>
      <c r="U65" s="157">
        <v>5</v>
      </c>
      <c r="V65" s="161">
        <v>10.862397185417832</v>
      </c>
      <c r="W65" s="161">
        <v>6.1900302482482212</v>
      </c>
      <c r="X65" s="161">
        <v>10.820716227890294</v>
      </c>
      <c r="Y65" s="161">
        <v>6.1699874145022768</v>
      </c>
      <c r="Z65" s="161">
        <v>183</v>
      </c>
      <c r="AA65" s="156">
        <f t="shared" si="2"/>
        <v>16.847109977313977</v>
      </c>
      <c r="AB65" s="156">
        <f t="shared" si="3"/>
        <v>16.912004357744753</v>
      </c>
      <c r="AC65" s="156">
        <f t="shared" si="4"/>
        <v>99.616282144575848</v>
      </c>
      <c r="AD65" s="156">
        <f t="shared" si="4"/>
        <v>99.676207822221613</v>
      </c>
      <c r="AE65" s="177"/>
    </row>
    <row r="66" spans="1:31" s="158" customFormat="1" ht="28.5" x14ac:dyDescent="0.25">
      <c r="A66" s="159" t="s">
        <v>51</v>
      </c>
      <c r="B66" s="157" t="s">
        <v>29</v>
      </c>
      <c r="C66" s="157" t="s">
        <v>46</v>
      </c>
      <c r="D66" s="157" t="s">
        <v>10</v>
      </c>
      <c r="E66" s="157" t="s">
        <v>11</v>
      </c>
      <c r="F66" s="157" t="s">
        <v>23</v>
      </c>
      <c r="G66" s="157" t="s">
        <v>44</v>
      </c>
      <c r="H66" s="157">
        <v>1</v>
      </c>
      <c r="I66" s="157">
        <v>535</v>
      </c>
      <c r="J66" s="157">
        <v>0.36199999999999999</v>
      </c>
      <c r="K66" s="162">
        <f t="shared" si="0"/>
        <v>7.4662499999999993E-2</v>
      </c>
      <c r="L66" s="157">
        <v>1.65</v>
      </c>
      <c r="M66" s="157" t="s">
        <v>49</v>
      </c>
      <c r="N66" s="153">
        <v>2.0499969176470531E-3</v>
      </c>
      <c r="O66" s="153">
        <v>2.0499969176470526E-3</v>
      </c>
      <c r="P66" s="157">
        <v>1</v>
      </c>
      <c r="Q66" s="157">
        <v>47</v>
      </c>
      <c r="R66" s="157">
        <v>1</v>
      </c>
      <c r="S66" s="157">
        <v>535</v>
      </c>
      <c r="T66" s="157">
        <v>0.36199999999999999</v>
      </c>
      <c r="U66" s="157">
        <v>1</v>
      </c>
      <c r="V66" s="161">
        <v>28.137219766011192</v>
      </c>
      <c r="W66" s="161">
        <v>15.605898714490868</v>
      </c>
      <c r="X66" s="161">
        <v>28.124515548244197</v>
      </c>
      <c r="Y66" s="161">
        <v>15.600111900174038</v>
      </c>
      <c r="Z66" s="161">
        <v>183</v>
      </c>
      <c r="AA66" s="156">
        <f t="shared" si="2"/>
        <v>6.5038408741811011</v>
      </c>
      <c r="AB66" s="156">
        <f t="shared" si="3"/>
        <v>6.5067787456137935</v>
      </c>
      <c r="AC66" s="156">
        <f t="shared" si="4"/>
        <v>99.954849065143463</v>
      </c>
      <c r="AD66" s="156">
        <f t="shared" si="4"/>
        <v>99.962919057577523</v>
      </c>
      <c r="AE66" s="177"/>
    </row>
    <row r="67" spans="1:31" s="158" customFormat="1" ht="28.5" x14ac:dyDescent="0.25">
      <c r="A67" s="159" t="s">
        <v>51</v>
      </c>
      <c r="B67" s="157" t="s">
        <v>29</v>
      </c>
      <c r="C67" s="157" t="s">
        <v>46</v>
      </c>
      <c r="D67" s="157" t="s">
        <v>47</v>
      </c>
      <c r="E67" s="157" t="s">
        <v>17</v>
      </c>
      <c r="F67" s="157" t="s">
        <v>23</v>
      </c>
      <c r="G67" s="157" t="s">
        <v>44</v>
      </c>
      <c r="H67" s="157">
        <v>1</v>
      </c>
      <c r="I67" s="157">
        <v>1070</v>
      </c>
      <c r="J67" s="157">
        <v>0.36199999999999999</v>
      </c>
      <c r="K67" s="162">
        <f t="shared" si="0"/>
        <v>0.26471249999999996</v>
      </c>
      <c r="L67" s="157">
        <v>5.85</v>
      </c>
      <c r="M67" s="157" t="s">
        <v>49</v>
      </c>
      <c r="N67" s="153">
        <v>2.0499969176470466E-3</v>
      </c>
      <c r="O67" s="153">
        <v>2.0499969176470466E-3</v>
      </c>
      <c r="P67" s="157">
        <v>1</v>
      </c>
      <c r="Q67" s="157">
        <v>48</v>
      </c>
      <c r="R67" s="157">
        <v>1</v>
      </c>
      <c r="S67" s="157">
        <v>1070</v>
      </c>
      <c r="T67" s="157">
        <v>0.36199999999999999</v>
      </c>
      <c r="U67" s="157">
        <v>1</v>
      </c>
      <c r="V67" s="161">
        <v>60.131818868533138</v>
      </c>
      <c r="W67" s="161">
        <v>31.613925450827516</v>
      </c>
      <c r="X67" s="161">
        <v>60.081103381926411</v>
      </c>
      <c r="Y67" s="161">
        <v>31.592926761447785</v>
      </c>
      <c r="Z67" s="161">
        <v>183</v>
      </c>
      <c r="AA67" s="156">
        <f t="shared" si="2"/>
        <v>3.0433138967589675</v>
      </c>
      <c r="AB67" s="156">
        <f t="shared" si="3"/>
        <v>3.0458828100525537</v>
      </c>
      <c r="AC67" s="156">
        <f t="shared" si="4"/>
        <v>99.915659483513039</v>
      </c>
      <c r="AD67" s="156">
        <f t="shared" si="4"/>
        <v>99.933577722221202</v>
      </c>
      <c r="AE67" s="177"/>
    </row>
    <row r="68" spans="1:31" s="158" customFormat="1" ht="30" x14ac:dyDescent="0.25">
      <c r="A68" s="159" t="s">
        <v>52</v>
      </c>
      <c r="B68" s="157" t="s">
        <v>8</v>
      </c>
      <c r="C68" s="157" t="s">
        <v>53</v>
      </c>
      <c r="D68" s="157" t="s">
        <v>10</v>
      </c>
      <c r="E68" s="157" t="s">
        <v>11</v>
      </c>
      <c r="F68" s="157" t="s">
        <v>12</v>
      </c>
      <c r="G68" s="157" t="s">
        <v>44</v>
      </c>
      <c r="H68" s="157">
        <v>1</v>
      </c>
      <c r="I68" s="157">
        <v>535</v>
      </c>
      <c r="J68" s="157">
        <v>4</v>
      </c>
      <c r="K68" s="162">
        <f>L68*J68/8</f>
        <v>7.4662499999999993E-2</v>
      </c>
      <c r="L68" s="161">
        <f>L84*J84/J68</f>
        <v>0.14932499999999999</v>
      </c>
      <c r="M68" s="160" t="s">
        <v>45</v>
      </c>
      <c r="N68" s="153">
        <v>2.0499969176470557E-3</v>
      </c>
      <c r="O68" s="153">
        <v>2.0499969176470557E-3</v>
      </c>
      <c r="P68" s="157">
        <v>20</v>
      </c>
      <c r="Q68" s="157">
        <v>49</v>
      </c>
      <c r="R68" s="157">
        <v>1</v>
      </c>
      <c r="S68" s="157">
        <v>26.75</v>
      </c>
      <c r="T68" s="157">
        <v>4</v>
      </c>
      <c r="U68" s="157">
        <v>20</v>
      </c>
      <c r="V68" s="161">
        <v>14.954279228160074</v>
      </c>
      <c r="W68" s="161">
        <v>3.3964944272174686</v>
      </c>
      <c r="X68" s="161">
        <v>14.942539440475421</v>
      </c>
      <c r="Y68" s="161">
        <v>3.3939434427481894</v>
      </c>
      <c r="Z68" s="161">
        <v>183</v>
      </c>
      <c r="AA68" s="156">
        <f t="shared" si="2"/>
        <v>12.237299919838112</v>
      </c>
      <c r="AB68" s="156">
        <f t="shared" si="3"/>
        <v>12.246914303220843</v>
      </c>
      <c r="AC68" s="156">
        <f t="shared" si="4"/>
        <v>99.921495462900367</v>
      </c>
      <c r="AD68" s="156">
        <f t="shared" si="4"/>
        <v>99.924893606512725</v>
      </c>
      <c r="AE68" s="177"/>
    </row>
    <row r="69" spans="1:31" s="158" customFormat="1" ht="30" x14ac:dyDescent="0.25">
      <c r="A69" s="159" t="s">
        <v>52</v>
      </c>
      <c r="B69" s="157" t="s">
        <v>54</v>
      </c>
      <c r="C69" s="157" t="s">
        <v>53</v>
      </c>
      <c r="D69" s="157" t="s">
        <v>47</v>
      </c>
      <c r="E69" s="157" t="s">
        <v>17</v>
      </c>
      <c r="F69" s="157" t="s">
        <v>55</v>
      </c>
      <c r="G69" s="157" t="s">
        <v>44</v>
      </c>
      <c r="H69" s="157">
        <v>1</v>
      </c>
      <c r="I69" s="157">
        <v>1070</v>
      </c>
      <c r="J69" s="157">
        <v>8</v>
      </c>
      <c r="K69" s="162">
        <f>L69*J69/8</f>
        <v>0.26471249999999996</v>
      </c>
      <c r="L69" s="161">
        <f t="shared" ref="L69:L75" si="7">L85*J85/J69</f>
        <v>0.26471249999999996</v>
      </c>
      <c r="M69" s="160" t="s">
        <v>48</v>
      </c>
      <c r="N69" s="153">
        <v>2.0499969176470457E-3</v>
      </c>
      <c r="O69" s="153">
        <v>2.0499969176470457E-3</v>
      </c>
      <c r="P69" s="157">
        <v>20</v>
      </c>
      <c r="Q69" s="157">
        <v>50</v>
      </c>
      <c r="R69" s="157">
        <v>1</v>
      </c>
      <c r="S69" s="157">
        <v>53.5</v>
      </c>
      <c r="T69" s="157">
        <v>8</v>
      </c>
      <c r="U69" s="157">
        <v>20</v>
      </c>
      <c r="V69" s="161">
        <v>63.267114660793908</v>
      </c>
      <c r="W69" s="161">
        <v>9.336760720584925</v>
      </c>
      <c r="X69" s="161">
        <v>63.22066501069397</v>
      </c>
      <c r="Y69" s="161">
        <v>9.330125490283466</v>
      </c>
      <c r="Z69" s="161">
        <v>183</v>
      </c>
      <c r="AA69" s="156">
        <f t="shared" si="2"/>
        <v>2.8924979585548183</v>
      </c>
      <c r="AB69" s="156">
        <f t="shared" si="3"/>
        <v>2.8946231421172963</v>
      </c>
      <c r="AC69" s="156">
        <f t="shared" si="4"/>
        <v>99.926581684104022</v>
      </c>
      <c r="AD69" s="156">
        <f t="shared" si="4"/>
        <v>99.92893434350492</v>
      </c>
      <c r="AE69" s="177"/>
    </row>
    <row r="70" spans="1:31" s="158" customFormat="1" ht="30" x14ac:dyDescent="0.25">
      <c r="A70" s="159" t="s">
        <v>52</v>
      </c>
      <c r="B70" s="157" t="s">
        <v>18</v>
      </c>
      <c r="C70" s="157" t="s">
        <v>53</v>
      </c>
      <c r="D70" s="157" t="s">
        <v>10</v>
      </c>
      <c r="E70" s="157" t="s">
        <v>11</v>
      </c>
      <c r="F70" s="157" t="s">
        <v>12</v>
      </c>
      <c r="G70" s="157" t="s">
        <v>44</v>
      </c>
      <c r="H70" s="157">
        <v>1</v>
      </c>
      <c r="I70" s="157">
        <v>535</v>
      </c>
      <c r="J70" s="157">
        <v>4</v>
      </c>
      <c r="K70" s="162">
        <f t="shared" ref="K70:K75" si="8">L70*J70/8</f>
        <v>7.4662499999999993E-2</v>
      </c>
      <c r="L70" s="161">
        <f t="shared" si="7"/>
        <v>0.14932499999999999</v>
      </c>
      <c r="M70" s="160" t="s">
        <v>45</v>
      </c>
      <c r="N70" s="153">
        <v>2.0499969176470522E-3</v>
      </c>
      <c r="O70" s="153">
        <v>2.0499969176470522E-3</v>
      </c>
      <c r="P70" s="157">
        <v>10</v>
      </c>
      <c r="Q70" s="157">
        <v>51</v>
      </c>
      <c r="R70" s="157">
        <v>1</v>
      </c>
      <c r="S70" s="157">
        <v>53.5</v>
      </c>
      <c r="T70" s="157">
        <v>4</v>
      </c>
      <c r="U70" s="157">
        <v>10</v>
      </c>
      <c r="V70" s="161">
        <v>30.737676538324855</v>
      </c>
      <c r="W70" s="161">
        <v>6.912465626721958</v>
      </c>
      <c r="X70" s="161">
        <v>30.725282581204841</v>
      </c>
      <c r="Y70" s="161">
        <v>6.9098227205389886</v>
      </c>
      <c r="Z70" s="161">
        <v>183</v>
      </c>
      <c r="AA70" s="156">
        <f t="shared" si="2"/>
        <v>5.9536054968835703</v>
      </c>
      <c r="AB70" s="156">
        <f t="shared" si="3"/>
        <v>5.9560070608412925</v>
      </c>
      <c r="AC70" s="156">
        <f t="shared" si="4"/>
        <v>99.959678288941063</v>
      </c>
      <c r="AD70" s="156">
        <f t="shared" si="4"/>
        <v>99.961766085711119</v>
      </c>
      <c r="AE70" s="177"/>
    </row>
    <row r="71" spans="1:31" s="158" customFormat="1" ht="30" x14ac:dyDescent="0.25">
      <c r="A71" s="159" t="s">
        <v>52</v>
      </c>
      <c r="B71" s="157" t="s">
        <v>19</v>
      </c>
      <c r="C71" s="157" t="s">
        <v>53</v>
      </c>
      <c r="D71" s="157" t="s">
        <v>47</v>
      </c>
      <c r="E71" s="157" t="s">
        <v>17</v>
      </c>
      <c r="F71" s="157" t="s">
        <v>12</v>
      </c>
      <c r="G71" s="157" t="s">
        <v>44</v>
      </c>
      <c r="H71" s="157">
        <v>1</v>
      </c>
      <c r="I71" s="157">
        <v>1070</v>
      </c>
      <c r="J71" s="157">
        <v>8</v>
      </c>
      <c r="K71" s="162">
        <f t="shared" si="8"/>
        <v>0.26471249999999996</v>
      </c>
      <c r="L71" s="161">
        <f t="shared" si="7"/>
        <v>0.26471249999999996</v>
      </c>
      <c r="M71" s="160" t="s">
        <v>48</v>
      </c>
      <c r="N71" s="153">
        <v>2.0499969176470318E-3</v>
      </c>
      <c r="O71" s="153">
        <v>2.0499969176470318E-3</v>
      </c>
      <c r="P71" s="157">
        <v>10</v>
      </c>
      <c r="Q71" s="157">
        <v>52</v>
      </c>
      <c r="R71" s="157">
        <v>1</v>
      </c>
      <c r="S71" s="157">
        <v>107</v>
      </c>
      <c r="T71" s="157">
        <v>8</v>
      </c>
      <c r="U71" s="157">
        <v>10</v>
      </c>
      <c r="V71" s="161">
        <v>137.59699360193162</v>
      </c>
      <c r="W71" s="161">
        <v>20.075802796647068</v>
      </c>
      <c r="X71" s="161">
        <v>137.5425787379765</v>
      </c>
      <c r="Y71" s="161">
        <v>20.068221856400339</v>
      </c>
      <c r="Z71" s="161">
        <v>183</v>
      </c>
      <c r="AA71" s="156">
        <f t="shared" si="2"/>
        <v>1.3299709187645434</v>
      </c>
      <c r="AB71" s="156">
        <f t="shared" si="3"/>
        <v>1.3304970844600894</v>
      </c>
      <c r="AC71" s="156">
        <f t="shared" si="4"/>
        <v>99.960453449940516</v>
      </c>
      <c r="AD71" s="156">
        <f t="shared" si="4"/>
        <v>99.962238420433209</v>
      </c>
      <c r="AE71" s="177"/>
    </row>
    <row r="72" spans="1:31" s="158" customFormat="1" ht="30" x14ac:dyDescent="0.25">
      <c r="A72" s="159" t="s">
        <v>52</v>
      </c>
      <c r="B72" s="157" t="s">
        <v>20</v>
      </c>
      <c r="C72" s="157" t="s">
        <v>53</v>
      </c>
      <c r="D72" s="157" t="s">
        <v>10</v>
      </c>
      <c r="E72" s="157" t="s">
        <v>11</v>
      </c>
      <c r="F72" s="157" t="s">
        <v>12</v>
      </c>
      <c r="G72" s="157" t="s">
        <v>44</v>
      </c>
      <c r="H72" s="157">
        <v>1</v>
      </c>
      <c r="I72" s="157">
        <v>535</v>
      </c>
      <c r="J72" s="157">
        <v>4</v>
      </c>
      <c r="K72" s="162">
        <f>L72*J72/8</f>
        <v>7.4662499999999993E-2</v>
      </c>
      <c r="L72" s="161">
        <f t="shared" si="7"/>
        <v>0.14932499999999999</v>
      </c>
      <c r="M72" s="160" t="s">
        <v>45</v>
      </c>
      <c r="N72" s="153">
        <v>2.0499969176470453E-3</v>
      </c>
      <c r="O72" s="153">
        <v>2.0499969176470453E-3</v>
      </c>
      <c r="P72" s="157">
        <v>5</v>
      </c>
      <c r="Q72" s="157">
        <v>53</v>
      </c>
      <c r="R72" s="157">
        <v>1</v>
      </c>
      <c r="S72" s="157">
        <v>107</v>
      </c>
      <c r="T72" s="157">
        <v>4</v>
      </c>
      <c r="U72" s="157">
        <v>5</v>
      </c>
      <c r="V72" s="161">
        <v>64.918999569549911</v>
      </c>
      <c r="W72" s="161">
        <v>14.289246165923858</v>
      </c>
      <c r="X72" s="161">
        <v>64.905252863098966</v>
      </c>
      <c r="Y72" s="161">
        <v>14.286433207849418</v>
      </c>
      <c r="Z72" s="161">
        <v>183</v>
      </c>
      <c r="AA72" s="156">
        <f t="shared" si="2"/>
        <v>2.8188974139064782</v>
      </c>
      <c r="AB72" s="156">
        <f t="shared" si="3"/>
        <v>2.8194944465587661</v>
      </c>
      <c r="AC72" s="156">
        <f t="shared" si="4"/>
        <v>99.978824833188909</v>
      </c>
      <c r="AD72" s="156">
        <f t="shared" si="4"/>
        <v>99.980314160440827</v>
      </c>
      <c r="AE72" s="177"/>
    </row>
    <row r="73" spans="1:31" s="158" customFormat="1" ht="30" x14ac:dyDescent="0.25">
      <c r="A73" s="159" t="s">
        <v>52</v>
      </c>
      <c r="B73" s="157" t="s">
        <v>21</v>
      </c>
      <c r="C73" s="157" t="s">
        <v>53</v>
      </c>
      <c r="D73" s="157" t="s">
        <v>47</v>
      </c>
      <c r="E73" s="157" t="s">
        <v>17</v>
      </c>
      <c r="F73" s="157" t="s">
        <v>12</v>
      </c>
      <c r="G73" s="157" t="s">
        <v>44</v>
      </c>
      <c r="H73" s="157">
        <v>1</v>
      </c>
      <c r="I73" s="157">
        <v>1070</v>
      </c>
      <c r="J73" s="157">
        <v>8</v>
      </c>
      <c r="K73" s="162">
        <f t="shared" si="8"/>
        <v>0.26471249999999996</v>
      </c>
      <c r="L73" s="161">
        <f t="shared" si="7"/>
        <v>0.26471249999999996</v>
      </c>
      <c r="M73" s="160" t="s">
        <v>48</v>
      </c>
      <c r="N73" s="153">
        <v>2.0499969176470049E-3</v>
      </c>
      <c r="O73" s="153">
        <v>2.0499969176470049E-3</v>
      </c>
      <c r="P73" s="157">
        <v>5</v>
      </c>
      <c r="Q73" s="157">
        <v>54</v>
      </c>
      <c r="R73" s="157">
        <v>1</v>
      </c>
      <c r="S73" s="157">
        <v>214</v>
      </c>
      <c r="T73" s="157">
        <v>8</v>
      </c>
      <c r="U73" s="157">
        <v>5</v>
      </c>
      <c r="V73" s="161">
        <v>324.18872391682407</v>
      </c>
      <c r="W73" s="161">
        <v>45.528967989827756</v>
      </c>
      <c r="X73" s="161">
        <v>324.1162800135528</v>
      </c>
      <c r="Y73" s="161">
        <v>45.519677310763477</v>
      </c>
      <c r="Z73" s="161">
        <v>183</v>
      </c>
      <c r="AA73" s="156">
        <f t="shared" si="2"/>
        <v>0.56448601231100082</v>
      </c>
      <c r="AB73" s="156">
        <f t="shared" si="3"/>
        <v>0.56461218175263495</v>
      </c>
      <c r="AC73" s="156">
        <f t="shared" si="4"/>
        <v>99.977653786844883</v>
      </c>
      <c r="AD73" s="156">
        <f t="shared" si="4"/>
        <v>99.979593916852323</v>
      </c>
      <c r="AE73" s="177"/>
    </row>
    <row r="74" spans="1:31" s="158" customFormat="1" ht="30" x14ac:dyDescent="0.25">
      <c r="A74" s="159" t="s">
        <v>52</v>
      </c>
      <c r="B74" s="157" t="s">
        <v>22</v>
      </c>
      <c r="C74" s="157" t="s">
        <v>53</v>
      </c>
      <c r="D74" s="157" t="s">
        <v>10</v>
      </c>
      <c r="E74" s="157" t="s">
        <v>11</v>
      </c>
      <c r="F74" s="157" t="s">
        <v>23</v>
      </c>
      <c r="G74" s="157" t="s">
        <v>44</v>
      </c>
      <c r="H74" s="157">
        <v>1</v>
      </c>
      <c r="I74" s="157">
        <v>535</v>
      </c>
      <c r="J74" s="157">
        <v>4</v>
      </c>
      <c r="K74" s="162">
        <f>L74*J74/8</f>
        <v>7.4662499999999993E-2</v>
      </c>
      <c r="L74" s="161">
        <f t="shared" si="7"/>
        <v>0.14932499999999999</v>
      </c>
      <c r="M74" s="160" t="s">
        <v>45</v>
      </c>
      <c r="N74" s="153">
        <v>2.0499969176469915E-3</v>
      </c>
      <c r="O74" s="153">
        <v>2.0499969176469915E-3</v>
      </c>
      <c r="P74" s="157">
        <v>1</v>
      </c>
      <c r="Q74" s="157">
        <v>55</v>
      </c>
      <c r="R74" s="157">
        <v>1</v>
      </c>
      <c r="S74" s="157">
        <v>535</v>
      </c>
      <c r="T74" s="157">
        <v>4</v>
      </c>
      <c r="U74" s="157">
        <v>1</v>
      </c>
      <c r="V74" s="161">
        <v>472.52531274534687</v>
      </c>
      <c r="W74" s="161">
        <v>85.008661521025473</v>
      </c>
      <c r="X74" s="161">
        <v>472.4999298360288</v>
      </c>
      <c r="Y74" s="161">
        <v>85.005014217208483</v>
      </c>
      <c r="Z74" s="161">
        <v>183</v>
      </c>
      <c r="AA74" s="156">
        <f t="shared" si="2"/>
        <v>0.38728083991263823</v>
      </c>
      <c r="AB74" s="156">
        <f t="shared" si="3"/>
        <v>0.38730164481401363</v>
      </c>
      <c r="AC74" s="156">
        <f t="shared" si="4"/>
        <v>99.994628243475347</v>
      </c>
      <c r="AD74" s="156">
        <f t="shared" si="4"/>
        <v>99.995709491536829</v>
      </c>
      <c r="AE74" s="177"/>
    </row>
    <row r="75" spans="1:31" s="158" customFormat="1" ht="30" x14ac:dyDescent="0.25">
      <c r="A75" s="159" t="s">
        <v>52</v>
      </c>
      <c r="B75" s="157" t="s">
        <v>24</v>
      </c>
      <c r="C75" s="157" t="s">
        <v>53</v>
      </c>
      <c r="D75" s="157" t="s">
        <v>47</v>
      </c>
      <c r="E75" s="157" t="s">
        <v>17</v>
      </c>
      <c r="F75" s="157" t="s">
        <v>23</v>
      </c>
      <c r="G75" s="157" t="s">
        <v>44</v>
      </c>
      <c r="H75" s="157">
        <v>1</v>
      </c>
      <c r="I75" s="157">
        <v>1070</v>
      </c>
      <c r="J75" s="157">
        <v>8</v>
      </c>
      <c r="K75" s="162">
        <f t="shared" si="8"/>
        <v>0.26471249999999996</v>
      </c>
      <c r="L75" s="161">
        <f t="shared" si="7"/>
        <v>0.26471249999999996</v>
      </c>
      <c r="M75" s="160" t="s">
        <v>48</v>
      </c>
      <c r="N75" s="153">
        <v>2.0499969176467885E-3</v>
      </c>
      <c r="O75" s="153">
        <v>2.0499969176467885E-3</v>
      </c>
      <c r="P75" s="157">
        <v>1</v>
      </c>
      <c r="Q75" s="157">
        <v>56</v>
      </c>
      <c r="R75" s="157">
        <v>1</v>
      </c>
      <c r="S75" s="157">
        <v>1070</v>
      </c>
      <c r="T75" s="157">
        <v>8</v>
      </c>
      <c r="U75" s="157">
        <v>1</v>
      </c>
      <c r="V75" s="161">
        <v>4463.570848662981</v>
      </c>
      <c r="W75" s="161">
        <v>434.9197577369593</v>
      </c>
      <c r="X75" s="161">
        <v>4463.2833536983344</v>
      </c>
      <c r="Y75" s="161">
        <v>434.89551848102576</v>
      </c>
      <c r="Z75" s="161">
        <v>183</v>
      </c>
      <c r="AA75" s="156">
        <f t="shared" si="2"/>
        <v>4.0998565096108164E-2</v>
      </c>
      <c r="AB75" s="156">
        <f t="shared" si="3"/>
        <v>4.1001205950405059E-2</v>
      </c>
      <c r="AC75" s="156">
        <f t="shared" si="4"/>
        <v>99.993559081408279</v>
      </c>
      <c r="AD75" s="156">
        <f t="shared" si="4"/>
        <v>99.994426729183417</v>
      </c>
      <c r="AE75" s="177"/>
    </row>
    <row r="76" spans="1:31" s="158" customFormat="1" ht="30" x14ac:dyDescent="0.25">
      <c r="A76" s="159" t="s">
        <v>52</v>
      </c>
      <c r="B76" s="157" t="s">
        <v>8</v>
      </c>
      <c r="C76" s="157" t="s">
        <v>56</v>
      </c>
      <c r="D76" s="157" t="s">
        <v>10</v>
      </c>
      <c r="E76" s="157" t="s">
        <v>11</v>
      </c>
      <c r="F76" s="157" t="s">
        <v>12</v>
      </c>
      <c r="G76" s="157" t="s">
        <v>10</v>
      </c>
      <c r="H76" s="157">
        <v>0.31</v>
      </c>
      <c r="I76" s="157">
        <v>535</v>
      </c>
      <c r="J76" s="157">
        <v>4</v>
      </c>
      <c r="K76" s="161">
        <v>0.34399999999999997</v>
      </c>
      <c r="L76" s="161">
        <f>K76*8/J76</f>
        <v>0.68799999999999994</v>
      </c>
      <c r="M76" s="160" t="s">
        <v>57</v>
      </c>
      <c r="N76" s="153">
        <v>4.7800000000000002E-4</v>
      </c>
      <c r="O76" s="153">
        <v>4.7800000000000002E-4</v>
      </c>
      <c r="P76" s="157">
        <v>20</v>
      </c>
      <c r="Q76" s="157">
        <v>57</v>
      </c>
      <c r="R76" s="157">
        <v>0.31</v>
      </c>
      <c r="S76" s="157">
        <v>26.75</v>
      </c>
      <c r="T76" s="157">
        <v>4</v>
      </c>
      <c r="U76" s="157">
        <v>20</v>
      </c>
      <c r="V76" s="161">
        <v>1.1199084565290514</v>
      </c>
      <c r="W76" s="161">
        <v>0.25612425814002038</v>
      </c>
      <c r="X76" s="161">
        <v>1.0685384443857113</v>
      </c>
      <c r="Y76" s="161">
        <v>0.24478010900845934</v>
      </c>
      <c r="Z76" s="161">
        <v>183</v>
      </c>
      <c r="AA76" s="156">
        <f t="shared" si="2"/>
        <v>163.40621318922314</v>
      </c>
      <c r="AB76" s="156">
        <f t="shared" si="3"/>
        <v>171.26197093002517</v>
      </c>
      <c r="AC76" s="156">
        <f t="shared" si="4"/>
        <v>95.413016854739013</v>
      </c>
      <c r="AD76" s="156">
        <f t="shared" si="4"/>
        <v>95.570841585274863</v>
      </c>
      <c r="AE76" s="177"/>
    </row>
    <row r="77" spans="1:31" s="158" customFormat="1" x14ac:dyDescent="0.25">
      <c r="A77" s="159" t="s">
        <v>52</v>
      </c>
      <c r="B77" s="157" t="s">
        <v>54</v>
      </c>
      <c r="C77" s="157" t="s">
        <v>56</v>
      </c>
      <c r="D77" s="157" t="s">
        <v>47</v>
      </c>
      <c r="E77" s="157" t="s">
        <v>17</v>
      </c>
      <c r="F77" s="157" t="s">
        <v>55</v>
      </c>
      <c r="G77" s="157" t="s">
        <v>47</v>
      </c>
      <c r="H77" s="157">
        <v>0.99</v>
      </c>
      <c r="I77" s="157">
        <v>1070</v>
      </c>
      <c r="J77" s="157">
        <v>8</v>
      </c>
      <c r="K77" s="161">
        <v>6.28</v>
      </c>
      <c r="L77" s="161">
        <f>K77</f>
        <v>6.28</v>
      </c>
      <c r="M77" s="160" t="s">
        <v>58</v>
      </c>
      <c r="N77" s="153">
        <v>2.0185569175126443E-3</v>
      </c>
      <c r="O77" s="153">
        <v>2.0185569175126439E-3</v>
      </c>
      <c r="P77" s="157">
        <v>20</v>
      </c>
      <c r="Q77" s="157">
        <v>58</v>
      </c>
      <c r="R77" s="157">
        <v>0.99</v>
      </c>
      <c r="S77" s="157">
        <v>53.5</v>
      </c>
      <c r="T77" s="157">
        <v>8</v>
      </c>
      <c r="U77" s="157">
        <v>20</v>
      </c>
      <c r="V77" s="161">
        <v>62.9301054904249</v>
      </c>
      <c r="W77" s="161">
        <v>9.2832541213500424</v>
      </c>
      <c r="X77" s="161">
        <v>61.830398510126329</v>
      </c>
      <c r="Y77" s="161">
        <v>9.1261281641545811</v>
      </c>
      <c r="Z77" s="161">
        <v>183</v>
      </c>
      <c r="AA77" s="156">
        <f t="shared" si="2"/>
        <v>2.9079881334037219</v>
      </c>
      <c r="AB77" s="156">
        <f t="shared" si="3"/>
        <v>2.9597092111581493</v>
      </c>
      <c r="AC77" s="156">
        <f t="shared" si="4"/>
        <v>98.252494618071324</v>
      </c>
      <c r="AD77" s="156">
        <f t="shared" si="4"/>
        <v>98.3074258752209</v>
      </c>
      <c r="AE77" s="177"/>
    </row>
    <row r="78" spans="1:31" s="158" customFormat="1" ht="30" x14ac:dyDescent="0.25">
      <c r="A78" s="159" t="s">
        <v>52</v>
      </c>
      <c r="B78" s="157" t="s">
        <v>18</v>
      </c>
      <c r="C78" s="157" t="s">
        <v>56</v>
      </c>
      <c r="D78" s="157" t="s">
        <v>10</v>
      </c>
      <c r="E78" s="157" t="s">
        <v>11</v>
      </c>
      <c r="F78" s="157" t="s">
        <v>12</v>
      </c>
      <c r="G78" s="157" t="s">
        <v>10</v>
      </c>
      <c r="H78" s="157">
        <v>0.31</v>
      </c>
      <c r="I78" s="157">
        <v>535</v>
      </c>
      <c r="J78" s="157">
        <v>4</v>
      </c>
      <c r="K78" s="161">
        <v>0.34399999999999997</v>
      </c>
      <c r="L78" s="161">
        <f>K78*8/J78</f>
        <v>0.68799999999999994</v>
      </c>
      <c r="M78" s="160" t="s">
        <v>57</v>
      </c>
      <c r="N78" s="153">
        <v>4.7800000000000002E-4</v>
      </c>
      <c r="O78" s="153">
        <v>4.7800000000000002E-4</v>
      </c>
      <c r="P78" s="157">
        <v>10</v>
      </c>
      <c r="Q78" s="157">
        <v>59</v>
      </c>
      <c r="R78" s="157">
        <v>0.31</v>
      </c>
      <c r="S78" s="157">
        <v>53.5</v>
      </c>
      <c r="T78" s="157">
        <v>4</v>
      </c>
      <c r="U78" s="157">
        <v>10</v>
      </c>
      <c r="V78" s="161">
        <v>2.1766879198602047</v>
      </c>
      <c r="W78" s="161">
        <v>0.49795804240076069</v>
      </c>
      <c r="X78" s="161">
        <v>2.1251107461663006</v>
      </c>
      <c r="Y78" s="161">
        <v>0.48658104183526713</v>
      </c>
      <c r="Z78" s="161">
        <v>183</v>
      </c>
      <c r="AA78" s="156">
        <f t="shared" si="2"/>
        <v>84.072685997059679</v>
      </c>
      <c r="AB78" s="156">
        <f t="shared" si="3"/>
        <v>86.113159198941503</v>
      </c>
      <c r="AC78" s="156">
        <f t="shared" si="4"/>
        <v>97.630474574544579</v>
      </c>
      <c r="AD78" s="156">
        <f t="shared" si="4"/>
        <v>97.715269240227016</v>
      </c>
      <c r="AE78" s="177"/>
    </row>
    <row r="79" spans="1:31" s="158" customFormat="1" x14ac:dyDescent="0.25">
      <c r="A79" s="159" t="s">
        <v>52</v>
      </c>
      <c r="B79" s="157" t="s">
        <v>19</v>
      </c>
      <c r="C79" s="157" t="s">
        <v>56</v>
      </c>
      <c r="D79" s="157" t="s">
        <v>47</v>
      </c>
      <c r="E79" s="157" t="s">
        <v>17</v>
      </c>
      <c r="F79" s="157" t="s">
        <v>12</v>
      </c>
      <c r="G79" s="157" t="s">
        <v>47</v>
      </c>
      <c r="H79" s="157">
        <v>0.99</v>
      </c>
      <c r="I79" s="157">
        <v>1070</v>
      </c>
      <c r="J79" s="157">
        <v>8</v>
      </c>
      <c r="K79" s="161">
        <v>6.28</v>
      </c>
      <c r="L79" s="161">
        <f>K79</f>
        <v>6.28</v>
      </c>
      <c r="M79" s="160" t="s">
        <v>58</v>
      </c>
      <c r="N79" s="153">
        <v>2.0185569173782293E-3</v>
      </c>
      <c r="O79" s="153">
        <v>2.0185569173782297E-3</v>
      </c>
      <c r="P79" s="157">
        <v>10</v>
      </c>
      <c r="Q79" s="157">
        <v>60</v>
      </c>
      <c r="R79" s="157">
        <v>0.99</v>
      </c>
      <c r="S79" s="157">
        <v>107</v>
      </c>
      <c r="T79" s="157">
        <v>8</v>
      </c>
      <c r="U79" s="157">
        <v>10</v>
      </c>
      <c r="V79" s="161">
        <v>135.18546292096238</v>
      </c>
      <c r="W79" s="161">
        <v>19.72827916313657</v>
      </c>
      <c r="X79" s="161">
        <v>133.9020209864872</v>
      </c>
      <c r="Y79" s="161">
        <v>19.549258240365059</v>
      </c>
      <c r="Z79" s="161">
        <v>183</v>
      </c>
      <c r="AA79" s="156">
        <f t="shared" si="2"/>
        <v>1.353695848990752</v>
      </c>
      <c r="AB79" s="156">
        <f t="shared" si="3"/>
        <v>1.3666709333570668</v>
      </c>
      <c r="AC79" s="156">
        <f t="shared" si="4"/>
        <v>99.050606546929117</v>
      </c>
      <c r="AD79" s="156">
        <f t="shared" si="4"/>
        <v>99.092566962930945</v>
      </c>
      <c r="AE79" s="177"/>
    </row>
    <row r="80" spans="1:31" s="158" customFormat="1" ht="30" x14ac:dyDescent="0.25">
      <c r="A80" s="159" t="s">
        <v>52</v>
      </c>
      <c r="B80" s="157" t="s">
        <v>20</v>
      </c>
      <c r="C80" s="157" t="s">
        <v>56</v>
      </c>
      <c r="D80" s="157" t="s">
        <v>10</v>
      </c>
      <c r="E80" s="157" t="s">
        <v>11</v>
      </c>
      <c r="F80" s="157" t="s">
        <v>12</v>
      </c>
      <c r="G80" s="157" t="s">
        <v>10</v>
      </c>
      <c r="H80" s="157">
        <v>0.31</v>
      </c>
      <c r="I80" s="157">
        <v>535</v>
      </c>
      <c r="J80" s="157">
        <v>4</v>
      </c>
      <c r="K80" s="161">
        <v>0.34399999999999997</v>
      </c>
      <c r="L80" s="161">
        <f>K80*8/J80</f>
        <v>0.68799999999999994</v>
      </c>
      <c r="M80" s="160" t="s">
        <v>57</v>
      </c>
      <c r="N80" s="153">
        <v>4.7800000000000002E-4</v>
      </c>
      <c r="O80" s="153">
        <v>4.7800000000000002E-4</v>
      </c>
      <c r="P80" s="157">
        <v>5</v>
      </c>
      <c r="Q80" s="157">
        <v>61</v>
      </c>
      <c r="R80" s="157">
        <v>0.31</v>
      </c>
      <c r="S80" s="157">
        <v>107</v>
      </c>
      <c r="T80" s="157">
        <v>4</v>
      </c>
      <c r="U80" s="157">
        <v>5</v>
      </c>
      <c r="V80" s="161">
        <v>4.3028637531731206</v>
      </c>
      <c r="W80" s="161">
        <v>0.98365552536866663</v>
      </c>
      <c r="X80" s="161">
        <v>4.2508709674367013</v>
      </c>
      <c r="Y80" s="161">
        <v>0.97221308704396281</v>
      </c>
      <c r="Z80" s="161">
        <v>183</v>
      </c>
      <c r="AA80" s="156">
        <f t="shared" si="2"/>
        <v>42.529815141148212</v>
      </c>
      <c r="AB80" s="156">
        <f t="shared" si="3"/>
        <v>43.050001141377862</v>
      </c>
      <c r="AC80" s="156">
        <f t="shared" si="4"/>
        <v>98.791670182490037</v>
      </c>
      <c r="AD80" s="156">
        <f t="shared" si="4"/>
        <v>98.836743348702754</v>
      </c>
      <c r="AE80" s="177"/>
    </row>
    <row r="81" spans="1:31" s="158" customFormat="1" x14ac:dyDescent="0.25">
      <c r="A81" s="159" t="s">
        <v>52</v>
      </c>
      <c r="B81" s="157" t="s">
        <v>21</v>
      </c>
      <c r="C81" s="157" t="s">
        <v>56</v>
      </c>
      <c r="D81" s="157" t="s">
        <v>47</v>
      </c>
      <c r="E81" s="157" t="s">
        <v>17</v>
      </c>
      <c r="F81" s="157" t="s">
        <v>12</v>
      </c>
      <c r="G81" s="157" t="s">
        <v>47</v>
      </c>
      <c r="H81" s="157">
        <v>0.99</v>
      </c>
      <c r="I81" s="157">
        <v>1070</v>
      </c>
      <c r="J81" s="157">
        <v>8</v>
      </c>
      <c r="K81" s="161">
        <v>6.28</v>
      </c>
      <c r="L81" s="161">
        <f>K81</f>
        <v>6.28</v>
      </c>
      <c r="M81" s="160" t="s">
        <v>58</v>
      </c>
      <c r="N81" s="153">
        <v>2.0185569171093996E-3</v>
      </c>
      <c r="O81" s="153">
        <v>2.0185569171093987E-3</v>
      </c>
      <c r="P81" s="157">
        <v>5</v>
      </c>
      <c r="Q81" s="157">
        <v>62</v>
      </c>
      <c r="R81" s="157">
        <v>0.99</v>
      </c>
      <c r="S81" s="157">
        <v>214</v>
      </c>
      <c r="T81" s="157">
        <v>8</v>
      </c>
      <c r="U81" s="157">
        <v>5</v>
      </c>
      <c r="V81" s="161">
        <v>315.63235096354333</v>
      </c>
      <c r="W81" s="161">
        <v>44.406373632658166</v>
      </c>
      <c r="X81" s="161">
        <v>313.93374746462229</v>
      </c>
      <c r="Y81" s="161">
        <v>44.187606601299457</v>
      </c>
      <c r="Z81" s="161">
        <v>183</v>
      </c>
      <c r="AA81" s="156">
        <f t="shared" si="2"/>
        <v>0.57978847681914947</v>
      </c>
      <c r="AB81" s="156">
        <f t="shared" si="3"/>
        <v>0.58292554234113547</v>
      </c>
      <c r="AC81" s="156">
        <f t="shared" si="4"/>
        <v>99.461841128219064</v>
      </c>
      <c r="AD81" s="156">
        <f t="shared" si="4"/>
        <v>99.507352180638733</v>
      </c>
      <c r="AE81" s="177"/>
    </row>
    <row r="82" spans="1:31" s="158" customFormat="1" ht="30" x14ac:dyDescent="0.25">
      <c r="A82" s="159" t="s">
        <v>52</v>
      </c>
      <c r="B82" s="157" t="s">
        <v>22</v>
      </c>
      <c r="C82" s="157" t="s">
        <v>56</v>
      </c>
      <c r="D82" s="157" t="s">
        <v>10</v>
      </c>
      <c r="E82" s="157" t="s">
        <v>11</v>
      </c>
      <c r="F82" s="157" t="s">
        <v>23</v>
      </c>
      <c r="G82" s="157" t="s">
        <v>10</v>
      </c>
      <c r="H82" s="157">
        <v>0.31</v>
      </c>
      <c r="I82" s="157">
        <v>535</v>
      </c>
      <c r="J82" s="157">
        <v>4</v>
      </c>
      <c r="K82" s="161">
        <v>0.34399999999999997</v>
      </c>
      <c r="L82" s="161">
        <f>K82*8/J82</f>
        <v>0.68799999999999994</v>
      </c>
      <c r="M82" s="160" t="s">
        <v>57</v>
      </c>
      <c r="N82" s="153">
        <v>4.7800000000000002E-4</v>
      </c>
      <c r="O82" s="153">
        <v>4.7800000000000002E-4</v>
      </c>
      <c r="P82" s="157">
        <v>1</v>
      </c>
      <c r="Q82" s="157">
        <v>63</v>
      </c>
      <c r="R82" s="157">
        <v>0.31</v>
      </c>
      <c r="S82" s="157">
        <v>535</v>
      </c>
      <c r="T82" s="157">
        <v>4</v>
      </c>
      <c r="U82" s="157">
        <v>1</v>
      </c>
      <c r="V82" s="161">
        <v>21.900259963595346</v>
      </c>
      <c r="W82" s="161">
        <v>4.9642668244981154</v>
      </c>
      <c r="X82" s="161">
        <v>21.84495242753303</v>
      </c>
      <c r="Y82" s="161">
        <v>4.9523167087652604</v>
      </c>
      <c r="Z82" s="161">
        <v>183</v>
      </c>
      <c r="AA82" s="156">
        <f t="shared" si="2"/>
        <v>8.3560651930250902</v>
      </c>
      <c r="AB82" s="156">
        <f t="shared" si="3"/>
        <v>8.3772212645951889</v>
      </c>
      <c r="AC82" s="156">
        <f t="shared" si="4"/>
        <v>99.747457171036999</v>
      </c>
      <c r="AD82" s="156">
        <f t="shared" si="4"/>
        <v>99.759277328247492</v>
      </c>
      <c r="AE82" s="177"/>
    </row>
    <row r="83" spans="1:31" s="158" customFormat="1" x14ac:dyDescent="0.25">
      <c r="A83" s="159" t="s">
        <v>52</v>
      </c>
      <c r="B83" s="157" t="s">
        <v>24</v>
      </c>
      <c r="C83" s="157" t="s">
        <v>56</v>
      </c>
      <c r="D83" s="157" t="s">
        <v>47</v>
      </c>
      <c r="E83" s="157" t="s">
        <v>17</v>
      </c>
      <c r="F83" s="157" t="s">
        <v>23</v>
      </c>
      <c r="G83" s="157" t="s">
        <v>47</v>
      </c>
      <c r="H83" s="157">
        <v>0.99</v>
      </c>
      <c r="I83" s="157">
        <v>1070</v>
      </c>
      <c r="J83" s="157">
        <v>8</v>
      </c>
      <c r="K83" s="161">
        <v>6.28</v>
      </c>
      <c r="L83" s="161">
        <f>K83</f>
        <v>6.28</v>
      </c>
      <c r="M83" s="160" t="s">
        <v>58</v>
      </c>
      <c r="N83" s="153">
        <v>2.0185569149589406E-3</v>
      </c>
      <c r="O83" s="153">
        <v>2.0185569149589406E-3</v>
      </c>
      <c r="P83" s="157">
        <v>1</v>
      </c>
      <c r="Q83" s="157">
        <v>64</v>
      </c>
      <c r="R83" s="157">
        <v>0.99</v>
      </c>
      <c r="S83" s="157">
        <v>1070</v>
      </c>
      <c r="T83" s="157">
        <v>8</v>
      </c>
      <c r="U83" s="157">
        <v>1</v>
      </c>
      <c r="V83" s="161">
        <v>4260.3101946478346</v>
      </c>
      <c r="W83" s="161">
        <v>417.63407128580934</v>
      </c>
      <c r="X83" s="161">
        <v>4253.6170066485183</v>
      </c>
      <c r="Y83" s="161">
        <v>417.06734532684811</v>
      </c>
      <c r="Z83" s="161">
        <v>183</v>
      </c>
      <c r="AA83" s="156">
        <f t="shared" si="2"/>
        <v>4.2954618710604742E-2</v>
      </c>
      <c r="AB83" s="156">
        <f t="shared" si="3"/>
        <v>4.3022209031505672E-2</v>
      </c>
      <c r="AC83" s="156">
        <f t="shared" si="4"/>
        <v>99.84289435056337</v>
      </c>
      <c r="AD83" s="156">
        <f t="shared" si="4"/>
        <v>99.864300832253363</v>
      </c>
      <c r="AE83" s="177"/>
    </row>
    <row r="84" spans="1:31" s="158" customFormat="1" x14ac:dyDescent="0.25">
      <c r="A84" s="159" t="s">
        <v>52</v>
      </c>
      <c r="B84" s="157" t="s">
        <v>25</v>
      </c>
      <c r="C84" s="157" t="s">
        <v>53</v>
      </c>
      <c r="D84" s="157" t="s">
        <v>10</v>
      </c>
      <c r="E84" s="157" t="s">
        <v>11</v>
      </c>
      <c r="F84" s="157" t="s">
        <v>12</v>
      </c>
      <c r="G84" s="157" t="s">
        <v>44</v>
      </c>
      <c r="H84" s="157">
        <v>1</v>
      </c>
      <c r="I84" s="157">
        <v>535</v>
      </c>
      <c r="J84" s="157">
        <v>0.36199999999999999</v>
      </c>
      <c r="K84" s="162">
        <f t="shared" ref="K84:K91" si="9">L84*J84/8</f>
        <v>7.4662499999999993E-2</v>
      </c>
      <c r="L84" s="157">
        <v>1.65</v>
      </c>
      <c r="M84" s="157" t="s">
        <v>49</v>
      </c>
      <c r="N84" s="153">
        <v>2.0499969176470587E-3</v>
      </c>
      <c r="O84" s="153">
        <v>2.0499969176470587E-3</v>
      </c>
      <c r="P84" s="157">
        <v>20</v>
      </c>
      <c r="Q84" s="157">
        <v>65</v>
      </c>
      <c r="R84" s="157">
        <v>1</v>
      </c>
      <c r="S84" s="157">
        <v>26.75</v>
      </c>
      <c r="T84" s="157">
        <v>0.36199999999999999</v>
      </c>
      <c r="U84" s="157">
        <v>20</v>
      </c>
      <c r="V84" s="161">
        <v>1.332295311673142</v>
      </c>
      <c r="W84" s="161">
        <v>0.77237687274794264</v>
      </c>
      <c r="X84" s="161">
        <v>1.3211101907281555</v>
      </c>
      <c r="Y84" s="161">
        <v>0.76681195783503986</v>
      </c>
      <c r="Z84" s="161">
        <v>183</v>
      </c>
      <c r="AA84" s="156">
        <f t="shared" si="2"/>
        <v>137.35693460497308</v>
      </c>
      <c r="AB84" s="156">
        <f t="shared" si="3"/>
        <v>138.519861011091</v>
      </c>
      <c r="AC84" s="156">
        <f t="shared" si="4"/>
        <v>99.160462335415716</v>
      </c>
      <c r="AD84" s="156">
        <f t="shared" si="4"/>
        <v>99.279507827169382</v>
      </c>
      <c r="AE84" s="177"/>
    </row>
    <row r="85" spans="1:31" s="158" customFormat="1" x14ac:dyDescent="0.25">
      <c r="A85" s="159" t="s">
        <v>52</v>
      </c>
      <c r="B85" s="157" t="s">
        <v>25</v>
      </c>
      <c r="C85" s="157" t="s">
        <v>53</v>
      </c>
      <c r="D85" s="157" t="s">
        <v>47</v>
      </c>
      <c r="E85" s="157" t="s">
        <v>17</v>
      </c>
      <c r="F85" s="157" t="s">
        <v>55</v>
      </c>
      <c r="G85" s="157" t="s">
        <v>59</v>
      </c>
      <c r="H85" s="157">
        <v>1</v>
      </c>
      <c r="I85" s="157">
        <v>1070</v>
      </c>
      <c r="J85" s="157">
        <v>0.36199999999999999</v>
      </c>
      <c r="K85" s="162">
        <f>L85*J85/8</f>
        <v>0.26471249999999996</v>
      </c>
      <c r="L85" s="157">
        <v>5.85</v>
      </c>
      <c r="M85" s="157" t="s">
        <v>49</v>
      </c>
      <c r="N85" s="153">
        <v>2.0499969176470583E-3</v>
      </c>
      <c r="O85" s="153">
        <v>2.0499969176470587E-3</v>
      </c>
      <c r="P85" s="157">
        <v>20</v>
      </c>
      <c r="Q85" s="157">
        <v>66</v>
      </c>
      <c r="R85" s="157">
        <v>1</v>
      </c>
      <c r="S85" s="157">
        <v>53.5</v>
      </c>
      <c r="T85" s="157">
        <v>0.36199999999999999</v>
      </c>
      <c r="U85" s="157">
        <v>20</v>
      </c>
      <c r="V85" s="161">
        <v>2.6972820373571471</v>
      </c>
      <c r="W85" s="161">
        <v>1.5580584356756224</v>
      </c>
      <c r="X85" s="161">
        <v>2.6573309926527364</v>
      </c>
      <c r="Y85" s="161">
        <v>1.5382799343624731</v>
      </c>
      <c r="Z85" s="161">
        <v>183</v>
      </c>
      <c r="AA85" s="156">
        <f t="shared" ref="AA85:AA148" si="10">Z85/V85</f>
        <v>67.846075221450405</v>
      </c>
      <c r="AB85" s="156">
        <f t="shared" ref="AB85:AB148" si="11">Z85/X85</f>
        <v>68.866091768762459</v>
      </c>
      <c r="AC85" s="156">
        <f t="shared" ref="AC85:AD148" si="12">X85*100/V85</f>
        <v>98.518840664376526</v>
      </c>
      <c r="AD85" s="156">
        <f t="shared" si="12"/>
        <v>98.730567425439816</v>
      </c>
      <c r="AE85" s="177"/>
    </row>
    <row r="86" spans="1:31" s="158" customFormat="1" x14ac:dyDescent="0.25">
      <c r="A86" s="159" t="s">
        <v>52</v>
      </c>
      <c r="B86" s="157" t="s">
        <v>27</v>
      </c>
      <c r="C86" s="157" t="s">
        <v>53</v>
      </c>
      <c r="D86" s="157" t="s">
        <v>10</v>
      </c>
      <c r="E86" s="157" t="s">
        <v>11</v>
      </c>
      <c r="F86" s="157" t="s">
        <v>12</v>
      </c>
      <c r="G86" s="157" t="s">
        <v>44</v>
      </c>
      <c r="H86" s="157">
        <v>1</v>
      </c>
      <c r="I86" s="157">
        <v>535</v>
      </c>
      <c r="J86" s="157">
        <v>0.36199999999999999</v>
      </c>
      <c r="K86" s="162">
        <f>L86*J86/8</f>
        <v>7.4662499999999993E-2</v>
      </c>
      <c r="L86" s="157">
        <v>1.65</v>
      </c>
      <c r="M86" s="157" t="s">
        <v>49</v>
      </c>
      <c r="N86" s="153">
        <v>2.0499969176470583E-3</v>
      </c>
      <c r="O86" s="153">
        <v>2.0499969176470583E-3</v>
      </c>
      <c r="P86" s="157">
        <v>10</v>
      </c>
      <c r="Q86" s="157">
        <v>67</v>
      </c>
      <c r="R86" s="157">
        <v>1</v>
      </c>
      <c r="S86" s="157">
        <v>53.5</v>
      </c>
      <c r="T86" s="157">
        <v>0.36199999999999999</v>
      </c>
      <c r="U86" s="157">
        <v>10</v>
      </c>
      <c r="V86" s="161">
        <v>2.659538308635228</v>
      </c>
      <c r="W86" s="161">
        <v>1.5389008701728493</v>
      </c>
      <c r="X86" s="161">
        <v>2.6482715076323444</v>
      </c>
      <c r="Y86" s="161">
        <v>1.533322544385058</v>
      </c>
      <c r="Z86" s="161">
        <v>183</v>
      </c>
      <c r="AA86" s="156">
        <f t="shared" si="10"/>
        <v>68.808935523063965</v>
      </c>
      <c r="AB86" s="156">
        <f t="shared" si="11"/>
        <v>69.10167612066671</v>
      </c>
      <c r="AC86" s="156">
        <f t="shared" si="12"/>
        <v>99.576362522536286</v>
      </c>
      <c r="AD86" s="156">
        <f t="shared" si="12"/>
        <v>99.637512337804793</v>
      </c>
      <c r="AE86" s="177"/>
    </row>
    <row r="87" spans="1:31" s="158" customFormat="1" x14ac:dyDescent="0.25">
      <c r="A87" s="159" t="s">
        <v>52</v>
      </c>
      <c r="B87" s="157" t="s">
        <v>27</v>
      </c>
      <c r="C87" s="157" t="s">
        <v>53</v>
      </c>
      <c r="D87" s="157" t="s">
        <v>47</v>
      </c>
      <c r="E87" s="157" t="s">
        <v>17</v>
      </c>
      <c r="F87" s="157" t="s">
        <v>12</v>
      </c>
      <c r="G87" s="157" t="s">
        <v>59</v>
      </c>
      <c r="H87" s="157">
        <v>1</v>
      </c>
      <c r="I87" s="157">
        <v>1070</v>
      </c>
      <c r="J87" s="157">
        <v>0.36199999999999999</v>
      </c>
      <c r="K87" s="162">
        <f t="shared" si="9"/>
        <v>0.26471249999999996</v>
      </c>
      <c r="L87" s="157">
        <v>5.85</v>
      </c>
      <c r="M87" s="157" t="s">
        <v>49</v>
      </c>
      <c r="N87" s="153">
        <v>2.0499969176470578E-3</v>
      </c>
      <c r="O87" s="153">
        <v>2.0499969176470574E-3</v>
      </c>
      <c r="P87" s="157">
        <v>10</v>
      </c>
      <c r="Q87" s="157">
        <v>68</v>
      </c>
      <c r="R87" s="157">
        <v>1</v>
      </c>
      <c r="S87" s="157">
        <v>107</v>
      </c>
      <c r="T87" s="157">
        <v>0.36199999999999999</v>
      </c>
      <c r="U87" s="157">
        <v>10</v>
      </c>
      <c r="V87" s="161">
        <v>5.3809396125965447</v>
      </c>
      <c r="W87" s="161">
        <v>3.0959727780697799</v>
      </c>
      <c r="X87" s="161">
        <v>5.3404105000776747</v>
      </c>
      <c r="Y87" s="161">
        <v>3.0761023014899198</v>
      </c>
      <c r="Z87" s="161">
        <v>183</v>
      </c>
      <c r="AA87" s="156">
        <f t="shared" si="10"/>
        <v>34.008930256642351</v>
      </c>
      <c r="AB87" s="156">
        <f t="shared" si="11"/>
        <v>34.267028723229856</v>
      </c>
      <c r="AC87" s="156">
        <f t="shared" si="12"/>
        <v>99.246802316383679</v>
      </c>
      <c r="AD87" s="156">
        <f t="shared" si="12"/>
        <v>99.358183097712882</v>
      </c>
      <c r="AE87" s="177"/>
    </row>
    <row r="88" spans="1:31" s="158" customFormat="1" x14ac:dyDescent="0.25">
      <c r="A88" s="159" t="s">
        <v>52</v>
      </c>
      <c r="B88" s="157" t="s">
        <v>28</v>
      </c>
      <c r="C88" s="157" t="s">
        <v>53</v>
      </c>
      <c r="D88" s="157" t="s">
        <v>10</v>
      </c>
      <c r="E88" s="157" t="s">
        <v>11</v>
      </c>
      <c r="F88" s="157" t="s">
        <v>12</v>
      </c>
      <c r="G88" s="157" t="s">
        <v>44</v>
      </c>
      <c r="H88" s="157">
        <v>1</v>
      </c>
      <c r="I88" s="157">
        <v>535</v>
      </c>
      <c r="J88" s="157">
        <v>0.36199999999999999</v>
      </c>
      <c r="K88" s="162">
        <f>L88*J88/8</f>
        <v>7.4662499999999993E-2</v>
      </c>
      <c r="L88" s="157">
        <v>1.65</v>
      </c>
      <c r="M88" s="157" t="s">
        <v>49</v>
      </c>
      <c r="N88" s="153">
        <v>2.0499969176470578E-3</v>
      </c>
      <c r="O88" s="153">
        <v>2.0499969176470574E-3</v>
      </c>
      <c r="P88" s="157">
        <v>5</v>
      </c>
      <c r="Q88" s="157">
        <v>69</v>
      </c>
      <c r="R88" s="157">
        <v>1</v>
      </c>
      <c r="S88" s="157">
        <v>107</v>
      </c>
      <c r="T88" s="157">
        <v>0.36199999999999999</v>
      </c>
      <c r="U88" s="157">
        <v>5</v>
      </c>
      <c r="V88" s="161">
        <v>5.3426497633713819</v>
      </c>
      <c r="W88" s="161">
        <v>3.0767288030053068</v>
      </c>
      <c r="X88" s="161">
        <v>5.3312199227070431</v>
      </c>
      <c r="Y88" s="161">
        <v>3.0711245250712054</v>
      </c>
      <c r="Z88" s="161">
        <v>183</v>
      </c>
      <c r="AA88" s="156">
        <f t="shared" si="10"/>
        <v>34.252666393112243</v>
      </c>
      <c r="AB88" s="156">
        <f t="shared" si="11"/>
        <v>34.326102215471494</v>
      </c>
      <c r="AC88" s="156">
        <f t="shared" si="12"/>
        <v>99.786064197157373</v>
      </c>
      <c r="AD88" s="156">
        <f t="shared" si="12"/>
        <v>99.817849466334934</v>
      </c>
      <c r="AE88" s="177"/>
    </row>
    <row r="89" spans="1:31" s="158" customFormat="1" x14ac:dyDescent="0.25">
      <c r="A89" s="159" t="s">
        <v>52</v>
      </c>
      <c r="B89" s="157" t="s">
        <v>28</v>
      </c>
      <c r="C89" s="157" t="s">
        <v>53</v>
      </c>
      <c r="D89" s="157" t="s">
        <v>47</v>
      </c>
      <c r="E89" s="157" t="s">
        <v>17</v>
      </c>
      <c r="F89" s="157" t="s">
        <v>12</v>
      </c>
      <c r="G89" s="157" t="s">
        <v>59</v>
      </c>
      <c r="H89" s="157">
        <v>1</v>
      </c>
      <c r="I89" s="157">
        <v>1070</v>
      </c>
      <c r="J89" s="157">
        <v>0.36199999999999999</v>
      </c>
      <c r="K89" s="162">
        <f t="shared" si="9"/>
        <v>0.26471249999999996</v>
      </c>
      <c r="L89" s="157">
        <v>5.85</v>
      </c>
      <c r="M89" s="157" t="s">
        <v>49</v>
      </c>
      <c r="N89" s="153">
        <v>2.0499969176470565E-3</v>
      </c>
      <c r="O89" s="153">
        <v>2.0499969176470565E-3</v>
      </c>
      <c r="P89" s="157">
        <v>5</v>
      </c>
      <c r="Q89" s="157">
        <v>70</v>
      </c>
      <c r="R89" s="157">
        <v>1</v>
      </c>
      <c r="S89" s="157">
        <v>214</v>
      </c>
      <c r="T89" s="157">
        <v>0.36199999999999999</v>
      </c>
      <c r="U89" s="157">
        <v>5</v>
      </c>
      <c r="V89" s="161">
        <v>10.862397185417832</v>
      </c>
      <c r="W89" s="161">
        <v>6.1900302482482212</v>
      </c>
      <c r="X89" s="161">
        <v>10.820716227890294</v>
      </c>
      <c r="Y89" s="161">
        <v>6.1699874145022768</v>
      </c>
      <c r="Z89" s="161">
        <v>183</v>
      </c>
      <c r="AA89" s="156">
        <f t="shared" si="10"/>
        <v>16.847109977313977</v>
      </c>
      <c r="AB89" s="156">
        <f t="shared" si="11"/>
        <v>16.912004357744753</v>
      </c>
      <c r="AC89" s="156">
        <f t="shared" si="12"/>
        <v>99.616282144575848</v>
      </c>
      <c r="AD89" s="156">
        <f t="shared" si="12"/>
        <v>99.676207822221613</v>
      </c>
      <c r="AE89" s="177"/>
    </row>
    <row r="90" spans="1:31" s="158" customFormat="1" x14ac:dyDescent="0.25">
      <c r="A90" s="159" t="s">
        <v>52</v>
      </c>
      <c r="B90" s="157" t="s">
        <v>29</v>
      </c>
      <c r="C90" s="157" t="s">
        <v>53</v>
      </c>
      <c r="D90" s="157" t="s">
        <v>10</v>
      </c>
      <c r="E90" s="157" t="s">
        <v>11</v>
      </c>
      <c r="F90" s="157" t="s">
        <v>23</v>
      </c>
      <c r="G90" s="157" t="s">
        <v>44</v>
      </c>
      <c r="H90" s="157">
        <v>1</v>
      </c>
      <c r="I90" s="157">
        <v>535</v>
      </c>
      <c r="J90" s="157">
        <v>0.36199999999999999</v>
      </c>
      <c r="K90" s="162">
        <f>L90*J90/8</f>
        <v>7.4662499999999993E-2</v>
      </c>
      <c r="L90" s="157">
        <v>1.65</v>
      </c>
      <c r="M90" s="157" t="s">
        <v>49</v>
      </c>
      <c r="N90" s="153">
        <v>2.0499969176470531E-3</v>
      </c>
      <c r="O90" s="153">
        <v>2.0499969176470526E-3</v>
      </c>
      <c r="P90" s="157">
        <v>1</v>
      </c>
      <c r="Q90" s="157">
        <v>71</v>
      </c>
      <c r="R90" s="157">
        <v>1</v>
      </c>
      <c r="S90" s="157">
        <v>535</v>
      </c>
      <c r="T90" s="157">
        <v>0.36199999999999999</v>
      </c>
      <c r="U90" s="157">
        <v>1</v>
      </c>
      <c r="V90" s="161">
        <v>28.137219766011192</v>
      </c>
      <c r="W90" s="161">
        <v>15.605898714490868</v>
      </c>
      <c r="X90" s="161">
        <v>28.124515548244197</v>
      </c>
      <c r="Y90" s="161">
        <v>15.600111900174038</v>
      </c>
      <c r="Z90" s="161">
        <v>183</v>
      </c>
      <c r="AA90" s="156">
        <f t="shared" si="10"/>
        <v>6.5038408741811011</v>
      </c>
      <c r="AB90" s="156">
        <f t="shared" si="11"/>
        <v>6.5067787456137935</v>
      </c>
      <c r="AC90" s="156">
        <f t="shared" si="12"/>
        <v>99.954849065143463</v>
      </c>
      <c r="AD90" s="156">
        <f t="shared" si="12"/>
        <v>99.962919057577523</v>
      </c>
      <c r="AE90" s="177"/>
    </row>
    <row r="91" spans="1:31" s="158" customFormat="1" x14ac:dyDescent="0.25">
      <c r="A91" s="159" t="s">
        <v>52</v>
      </c>
      <c r="B91" s="157" t="s">
        <v>29</v>
      </c>
      <c r="C91" s="157" t="s">
        <v>53</v>
      </c>
      <c r="D91" s="157" t="s">
        <v>47</v>
      </c>
      <c r="E91" s="157" t="s">
        <v>17</v>
      </c>
      <c r="F91" s="157" t="s">
        <v>23</v>
      </c>
      <c r="G91" s="157" t="s">
        <v>59</v>
      </c>
      <c r="H91" s="157">
        <v>1</v>
      </c>
      <c r="I91" s="157">
        <v>1070</v>
      </c>
      <c r="J91" s="157">
        <v>0.36199999999999999</v>
      </c>
      <c r="K91" s="162">
        <f t="shared" si="9"/>
        <v>0.26471249999999996</v>
      </c>
      <c r="L91" s="157">
        <v>5.85</v>
      </c>
      <c r="M91" s="157" t="s">
        <v>49</v>
      </c>
      <c r="N91" s="153">
        <v>2.0499969176470466E-3</v>
      </c>
      <c r="O91" s="153">
        <v>2.0499969176470466E-3</v>
      </c>
      <c r="P91" s="157">
        <v>1</v>
      </c>
      <c r="Q91" s="157">
        <v>72</v>
      </c>
      <c r="R91" s="157">
        <v>1</v>
      </c>
      <c r="S91" s="157">
        <v>1070</v>
      </c>
      <c r="T91" s="157">
        <v>0.36199999999999999</v>
      </c>
      <c r="U91" s="157">
        <v>1</v>
      </c>
      <c r="V91" s="161">
        <v>60.131818868533138</v>
      </c>
      <c r="W91" s="161">
        <v>31.613925450827516</v>
      </c>
      <c r="X91" s="161">
        <v>60.081103381926411</v>
      </c>
      <c r="Y91" s="161">
        <v>31.592926761447785</v>
      </c>
      <c r="Z91" s="161">
        <v>183</v>
      </c>
      <c r="AA91" s="156">
        <f t="shared" si="10"/>
        <v>3.0433138967589675</v>
      </c>
      <c r="AB91" s="156">
        <f t="shared" si="11"/>
        <v>3.0458828100525537</v>
      </c>
      <c r="AC91" s="156">
        <f t="shared" si="12"/>
        <v>99.915659483513039</v>
      </c>
      <c r="AD91" s="156">
        <f t="shared" si="12"/>
        <v>99.933577722221202</v>
      </c>
      <c r="AE91" s="177"/>
    </row>
    <row r="92" spans="1:31" s="158" customFormat="1" ht="30" x14ac:dyDescent="0.25">
      <c r="A92" s="159" t="s">
        <v>60</v>
      </c>
      <c r="B92" s="157" t="s">
        <v>8</v>
      </c>
      <c r="C92" s="157" t="s">
        <v>61</v>
      </c>
      <c r="D92" s="157" t="s">
        <v>62</v>
      </c>
      <c r="E92" s="157" t="s">
        <v>11</v>
      </c>
      <c r="F92" s="157" t="s">
        <v>12</v>
      </c>
      <c r="G92" s="157" t="s">
        <v>63</v>
      </c>
      <c r="H92" s="157">
        <v>0.02</v>
      </c>
      <c r="I92" s="157">
        <v>535</v>
      </c>
      <c r="J92" s="157">
        <v>4</v>
      </c>
      <c r="K92" s="157">
        <v>0.53</v>
      </c>
      <c r="L92" s="157">
        <v>0.53</v>
      </c>
      <c r="M92" s="160" t="s">
        <v>64</v>
      </c>
      <c r="N92" s="153">
        <v>4.7800000000000002E-4</v>
      </c>
      <c r="O92" s="153">
        <v>4.7800000000000002E-4</v>
      </c>
      <c r="P92" s="157">
        <v>20</v>
      </c>
      <c r="Q92" s="157">
        <v>73</v>
      </c>
      <c r="R92" s="157">
        <v>0.02</v>
      </c>
      <c r="S92" s="157">
        <v>26.75</v>
      </c>
      <c r="T92" s="157">
        <v>4</v>
      </c>
      <c r="U92" s="157">
        <v>20</v>
      </c>
      <c r="V92" s="161">
        <v>0.11963323459872929</v>
      </c>
      <c r="W92" s="161">
        <v>2.7066869895102642E-2</v>
      </c>
      <c r="X92" s="161">
        <v>8.0211914909919024E-2</v>
      </c>
      <c r="Y92" s="161">
        <v>1.8352203743927736E-2</v>
      </c>
      <c r="Z92" s="161">
        <v>183</v>
      </c>
      <c r="AA92" s="156">
        <f t="shared" si="10"/>
        <v>1529.6752663573286</v>
      </c>
      <c r="AB92" s="156">
        <f t="shared" si="11"/>
        <v>2281.4565667147558</v>
      </c>
      <c r="AC92" s="156">
        <f t="shared" si="12"/>
        <v>67.048187051837033</v>
      </c>
      <c r="AD92" s="156">
        <f t="shared" si="12"/>
        <v>67.803199317289</v>
      </c>
      <c r="AE92" s="177"/>
    </row>
    <row r="93" spans="1:31" s="158" customFormat="1" x14ac:dyDescent="0.25">
      <c r="A93" s="159" t="s">
        <v>60</v>
      </c>
      <c r="B93" s="157" t="s">
        <v>15</v>
      </c>
      <c r="C93" s="157" t="s">
        <v>61</v>
      </c>
      <c r="D93" s="157" t="s">
        <v>65</v>
      </c>
      <c r="E93" s="157" t="s">
        <v>17</v>
      </c>
      <c r="F93" s="157" t="s">
        <v>12</v>
      </c>
      <c r="G93" s="157" t="s">
        <v>66</v>
      </c>
      <c r="H93" s="157">
        <v>0.53400000000000003</v>
      </c>
      <c r="I93" s="157">
        <v>1070</v>
      </c>
      <c r="J93" s="157">
        <v>8</v>
      </c>
      <c r="K93" s="157">
        <f>L93*J93/8</f>
        <v>4.51</v>
      </c>
      <c r="L93" s="157">
        <v>4.51</v>
      </c>
      <c r="M93" s="160" t="s">
        <v>58</v>
      </c>
      <c r="N93" s="153">
        <v>5.8489291666866507E-4</v>
      </c>
      <c r="O93" s="153">
        <v>5.8489291666864707E-4</v>
      </c>
      <c r="P93" s="157">
        <v>20</v>
      </c>
      <c r="Q93" s="157">
        <v>74</v>
      </c>
      <c r="R93" s="157">
        <v>0.53400000000000003</v>
      </c>
      <c r="S93" s="157">
        <v>53.5</v>
      </c>
      <c r="T93" s="157">
        <v>8</v>
      </c>
      <c r="U93" s="157">
        <v>20</v>
      </c>
      <c r="V93" s="161">
        <v>9.8741778800195661</v>
      </c>
      <c r="W93" s="161">
        <v>1.4617741727243208</v>
      </c>
      <c r="X93" s="161">
        <v>9.1851416505759396</v>
      </c>
      <c r="Y93" s="161">
        <v>1.3624414853487798</v>
      </c>
      <c r="Z93" s="161">
        <v>183</v>
      </c>
      <c r="AA93" s="156">
        <f t="shared" si="10"/>
        <v>18.533188506792161</v>
      </c>
      <c r="AB93" s="156">
        <f t="shared" si="11"/>
        <v>19.923481527203805</v>
      </c>
      <c r="AC93" s="156">
        <f t="shared" si="12"/>
        <v>93.021836979077577</v>
      </c>
      <c r="AD93" s="156">
        <f t="shared" si="12"/>
        <v>93.204648896592985</v>
      </c>
      <c r="AE93" s="177"/>
    </row>
    <row r="94" spans="1:31" s="158" customFormat="1" ht="30" x14ac:dyDescent="0.25">
      <c r="A94" s="159" t="s">
        <v>60</v>
      </c>
      <c r="B94" s="157" t="s">
        <v>18</v>
      </c>
      <c r="C94" s="157" t="s">
        <v>61</v>
      </c>
      <c r="D94" s="157" t="s">
        <v>62</v>
      </c>
      <c r="E94" s="157" t="s">
        <v>11</v>
      </c>
      <c r="F94" s="157" t="s">
        <v>12</v>
      </c>
      <c r="G94" s="157" t="s">
        <v>63</v>
      </c>
      <c r="H94" s="157">
        <v>0.02</v>
      </c>
      <c r="I94" s="157">
        <v>535</v>
      </c>
      <c r="J94" s="157">
        <v>4</v>
      </c>
      <c r="K94" s="157">
        <v>0.53</v>
      </c>
      <c r="L94" s="157">
        <v>0.53</v>
      </c>
      <c r="M94" s="160" t="s">
        <v>64</v>
      </c>
      <c r="N94" s="153">
        <v>4.7800000000000002E-4</v>
      </c>
      <c r="O94" s="153">
        <v>4.7800000000000002E-4</v>
      </c>
      <c r="P94" s="157">
        <v>10</v>
      </c>
      <c r="Q94" s="157">
        <v>75</v>
      </c>
      <c r="R94" s="157">
        <v>0.02</v>
      </c>
      <c r="S94" s="157">
        <v>53.5</v>
      </c>
      <c r="T94" s="157">
        <v>4</v>
      </c>
      <c r="U94" s="157">
        <v>10</v>
      </c>
      <c r="V94" s="169">
        <v>0.18743512039654109</v>
      </c>
      <c r="W94" s="169">
        <v>4.2609316417345507E-2</v>
      </c>
      <c r="X94" s="169">
        <v>0.14798178990197472</v>
      </c>
      <c r="Y94" s="169">
        <v>3.3892218175398968E-2</v>
      </c>
      <c r="Z94" s="161">
        <v>183</v>
      </c>
      <c r="AA94" s="156">
        <f t="shared" si="10"/>
        <v>976.33783686238701</v>
      </c>
      <c r="AB94" s="156">
        <f t="shared" si="11"/>
        <v>1236.6386439927633</v>
      </c>
      <c r="AC94" s="156">
        <f t="shared" si="12"/>
        <v>78.950940244764055</v>
      </c>
      <c r="AD94" s="156">
        <f t="shared" si="12"/>
        <v>79.541802181088357</v>
      </c>
      <c r="AE94" s="177"/>
    </row>
    <row r="95" spans="1:31" s="158" customFormat="1" x14ac:dyDescent="0.25">
      <c r="A95" s="159" t="s">
        <v>60</v>
      </c>
      <c r="B95" s="157" t="s">
        <v>19</v>
      </c>
      <c r="C95" s="157" t="s">
        <v>61</v>
      </c>
      <c r="D95" s="157" t="s">
        <v>65</v>
      </c>
      <c r="E95" s="157" t="s">
        <v>17</v>
      </c>
      <c r="F95" s="157" t="s">
        <v>12</v>
      </c>
      <c r="G95" s="157" t="s">
        <v>66</v>
      </c>
      <c r="H95" s="157">
        <v>0.53400000000000003</v>
      </c>
      <c r="I95" s="157">
        <v>1070</v>
      </c>
      <c r="J95" s="157">
        <v>8</v>
      </c>
      <c r="K95" s="157">
        <f>L95*J95/8</f>
        <v>4.51</v>
      </c>
      <c r="L95" s="157">
        <v>4.51</v>
      </c>
      <c r="M95" s="160" t="s">
        <v>58</v>
      </c>
      <c r="N95" s="153">
        <v>5.8489291569022357E-4</v>
      </c>
      <c r="O95" s="153">
        <v>5.848929156902227E-4</v>
      </c>
      <c r="P95" s="157">
        <v>10</v>
      </c>
      <c r="Q95" s="157">
        <v>76</v>
      </c>
      <c r="R95" s="157">
        <v>0.53400000000000003</v>
      </c>
      <c r="S95" s="157">
        <v>107</v>
      </c>
      <c r="T95" s="157">
        <v>8</v>
      </c>
      <c r="U95" s="157">
        <v>10</v>
      </c>
      <c r="V95" s="169">
        <v>19.095280323230948</v>
      </c>
      <c r="W95" s="169">
        <v>2.8281703832578078</v>
      </c>
      <c r="X95" s="169">
        <v>18.388550167245675</v>
      </c>
      <c r="Y95" s="169">
        <v>2.726358153428261</v>
      </c>
      <c r="Z95" s="161">
        <v>183</v>
      </c>
      <c r="AA95" s="156">
        <f t="shared" si="10"/>
        <v>9.5835199537430071</v>
      </c>
      <c r="AB95" s="156">
        <f t="shared" si="11"/>
        <v>9.9518449434891263</v>
      </c>
      <c r="AC95" s="156">
        <f t="shared" si="12"/>
        <v>96.298927567324171</v>
      </c>
      <c r="AD95" s="156">
        <f t="shared" si="12"/>
        <v>96.400067321535701</v>
      </c>
      <c r="AE95" s="177"/>
    </row>
    <row r="96" spans="1:31" s="158" customFormat="1" ht="30" x14ac:dyDescent="0.25">
      <c r="A96" s="159" t="s">
        <v>60</v>
      </c>
      <c r="B96" s="157" t="s">
        <v>20</v>
      </c>
      <c r="C96" s="157" t="s">
        <v>61</v>
      </c>
      <c r="D96" s="157" t="s">
        <v>62</v>
      </c>
      <c r="E96" s="157" t="s">
        <v>11</v>
      </c>
      <c r="F96" s="157" t="s">
        <v>12</v>
      </c>
      <c r="G96" s="157" t="s">
        <v>63</v>
      </c>
      <c r="H96" s="157">
        <v>0.02</v>
      </c>
      <c r="I96" s="157">
        <v>535</v>
      </c>
      <c r="J96" s="157">
        <v>4</v>
      </c>
      <c r="K96" s="157">
        <v>0.53</v>
      </c>
      <c r="L96" s="157">
        <v>0.53</v>
      </c>
      <c r="M96" s="160" t="s">
        <v>64</v>
      </c>
      <c r="N96" s="153">
        <v>4.7800000000000002E-4</v>
      </c>
      <c r="O96" s="153">
        <v>4.7800000000000002E-4</v>
      </c>
      <c r="P96" s="157">
        <v>5</v>
      </c>
      <c r="Q96" s="157">
        <v>77</v>
      </c>
      <c r="R96" s="157">
        <v>0.02</v>
      </c>
      <c r="S96" s="157">
        <v>107</v>
      </c>
      <c r="T96" s="157">
        <v>4</v>
      </c>
      <c r="U96" s="157">
        <v>5</v>
      </c>
      <c r="V96" s="161">
        <v>0.32300406919381819</v>
      </c>
      <c r="W96" s="161">
        <v>7.3701327356212917E-2</v>
      </c>
      <c r="X96" s="161">
        <v>0.28355845285122167</v>
      </c>
      <c r="Y96" s="161">
        <v>6.4980582448421337E-2</v>
      </c>
      <c r="Z96" s="161">
        <v>183</v>
      </c>
      <c r="AA96" s="156">
        <f t="shared" si="10"/>
        <v>566.55632994577252</v>
      </c>
      <c r="AB96" s="156">
        <f t="shared" si="11"/>
        <v>645.36958133290784</v>
      </c>
      <c r="AC96" s="156">
        <f t="shared" si="12"/>
        <v>87.787888728136352</v>
      </c>
      <c r="AD96" s="156">
        <f t="shared" si="12"/>
        <v>88.167452038356757</v>
      </c>
      <c r="AE96" s="177"/>
    </row>
    <row r="97" spans="1:31" s="158" customFormat="1" x14ac:dyDescent="0.25">
      <c r="A97" s="159" t="s">
        <v>60</v>
      </c>
      <c r="B97" s="157" t="s">
        <v>21</v>
      </c>
      <c r="C97" s="157" t="s">
        <v>61</v>
      </c>
      <c r="D97" s="157" t="s">
        <v>65</v>
      </c>
      <c r="E97" s="157" t="s">
        <v>17</v>
      </c>
      <c r="F97" s="157" t="s">
        <v>12</v>
      </c>
      <c r="G97" s="157" t="s">
        <v>66</v>
      </c>
      <c r="H97" s="157">
        <v>0.53400000000000003</v>
      </c>
      <c r="I97" s="157">
        <v>1070</v>
      </c>
      <c r="J97" s="157">
        <v>8</v>
      </c>
      <c r="K97" s="157">
        <f>L97*J97/8</f>
        <v>4.51</v>
      </c>
      <c r="L97" s="157">
        <v>4.51</v>
      </c>
      <c r="M97" s="160" t="s">
        <v>58</v>
      </c>
      <c r="N97" s="153">
        <v>5.8489291372998799E-4</v>
      </c>
      <c r="O97" s="153">
        <v>5.8489291372998973E-4</v>
      </c>
      <c r="P97" s="157">
        <v>5</v>
      </c>
      <c r="Q97" s="157">
        <v>78</v>
      </c>
      <c r="R97" s="157">
        <v>0.53400000000000003</v>
      </c>
      <c r="S97" s="157">
        <v>214</v>
      </c>
      <c r="T97" s="157">
        <v>8</v>
      </c>
      <c r="U97" s="157">
        <v>5</v>
      </c>
      <c r="V97" s="161">
        <v>38.249076733380825</v>
      </c>
      <c r="W97" s="161">
        <v>5.6595058465065833</v>
      </c>
      <c r="X97" s="161">
        <v>37.505831694660856</v>
      </c>
      <c r="Y97" s="161">
        <v>5.5527042892022358</v>
      </c>
      <c r="Z97" s="161">
        <v>183</v>
      </c>
      <c r="AA97" s="156">
        <f t="shared" si="10"/>
        <v>4.7844292105563895</v>
      </c>
      <c r="AB97" s="156">
        <f t="shared" si="11"/>
        <v>4.8792412201340669</v>
      </c>
      <c r="AC97" s="156">
        <f t="shared" si="12"/>
        <v>98.056828812102225</v>
      </c>
      <c r="AD97" s="156">
        <f t="shared" si="12"/>
        <v>98.112881933494734</v>
      </c>
      <c r="AE97" s="177"/>
    </row>
    <row r="98" spans="1:31" s="158" customFormat="1" ht="30" x14ac:dyDescent="0.25">
      <c r="A98" s="159" t="s">
        <v>60</v>
      </c>
      <c r="B98" s="157" t="s">
        <v>22</v>
      </c>
      <c r="C98" s="157" t="s">
        <v>61</v>
      </c>
      <c r="D98" s="157" t="s">
        <v>62</v>
      </c>
      <c r="E98" s="157" t="s">
        <v>11</v>
      </c>
      <c r="F98" s="157" t="s">
        <v>23</v>
      </c>
      <c r="G98" s="157" t="s">
        <v>63</v>
      </c>
      <c r="H98" s="157">
        <v>0.02</v>
      </c>
      <c r="I98" s="157">
        <v>535</v>
      </c>
      <c r="J98" s="157">
        <v>4</v>
      </c>
      <c r="K98" s="157">
        <v>0.53</v>
      </c>
      <c r="L98" s="157">
        <v>0.53</v>
      </c>
      <c r="M98" s="160" t="s">
        <v>64</v>
      </c>
      <c r="N98" s="153">
        <v>4.7800000000000002E-4</v>
      </c>
      <c r="O98" s="153">
        <v>4.7800000000000002E-4</v>
      </c>
      <c r="P98" s="157">
        <v>1</v>
      </c>
      <c r="Q98" s="157">
        <v>79</v>
      </c>
      <c r="R98" s="157">
        <v>0.02</v>
      </c>
      <c r="S98" s="157">
        <v>535</v>
      </c>
      <c r="T98" s="157">
        <v>4</v>
      </c>
      <c r="U98" s="157">
        <v>1</v>
      </c>
      <c r="V98" s="161">
        <v>1.4084919153279192</v>
      </c>
      <c r="W98" s="161">
        <v>0.32306220606158448</v>
      </c>
      <c r="X98" s="161">
        <v>1.3689574888025153</v>
      </c>
      <c r="Y98" s="161">
        <v>0.31431375745580525</v>
      </c>
      <c r="Z98" s="161">
        <v>183</v>
      </c>
      <c r="AA98" s="156">
        <f t="shared" si="10"/>
        <v>129.92619837465998</v>
      </c>
      <c r="AB98" s="156">
        <f t="shared" si="11"/>
        <v>133.67836583448459</v>
      </c>
      <c r="AC98" s="156">
        <f t="shared" si="12"/>
        <v>97.193137845154084</v>
      </c>
      <c r="AD98" s="156">
        <f t="shared" si="12"/>
        <v>97.292023504565705</v>
      </c>
      <c r="AE98" s="177"/>
    </row>
    <row r="99" spans="1:31" s="158" customFormat="1" x14ac:dyDescent="0.25">
      <c r="A99" s="159" t="s">
        <v>60</v>
      </c>
      <c r="B99" s="157" t="s">
        <v>24</v>
      </c>
      <c r="C99" s="157" t="s">
        <v>61</v>
      </c>
      <c r="D99" s="157" t="s">
        <v>65</v>
      </c>
      <c r="E99" s="157" t="s">
        <v>17</v>
      </c>
      <c r="F99" s="157" t="s">
        <v>23</v>
      </c>
      <c r="G99" s="157" t="s">
        <v>66</v>
      </c>
      <c r="H99" s="157">
        <v>0.53400000000000003</v>
      </c>
      <c r="I99" s="157">
        <v>1070</v>
      </c>
      <c r="J99" s="157">
        <v>8</v>
      </c>
      <c r="K99" s="157">
        <f>L99*J99/8</f>
        <v>4.51</v>
      </c>
      <c r="L99" s="157">
        <v>4.51</v>
      </c>
      <c r="M99" s="160" t="s">
        <v>58</v>
      </c>
      <c r="N99" s="153">
        <v>5.8489289806512362E-4</v>
      </c>
      <c r="O99" s="153">
        <v>5.848928980651247E-4</v>
      </c>
      <c r="P99" s="157">
        <v>1</v>
      </c>
      <c r="Q99" s="157">
        <v>80</v>
      </c>
      <c r="R99" s="157">
        <v>0.53400000000000003</v>
      </c>
      <c r="S99" s="157">
        <v>1070</v>
      </c>
      <c r="T99" s="157">
        <v>8</v>
      </c>
      <c r="U99" s="157">
        <v>1</v>
      </c>
      <c r="V99" s="161">
        <v>229.85143926023679</v>
      </c>
      <c r="W99" s="161">
        <v>32.996460983449552</v>
      </c>
      <c r="X99" s="161">
        <v>228.76855218531281</v>
      </c>
      <c r="Y99" s="161">
        <v>32.851128500521803</v>
      </c>
      <c r="Z99" s="161">
        <v>183</v>
      </c>
      <c r="AA99" s="156">
        <f t="shared" si="10"/>
        <v>0.79616643075620774</v>
      </c>
      <c r="AB99" s="156">
        <f t="shared" si="11"/>
        <v>0.79993512330209515</v>
      </c>
      <c r="AC99" s="156">
        <f t="shared" si="12"/>
        <v>99.528875225489472</v>
      </c>
      <c r="AD99" s="156">
        <f t="shared" si="12"/>
        <v>99.55955130157551</v>
      </c>
      <c r="AE99" s="177"/>
    </row>
    <row r="100" spans="1:31" s="158" customFormat="1" ht="45" x14ac:dyDescent="0.25">
      <c r="A100" s="159" t="s">
        <v>60</v>
      </c>
      <c r="B100" s="157" t="s">
        <v>8</v>
      </c>
      <c r="C100" s="157" t="s">
        <v>67</v>
      </c>
      <c r="D100" s="157" t="s">
        <v>10</v>
      </c>
      <c r="E100" s="157" t="s">
        <v>11</v>
      </c>
      <c r="F100" s="157" t="s">
        <v>12</v>
      </c>
      <c r="G100" s="157" t="s">
        <v>63</v>
      </c>
      <c r="H100" s="157">
        <v>0.02</v>
      </c>
      <c r="I100" s="157">
        <v>535</v>
      </c>
      <c r="J100" s="157">
        <v>4</v>
      </c>
      <c r="K100" s="157">
        <v>0.03</v>
      </c>
      <c r="L100" s="157">
        <f>K100*8/J100</f>
        <v>0.06</v>
      </c>
      <c r="M100" s="160" t="s">
        <v>68</v>
      </c>
      <c r="N100" s="153">
        <v>4.7800000000000002E-4</v>
      </c>
      <c r="O100" s="153">
        <v>4.7800000000000002E-4</v>
      </c>
      <c r="P100" s="157">
        <v>20</v>
      </c>
      <c r="Q100" s="157">
        <v>81</v>
      </c>
      <c r="R100" s="157">
        <v>0.02</v>
      </c>
      <c r="S100" s="157">
        <v>26.75</v>
      </c>
      <c r="T100" s="157">
        <v>4</v>
      </c>
      <c r="U100" s="157">
        <v>20</v>
      </c>
      <c r="V100" s="161">
        <v>7.3631820085860444E-2</v>
      </c>
      <c r="W100" s="161">
        <v>1.6839255891580224E-2</v>
      </c>
      <c r="X100" s="161">
        <v>6.9169796768496439E-2</v>
      </c>
      <c r="Y100" s="161">
        <v>1.5852781777140303E-2</v>
      </c>
      <c r="Z100" s="161">
        <v>183</v>
      </c>
      <c r="AA100" s="156">
        <f t="shared" si="10"/>
        <v>2485.3385368799486</v>
      </c>
      <c r="AB100" s="156">
        <f t="shared" si="11"/>
        <v>2645.6634043971603</v>
      </c>
      <c r="AC100" s="156">
        <f t="shared" si="12"/>
        <v>93.94008824967122</v>
      </c>
      <c r="AD100" s="156">
        <f t="shared" si="12"/>
        <v>94.141818850005322</v>
      </c>
      <c r="AE100" s="177"/>
    </row>
    <row r="101" spans="1:31" s="158" customFormat="1" x14ac:dyDescent="0.25">
      <c r="A101" s="159" t="s">
        <v>60</v>
      </c>
      <c r="B101" s="157" t="s">
        <v>15</v>
      </c>
      <c r="C101" s="157" t="s">
        <v>67</v>
      </c>
      <c r="D101" s="157" t="s">
        <v>47</v>
      </c>
      <c r="E101" s="157" t="s">
        <v>17</v>
      </c>
      <c r="F101" s="157" t="s">
        <v>12</v>
      </c>
      <c r="G101" s="157" t="s">
        <v>66</v>
      </c>
      <c r="H101" s="157">
        <v>0.53400000000000003</v>
      </c>
      <c r="I101" s="157">
        <v>1070</v>
      </c>
      <c r="J101" s="157">
        <v>8</v>
      </c>
      <c r="K101" s="157">
        <f>L101*J101/8</f>
        <v>0.19</v>
      </c>
      <c r="L101" s="157">
        <v>0.19</v>
      </c>
      <c r="M101" s="160" t="s">
        <v>58</v>
      </c>
      <c r="N101" s="153">
        <v>5.8489291666866746E-4</v>
      </c>
      <c r="O101" s="153">
        <v>5.8489291666861173E-4</v>
      </c>
      <c r="P101" s="157">
        <v>20</v>
      </c>
      <c r="Q101" s="157">
        <v>82</v>
      </c>
      <c r="R101" s="157">
        <v>0.53400000000000003</v>
      </c>
      <c r="S101" s="157">
        <v>53.5</v>
      </c>
      <c r="T101" s="157">
        <v>8</v>
      </c>
      <c r="U101" s="157">
        <v>20</v>
      </c>
      <c r="V101" s="161">
        <v>9.0058960527057064</v>
      </c>
      <c r="W101" s="161">
        <v>1.3360465692725711</v>
      </c>
      <c r="X101" s="161">
        <v>8.9769116737112622</v>
      </c>
      <c r="Y101" s="161">
        <v>1.3318679882920155</v>
      </c>
      <c r="Z101" s="161">
        <v>183</v>
      </c>
      <c r="AA101" s="156">
        <f t="shared" si="10"/>
        <v>20.320021342575899</v>
      </c>
      <c r="AB101" s="156">
        <f t="shared" si="11"/>
        <v>20.385630008582183</v>
      </c>
      <c r="AC101" s="156">
        <f t="shared" si="12"/>
        <v>99.678162185918893</v>
      </c>
      <c r="AD101" s="156">
        <f t="shared" si="12"/>
        <v>99.687242864383776</v>
      </c>
      <c r="AE101" s="177"/>
    </row>
    <row r="102" spans="1:31" s="158" customFormat="1" ht="45" x14ac:dyDescent="0.25">
      <c r="A102" s="159" t="s">
        <v>60</v>
      </c>
      <c r="B102" s="157" t="s">
        <v>18</v>
      </c>
      <c r="C102" s="157" t="s">
        <v>67</v>
      </c>
      <c r="D102" s="157" t="s">
        <v>10</v>
      </c>
      <c r="E102" s="157" t="s">
        <v>11</v>
      </c>
      <c r="F102" s="157" t="s">
        <v>12</v>
      </c>
      <c r="G102" s="157" t="s">
        <v>63</v>
      </c>
      <c r="H102" s="157">
        <v>0.02</v>
      </c>
      <c r="I102" s="157">
        <v>535</v>
      </c>
      <c r="J102" s="157">
        <v>4</v>
      </c>
      <c r="K102" s="157">
        <v>0.03</v>
      </c>
      <c r="L102" s="157">
        <f>K102*8/J102</f>
        <v>0.06</v>
      </c>
      <c r="M102" s="160" t="s">
        <v>68</v>
      </c>
      <c r="N102" s="153">
        <v>4.7800000000000002E-4</v>
      </c>
      <c r="O102" s="153">
        <v>4.7800000000000002E-4</v>
      </c>
      <c r="P102" s="157">
        <v>10</v>
      </c>
      <c r="Q102" s="157">
        <v>83</v>
      </c>
      <c r="R102" s="157">
        <v>0.02</v>
      </c>
      <c r="S102" s="157">
        <v>53.5</v>
      </c>
      <c r="T102" s="157">
        <v>4</v>
      </c>
      <c r="U102" s="157">
        <v>10</v>
      </c>
      <c r="V102" s="161">
        <v>0.14140075415771231</v>
      </c>
      <c r="W102" s="161">
        <v>3.2378881963082348E-2</v>
      </c>
      <c r="X102" s="161">
        <v>0.13693760452281778</v>
      </c>
      <c r="Y102" s="161">
        <v>3.1392124161636663E-2</v>
      </c>
      <c r="Z102" s="161">
        <v>183</v>
      </c>
      <c r="AA102" s="156">
        <f t="shared" si="10"/>
        <v>1294.193946065448</v>
      </c>
      <c r="AB102" s="156">
        <f t="shared" si="11"/>
        <v>1336.3750639402115</v>
      </c>
      <c r="AC102" s="156">
        <f t="shared" si="12"/>
        <v>96.843616809909989</v>
      </c>
      <c r="AD102" s="156">
        <f t="shared" si="12"/>
        <v>96.952464873336993</v>
      </c>
      <c r="AE102" s="177"/>
    </row>
    <row r="103" spans="1:31" s="158" customFormat="1" x14ac:dyDescent="0.25">
      <c r="A103" s="159" t="s">
        <v>60</v>
      </c>
      <c r="B103" s="157" t="s">
        <v>19</v>
      </c>
      <c r="C103" s="157" t="s">
        <v>67</v>
      </c>
      <c r="D103" s="157" t="s">
        <v>47</v>
      </c>
      <c r="E103" s="157" t="s">
        <v>17</v>
      </c>
      <c r="F103" s="157" t="s">
        <v>12</v>
      </c>
      <c r="G103" s="157" t="s">
        <v>66</v>
      </c>
      <c r="H103" s="157">
        <v>0.53400000000000003</v>
      </c>
      <c r="I103" s="157">
        <v>1070</v>
      </c>
      <c r="J103" s="157">
        <v>8</v>
      </c>
      <c r="K103" s="157">
        <f>L103*J103/8</f>
        <v>0.19</v>
      </c>
      <c r="L103" s="157">
        <v>0.19</v>
      </c>
      <c r="M103" s="160" t="s">
        <v>58</v>
      </c>
      <c r="N103" s="153">
        <v>5.8489291569023159E-4</v>
      </c>
      <c r="O103" s="153">
        <v>5.8489291569023289E-4</v>
      </c>
      <c r="P103" s="157">
        <v>10</v>
      </c>
      <c r="Q103" s="157">
        <v>84</v>
      </c>
      <c r="R103" s="157">
        <v>0.53400000000000003</v>
      </c>
      <c r="S103" s="157">
        <v>107</v>
      </c>
      <c r="T103" s="157">
        <v>8</v>
      </c>
      <c r="U103" s="157">
        <v>10</v>
      </c>
      <c r="V103" s="161">
        <v>18.204700895061002</v>
      </c>
      <c r="W103" s="161">
        <v>2.6993182384690848</v>
      </c>
      <c r="X103" s="161">
        <v>18.174972052869418</v>
      </c>
      <c r="Y103" s="161">
        <v>2.6950352307464662</v>
      </c>
      <c r="Z103" s="161">
        <v>183</v>
      </c>
      <c r="AA103" s="156">
        <f t="shared" si="10"/>
        <v>10.052348624395611</v>
      </c>
      <c r="AB103" s="156">
        <f t="shared" si="11"/>
        <v>10.06879127338787</v>
      </c>
      <c r="AC103" s="156">
        <f t="shared" si="12"/>
        <v>99.836696892945668</v>
      </c>
      <c r="AD103" s="156">
        <f t="shared" si="12"/>
        <v>99.84133001949975</v>
      </c>
      <c r="AE103" s="177"/>
    </row>
    <row r="104" spans="1:31" s="158" customFormat="1" ht="45" x14ac:dyDescent="0.25">
      <c r="A104" s="159" t="s">
        <v>60</v>
      </c>
      <c r="B104" s="157" t="s">
        <v>20</v>
      </c>
      <c r="C104" s="157" t="s">
        <v>67</v>
      </c>
      <c r="D104" s="157" t="s">
        <v>10</v>
      </c>
      <c r="E104" s="157" t="s">
        <v>11</v>
      </c>
      <c r="F104" s="157" t="s">
        <v>12</v>
      </c>
      <c r="G104" s="157" t="s">
        <v>63</v>
      </c>
      <c r="H104" s="157">
        <v>0.02</v>
      </c>
      <c r="I104" s="157">
        <v>535</v>
      </c>
      <c r="J104" s="157">
        <v>4</v>
      </c>
      <c r="K104" s="157">
        <v>0.03</v>
      </c>
      <c r="L104" s="157">
        <f>K104*8/J104</f>
        <v>0.06</v>
      </c>
      <c r="M104" s="160" t="s">
        <v>68</v>
      </c>
      <c r="N104" s="153">
        <v>4.7800000000000002E-4</v>
      </c>
      <c r="O104" s="153">
        <v>4.7800000000000002E-4</v>
      </c>
      <c r="P104" s="157">
        <v>5</v>
      </c>
      <c r="Q104" s="157">
        <v>85</v>
      </c>
      <c r="R104" s="157">
        <v>0.02</v>
      </c>
      <c r="S104" s="157">
        <v>107</v>
      </c>
      <c r="T104" s="157">
        <v>4</v>
      </c>
      <c r="U104" s="157">
        <v>5</v>
      </c>
      <c r="V104" s="161">
        <v>0.27697462366501169</v>
      </c>
      <c r="W104" s="161">
        <v>6.3466630837874682E-2</v>
      </c>
      <c r="X104" s="161">
        <v>0.27250957731313219</v>
      </c>
      <c r="Y104" s="161">
        <v>6.2479454286557351E-2</v>
      </c>
      <c r="Z104" s="161">
        <v>183</v>
      </c>
      <c r="AA104" s="156">
        <f t="shared" si="10"/>
        <v>660.71034804015198</v>
      </c>
      <c r="AB104" s="156">
        <f t="shared" si="11"/>
        <v>671.53603115284443</v>
      </c>
      <c r="AC104" s="156">
        <f t="shared" si="12"/>
        <v>98.387922224499604</v>
      </c>
      <c r="AD104" s="156">
        <f t="shared" si="12"/>
        <v>98.444573883496247</v>
      </c>
      <c r="AE104" s="177"/>
    </row>
    <row r="105" spans="1:31" s="158" customFormat="1" x14ac:dyDescent="0.25">
      <c r="A105" s="159" t="s">
        <v>60</v>
      </c>
      <c r="B105" s="157" t="s">
        <v>21</v>
      </c>
      <c r="C105" s="157" t="s">
        <v>67</v>
      </c>
      <c r="D105" s="157" t="s">
        <v>47</v>
      </c>
      <c r="E105" s="157" t="s">
        <v>17</v>
      </c>
      <c r="F105" s="157" t="s">
        <v>12</v>
      </c>
      <c r="G105" s="157" t="s">
        <v>66</v>
      </c>
      <c r="H105" s="157">
        <v>0.53400000000000003</v>
      </c>
      <c r="I105" s="157">
        <v>1070</v>
      </c>
      <c r="J105" s="157">
        <v>8</v>
      </c>
      <c r="K105" s="157">
        <f>L105*J105/8</f>
        <v>0.19</v>
      </c>
      <c r="L105" s="157">
        <v>0.19</v>
      </c>
      <c r="M105" s="160" t="s">
        <v>58</v>
      </c>
      <c r="N105" s="153">
        <v>5.8489291372998886E-4</v>
      </c>
      <c r="O105" s="153">
        <v>5.8489291372998647E-4</v>
      </c>
      <c r="P105" s="157">
        <v>5</v>
      </c>
      <c r="Q105" s="157">
        <v>86</v>
      </c>
      <c r="R105" s="157">
        <v>0.53400000000000003</v>
      </c>
      <c r="S105" s="157">
        <v>214</v>
      </c>
      <c r="T105" s="157">
        <v>8</v>
      </c>
      <c r="U105" s="157">
        <v>5</v>
      </c>
      <c r="V105" s="161">
        <v>37.312481308778061</v>
      </c>
      <c r="W105" s="161">
        <v>5.5243663903836611</v>
      </c>
      <c r="X105" s="161">
        <v>37.28121601327026</v>
      </c>
      <c r="Y105" s="161">
        <v>5.5198732264838757</v>
      </c>
      <c r="Z105" s="161">
        <v>183</v>
      </c>
      <c r="AA105" s="156">
        <f t="shared" si="10"/>
        <v>4.9045250699247323</v>
      </c>
      <c r="AB105" s="156">
        <f t="shared" si="11"/>
        <v>4.9086381714282359</v>
      </c>
      <c r="AC105" s="156">
        <f t="shared" si="12"/>
        <v>99.916206871236824</v>
      </c>
      <c r="AD105" s="156">
        <f t="shared" si="12"/>
        <v>99.918666439148453</v>
      </c>
      <c r="AE105" s="177"/>
    </row>
    <row r="106" spans="1:31" s="158" customFormat="1" ht="45" x14ac:dyDescent="0.25">
      <c r="A106" s="159" t="s">
        <v>60</v>
      </c>
      <c r="B106" s="157" t="s">
        <v>22</v>
      </c>
      <c r="C106" s="157" t="s">
        <v>67</v>
      </c>
      <c r="D106" s="157" t="s">
        <v>10</v>
      </c>
      <c r="E106" s="157" t="s">
        <v>11</v>
      </c>
      <c r="F106" s="157" t="s">
        <v>23</v>
      </c>
      <c r="G106" s="157" t="s">
        <v>63</v>
      </c>
      <c r="H106" s="157">
        <v>0.02</v>
      </c>
      <c r="I106" s="157">
        <v>535</v>
      </c>
      <c r="J106" s="157">
        <v>4</v>
      </c>
      <c r="K106" s="157">
        <v>0.03</v>
      </c>
      <c r="L106" s="157">
        <f>K106*8/J106</f>
        <v>0.06</v>
      </c>
      <c r="M106" s="160" t="s">
        <v>68</v>
      </c>
      <c r="N106" s="153">
        <v>4.7800000000000002E-4</v>
      </c>
      <c r="O106" s="153">
        <v>4.7800000000000002E-4</v>
      </c>
      <c r="P106" s="157">
        <v>1</v>
      </c>
      <c r="Q106" s="157">
        <v>87</v>
      </c>
      <c r="R106" s="157">
        <v>0.02</v>
      </c>
      <c r="S106" s="157">
        <v>535</v>
      </c>
      <c r="T106" s="157">
        <v>4</v>
      </c>
      <c r="U106" s="157">
        <v>1</v>
      </c>
      <c r="V106" s="161">
        <v>1.3616666907227359</v>
      </c>
      <c r="W106" s="161">
        <v>0.31263639494452355</v>
      </c>
      <c r="X106" s="161">
        <v>1.3571916017490573</v>
      </c>
      <c r="Y106" s="161">
        <v>0.31164608390472498</v>
      </c>
      <c r="Z106" s="161">
        <v>183</v>
      </c>
      <c r="AA106" s="156">
        <f t="shared" si="10"/>
        <v>134.3941224727092</v>
      </c>
      <c r="AB106" s="156">
        <f t="shared" si="11"/>
        <v>134.8372623026564</v>
      </c>
      <c r="AC106" s="156">
        <f t="shared" si="12"/>
        <v>99.671352100762391</v>
      </c>
      <c r="AD106" s="156">
        <f t="shared" si="12"/>
        <v>99.683238722102615</v>
      </c>
      <c r="AE106" s="177"/>
    </row>
    <row r="107" spans="1:31" s="158" customFormat="1" x14ac:dyDescent="0.25">
      <c r="A107" s="159" t="s">
        <v>60</v>
      </c>
      <c r="B107" s="157" t="s">
        <v>24</v>
      </c>
      <c r="C107" s="157" t="s">
        <v>67</v>
      </c>
      <c r="D107" s="157" t="s">
        <v>47</v>
      </c>
      <c r="E107" s="157" t="s">
        <v>17</v>
      </c>
      <c r="F107" s="157" t="s">
        <v>23</v>
      </c>
      <c r="G107" s="157" t="s">
        <v>66</v>
      </c>
      <c r="H107" s="157">
        <v>0.53400000000000003</v>
      </c>
      <c r="I107" s="157">
        <v>1070</v>
      </c>
      <c r="J107" s="157">
        <v>8</v>
      </c>
      <c r="K107" s="157">
        <f>L107*J107/8</f>
        <v>0.19</v>
      </c>
      <c r="L107" s="157">
        <v>0.19</v>
      </c>
      <c r="M107" s="160" t="s">
        <v>58</v>
      </c>
      <c r="N107" s="153">
        <v>5.848928980651247E-4</v>
      </c>
      <c r="O107" s="153">
        <v>5.8489289806512644E-4</v>
      </c>
      <c r="P107" s="157">
        <v>1</v>
      </c>
      <c r="Q107" s="157">
        <v>88</v>
      </c>
      <c r="R107" s="157">
        <v>0.53400000000000003</v>
      </c>
      <c r="S107" s="157">
        <v>1070</v>
      </c>
      <c r="T107" s="157">
        <v>8</v>
      </c>
      <c r="U107" s="157">
        <v>1</v>
      </c>
      <c r="V107" s="161">
        <v>228.49717282966057</v>
      </c>
      <c r="W107" s="161">
        <v>32.81418170834921</v>
      </c>
      <c r="X107" s="161">
        <v>228.45161015249255</v>
      </c>
      <c r="Y107" s="161">
        <v>32.808064513977307</v>
      </c>
      <c r="Z107" s="161">
        <v>183</v>
      </c>
      <c r="AA107" s="156">
        <f t="shared" si="10"/>
        <v>0.80088518266448017</v>
      </c>
      <c r="AB107" s="156">
        <f t="shared" si="11"/>
        <v>0.80104491221509277</v>
      </c>
      <c r="AC107" s="156">
        <f t="shared" si="12"/>
        <v>99.980059850805247</v>
      </c>
      <c r="AD107" s="156">
        <f t="shared" si="12"/>
        <v>99.981358077351203</v>
      </c>
      <c r="AE107" s="177"/>
    </row>
    <row r="108" spans="1:31" s="158" customFormat="1" ht="45" x14ac:dyDescent="0.25">
      <c r="A108" s="159" t="s">
        <v>60</v>
      </c>
      <c r="B108" s="157" t="s">
        <v>8</v>
      </c>
      <c r="C108" s="157" t="s">
        <v>69</v>
      </c>
      <c r="D108" s="157" t="s">
        <v>10</v>
      </c>
      <c r="E108" s="157" t="s">
        <v>11</v>
      </c>
      <c r="F108" s="157" t="s">
        <v>12</v>
      </c>
      <c r="G108" s="157" t="s">
        <v>63</v>
      </c>
      <c r="H108" s="157">
        <v>0.02</v>
      </c>
      <c r="I108" s="157">
        <v>535</v>
      </c>
      <c r="J108" s="157">
        <v>4</v>
      </c>
      <c r="K108" s="157">
        <v>0.99</v>
      </c>
      <c r="L108" s="157">
        <f>K108*8/J108</f>
        <v>1.98</v>
      </c>
      <c r="M108" s="160" t="s">
        <v>70</v>
      </c>
      <c r="N108" s="153">
        <v>4.7800000000000002E-4</v>
      </c>
      <c r="O108" s="153">
        <v>4.7800000000000002E-4</v>
      </c>
      <c r="P108" s="157">
        <v>20</v>
      </c>
      <c r="Q108" s="157">
        <v>89</v>
      </c>
      <c r="R108" s="157">
        <v>0.02</v>
      </c>
      <c r="S108" s="157">
        <v>26.75</v>
      </c>
      <c r="T108" s="157">
        <v>4</v>
      </c>
      <c r="U108" s="157">
        <v>20</v>
      </c>
      <c r="V108" s="161">
        <v>0.26159746818190394</v>
      </c>
      <c r="W108" s="161">
        <v>5.86322573889188E-2</v>
      </c>
      <c r="X108" s="161">
        <v>0.11428091685944439</v>
      </c>
      <c r="Y108" s="161">
        <v>2.6063599575901625E-2</v>
      </c>
      <c r="Z108" s="161">
        <v>183</v>
      </c>
      <c r="AA108" s="156">
        <f t="shared" si="10"/>
        <v>699.54805477226353</v>
      </c>
      <c r="AB108" s="156">
        <f t="shared" si="11"/>
        <v>1601.3172192613235</v>
      </c>
      <c r="AC108" s="156">
        <f t="shared" si="12"/>
        <v>43.685788571920817</v>
      </c>
      <c r="AD108" s="156">
        <f t="shared" si="12"/>
        <v>44.4526626410047</v>
      </c>
      <c r="AE108" s="177"/>
    </row>
    <row r="109" spans="1:31" s="158" customFormat="1" x14ac:dyDescent="0.25">
      <c r="A109" s="159" t="s">
        <v>60</v>
      </c>
      <c r="B109" s="157" t="s">
        <v>15</v>
      </c>
      <c r="C109" s="157" t="s">
        <v>69</v>
      </c>
      <c r="D109" s="157" t="s">
        <v>47</v>
      </c>
      <c r="E109" s="157" t="s">
        <v>17</v>
      </c>
      <c r="F109" s="157" t="s">
        <v>12</v>
      </c>
      <c r="G109" s="157" t="s">
        <v>66</v>
      </c>
      <c r="H109" s="157">
        <v>0.53400000000000003</v>
      </c>
      <c r="I109" s="157">
        <v>1070</v>
      </c>
      <c r="J109" s="157">
        <v>8</v>
      </c>
      <c r="K109" s="157">
        <f>L109*J109/8</f>
        <v>2.75</v>
      </c>
      <c r="L109" s="157">
        <v>2.75</v>
      </c>
      <c r="M109" s="160" t="s">
        <v>58</v>
      </c>
      <c r="N109" s="153">
        <v>5.848929166686397E-4</v>
      </c>
      <c r="O109" s="153">
        <v>5.8489291666866399E-4</v>
      </c>
      <c r="P109" s="157">
        <v>20</v>
      </c>
      <c r="Q109" s="157">
        <v>90</v>
      </c>
      <c r="R109" s="157">
        <v>0.53400000000000003</v>
      </c>
      <c r="S109" s="157">
        <v>53.5</v>
      </c>
      <c r="T109" s="157">
        <v>8</v>
      </c>
      <c r="U109" s="157">
        <v>20</v>
      </c>
      <c r="V109" s="161">
        <v>9.5201784560280451</v>
      </c>
      <c r="W109" s="161">
        <v>1.4105158956351767</v>
      </c>
      <c r="X109" s="161">
        <v>9.1002925354591113</v>
      </c>
      <c r="Y109" s="161">
        <v>1.3499835493899821</v>
      </c>
      <c r="Z109" s="161">
        <v>183</v>
      </c>
      <c r="AA109" s="156">
        <f t="shared" si="10"/>
        <v>19.222328745752339</v>
      </c>
      <c r="AB109" s="156">
        <f t="shared" si="11"/>
        <v>20.109243662986007</v>
      </c>
      <c r="AC109" s="156">
        <f t="shared" si="12"/>
        <v>95.589516283667265</v>
      </c>
      <c r="AD109" s="156">
        <f t="shared" si="12"/>
        <v>95.70849598841734</v>
      </c>
      <c r="AE109" s="177"/>
    </row>
    <row r="110" spans="1:31" s="158" customFormat="1" ht="45" x14ac:dyDescent="0.25">
      <c r="A110" s="159" t="s">
        <v>60</v>
      </c>
      <c r="B110" s="157" t="s">
        <v>18</v>
      </c>
      <c r="C110" s="157" t="s">
        <v>69</v>
      </c>
      <c r="D110" s="157" t="s">
        <v>10</v>
      </c>
      <c r="E110" s="157" t="s">
        <v>11</v>
      </c>
      <c r="F110" s="157" t="s">
        <v>12</v>
      </c>
      <c r="G110" s="157" t="s">
        <v>63</v>
      </c>
      <c r="H110" s="157">
        <v>0.02</v>
      </c>
      <c r="I110" s="157">
        <v>535</v>
      </c>
      <c r="J110" s="157">
        <v>4</v>
      </c>
      <c r="K110" s="157">
        <v>0.99</v>
      </c>
      <c r="L110" s="157">
        <f>K110*8/J110</f>
        <v>1.98</v>
      </c>
      <c r="M110" s="160" t="s">
        <v>70</v>
      </c>
      <c r="N110" s="153">
        <v>4.7800000000000002E-4</v>
      </c>
      <c r="O110" s="153">
        <v>4.7800000000000002E-4</v>
      </c>
      <c r="P110" s="157">
        <v>10</v>
      </c>
      <c r="Q110" s="157">
        <v>91</v>
      </c>
      <c r="R110" s="157">
        <v>0.02</v>
      </c>
      <c r="S110" s="157">
        <v>53.5</v>
      </c>
      <c r="T110" s="157">
        <v>4</v>
      </c>
      <c r="U110" s="157">
        <v>10</v>
      </c>
      <c r="V110" s="161">
        <v>0.32937818555895138</v>
      </c>
      <c r="W110" s="161">
        <v>7.4175131932603888E-2</v>
      </c>
      <c r="X110" s="161">
        <v>0.18203918059121343</v>
      </c>
      <c r="Y110" s="161">
        <v>4.1603030105005677E-2</v>
      </c>
      <c r="Z110" s="161">
        <v>183</v>
      </c>
      <c r="AA110" s="156">
        <f t="shared" si="10"/>
        <v>555.59234953417115</v>
      </c>
      <c r="AB110" s="156">
        <f t="shared" si="11"/>
        <v>1005.278091264013</v>
      </c>
      <c r="AC110" s="156">
        <f t="shared" si="12"/>
        <v>55.267527897239098</v>
      </c>
      <c r="AD110" s="156">
        <f t="shared" si="12"/>
        <v>56.087571428664958</v>
      </c>
      <c r="AE110" s="177"/>
    </row>
    <row r="111" spans="1:31" s="158" customFormat="1" x14ac:dyDescent="0.25">
      <c r="A111" s="159" t="s">
        <v>60</v>
      </c>
      <c r="B111" s="157" t="s">
        <v>19</v>
      </c>
      <c r="C111" s="157" t="s">
        <v>69</v>
      </c>
      <c r="D111" s="157" t="s">
        <v>47</v>
      </c>
      <c r="E111" s="157" t="s">
        <v>17</v>
      </c>
      <c r="F111" s="157" t="s">
        <v>12</v>
      </c>
      <c r="G111" s="157" t="s">
        <v>66</v>
      </c>
      <c r="H111" s="157">
        <v>0.53400000000000003</v>
      </c>
      <c r="I111" s="157">
        <v>1070</v>
      </c>
      <c r="J111" s="157">
        <v>8</v>
      </c>
      <c r="K111" s="157">
        <f>L111*J111/8</f>
        <v>2.75</v>
      </c>
      <c r="L111" s="157">
        <v>2.75</v>
      </c>
      <c r="M111" s="160" t="s">
        <v>58</v>
      </c>
      <c r="N111" s="153">
        <v>5.848929156902214E-4</v>
      </c>
      <c r="O111" s="153">
        <v>5.8489291569023159E-4</v>
      </c>
      <c r="P111" s="157">
        <v>10</v>
      </c>
      <c r="Q111" s="157">
        <v>92</v>
      </c>
      <c r="R111" s="157">
        <v>0.53400000000000003</v>
      </c>
      <c r="S111" s="157">
        <v>107</v>
      </c>
      <c r="T111" s="157">
        <v>8</v>
      </c>
      <c r="U111" s="157">
        <v>10</v>
      </c>
      <c r="V111" s="161">
        <v>18.732191118954283</v>
      </c>
      <c r="W111" s="161">
        <v>2.7756389543291462</v>
      </c>
      <c r="X111" s="161">
        <v>18.301521859790395</v>
      </c>
      <c r="Y111" s="161">
        <v>2.7135948848433773</v>
      </c>
      <c r="Z111" s="161">
        <v>183</v>
      </c>
      <c r="AA111" s="156">
        <f t="shared" si="10"/>
        <v>9.7692789294056652</v>
      </c>
      <c r="AB111" s="156">
        <f t="shared" si="11"/>
        <v>9.9991684517811947</v>
      </c>
      <c r="AC111" s="156">
        <f t="shared" si="12"/>
        <v>97.700913596124295</v>
      </c>
      <c r="AD111" s="156">
        <f t="shared" si="12"/>
        <v>97.764692364293296</v>
      </c>
      <c r="AE111" s="177"/>
    </row>
    <row r="112" spans="1:31" s="158" customFormat="1" ht="45" x14ac:dyDescent="0.25">
      <c r="A112" s="159" t="s">
        <v>60</v>
      </c>
      <c r="B112" s="157" t="s">
        <v>20</v>
      </c>
      <c r="C112" s="157" t="s">
        <v>69</v>
      </c>
      <c r="D112" s="157" t="s">
        <v>10</v>
      </c>
      <c r="E112" s="157" t="s">
        <v>11</v>
      </c>
      <c r="F112" s="157" t="s">
        <v>12</v>
      </c>
      <c r="G112" s="157" t="s">
        <v>63</v>
      </c>
      <c r="H112" s="157">
        <v>0.02</v>
      </c>
      <c r="I112" s="157">
        <v>535</v>
      </c>
      <c r="J112" s="157">
        <v>4</v>
      </c>
      <c r="K112" s="157">
        <v>0.99</v>
      </c>
      <c r="L112" s="157">
        <f>K112*8/J112</f>
        <v>1.98</v>
      </c>
      <c r="M112" s="160" t="s">
        <v>70</v>
      </c>
      <c r="N112" s="153">
        <v>4.7800000000000002E-4</v>
      </c>
      <c r="O112" s="153">
        <v>4.7800000000000002E-4</v>
      </c>
      <c r="P112" s="157">
        <v>5</v>
      </c>
      <c r="Q112" s="157">
        <v>93</v>
      </c>
      <c r="R112" s="157">
        <v>0.02</v>
      </c>
      <c r="S112" s="157">
        <v>107</v>
      </c>
      <c r="T112" s="157">
        <v>4</v>
      </c>
      <c r="U112" s="157">
        <v>5</v>
      </c>
      <c r="V112" s="161">
        <v>0.46504944954590077</v>
      </c>
      <c r="W112" s="161">
        <v>0.10528482878607387</v>
      </c>
      <c r="X112" s="161">
        <v>0.31764839898921743</v>
      </c>
      <c r="Y112" s="161">
        <v>7.2697295548291463E-2</v>
      </c>
      <c r="Z112" s="161">
        <v>183</v>
      </c>
      <c r="AA112" s="156">
        <f t="shared" si="10"/>
        <v>393.50654038767493</v>
      </c>
      <c r="AB112" s="156">
        <f t="shared" si="11"/>
        <v>576.10868048546956</v>
      </c>
      <c r="AC112" s="156">
        <f t="shared" si="12"/>
        <v>68.304219970453971</v>
      </c>
      <c r="AD112" s="156">
        <f t="shared" si="12"/>
        <v>69.048215575297789</v>
      </c>
      <c r="AE112" s="177"/>
    </row>
    <row r="113" spans="1:31" s="158" customFormat="1" x14ac:dyDescent="0.25">
      <c r="A113" s="159" t="s">
        <v>60</v>
      </c>
      <c r="B113" s="157" t="s">
        <v>21</v>
      </c>
      <c r="C113" s="157" t="s">
        <v>69</v>
      </c>
      <c r="D113" s="157" t="s">
        <v>47</v>
      </c>
      <c r="E113" s="157" t="s">
        <v>17</v>
      </c>
      <c r="F113" s="157" t="s">
        <v>12</v>
      </c>
      <c r="G113" s="157" t="s">
        <v>66</v>
      </c>
      <c r="H113" s="157">
        <v>0.53400000000000003</v>
      </c>
      <c r="I113" s="157">
        <v>1070</v>
      </c>
      <c r="J113" s="157">
        <v>8</v>
      </c>
      <c r="K113" s="157">
        <f>L113*J113/8</f>
        <v>2.75</v>
      </c>
      <c r="L113" s="157">
        <v>2.75</v>
      </c>
      <c r="M113" s="160" t="s">
        <v>58</v>
      </c>
      <c r="N113" s="153">
        <v>5.8489291373000057E-4</v>
      </c>
      <c r="O113" s="153">
        <v>5.8489291372999558E-4</v>
      </c>
      <c r="P113" s="157">
        <v>5</v>
      </c>
      <c r="Q113" s="157">
        <v>94</v>
      </c>
      <c r="R113" s="157">
        <v>0.53400000000000003</v>
      </c>
      <c r="S113" s="157">
        <v>214</v>
      </c>
      <c r="T113" s="157">
        <v>8</v>
      </c>
      <c r="U113" s="157">
        <v>5</v>
      </c>
      <c r="V113" s="161">
        <v>37.867229392808213</v>
      </c>
      <c r="W113" s="161">
        <v>5.6044127058552391</v>
      </c>
      <c r="X113" s="161">
        <v>37.414305973483408</v>
      </c>
      <c r="Y113" s="161">
        <v>5.5393265806282344</v>
      </c>
      <c r="Z113" s="161">
        <v>183</v>
      </c>
      <c r="AA113" s="156">
        <f t="shared" si="10"/>
        <v>4.8326746618213257</v>
      </c>
      <c r="AB113" s="156">
        <f t="shared" si="11"/>
        <v>4.8911771911444077</v>
      </c>
      <c r="AC113" s="156">
        <f t="shared" si="12"/>
        <v>98.803917195455483</v>
      </c>
      <c r="AD113" s="156">
        <f t="shared" si="12"/>
        <v>98.838662877931782</v>
      </c>
      <c r="AE113" s="177"/>
    </row>
    <row r="114" spans="1:31" s="158" customFormat="1" ht="45" x14ac:dyDescent="0.25">
      <c r="A114" s="159" t="s">
        <v>60</v>
      </c>
      <c r="B114" s="157" t="s">
        <v>22</v>
      </c>
      <c r="C114" s="157" t="s">
        <v>69</v>
      </c>
      <c r="D114" s="157" t="s">
        <v>10</v>
      </c>
      <c r="E114" s="157" t="s">
        <v>11</v>
      </c>
      <c r="F114" s="157" t="s">
        <v>23</v>
      </c>
      <c r="G114" s="157" t="s">
        <v>63</v>
      </c>
      <c r="H114" s="157">
        <v>0.02</v>
      </c>
      <c r="I114" s="157">
        <v>535</v>
      </c>
      <c r="J114" s="157">
        <v>4</v>
      </c>
      <c r="K114" s="157">
        <v>0.99</v>
      </c>
      <c r="L114" s="157">
        <f>K114*8/J114</f>
        <v>1.98</v>
      </c>
      <c r="M114" s="160" t="s">
        <v>70</v>
      </c>
      <c r="N114" s="153">
        <v>4.7800000000000002E-4</v>
      </c>
      <c r="O114" s="153">
        <v>4.7800000000000002E-4</v>
      </c>
      <c r="P114" s="157">
        <v>1</v>
      </c>
      <c r="Q114" s="157">
        <v>95</v>
      </c>
      <c r="R114" s="157">
        <v>0.02</v>
      </c>
      <c r="S114" s="157">
        <v>535</v>
      </c>
      <c r="T114" s="157">
        <v>4</v>
      </c>
      <c r="U114" s="157">
        <v>1</v>
      </c>
      <c r="V114" s="161">
        <v>1.5530060929751532</v>
      </c>
      <c r="W114" s="161">
        <v>0.35523530257055264</v>
      </c>
      <c r="X114" s="161">
        <v>1.4052598722972742</v>
      </c>
      <c r="Y114" s="161">
        <v>0.32254434025661144</v>
      </c>
      <c r="Z114" s="161">
        <v>183</v>
      </c>
      <c r="AA114" s="156">
        <f t="shared" si="10"/>
        <v>117.83598327642095</v>
      </c>
      <c r="AB114" s="156">
        <f t="shared" si="11"/>
        <v>130.22502357577278</v>
      </c>
      <c r="AC114" s="156">
        <f t="shared" si="12"/>
        <v>90.48643650876889</v>
      </c>
      <c r="AD114" s="156">
        <f t="shared" si="12"/>
        <v>90.79737794149878</v>
      </c>
      <c r="AE114" s="177"/>
    </row>
    <row r="115" spans="1:31" s="158" customFormat="1" x14ac:dyDescent="0.25">
      <c r="A115" s="159" t="s">
        <v>60</v>
      </c>
      <c r="B115" s="157" t="s">
        <v>24</v>
      </c>
      <c r="C115" s="157" t="s">
        <v>69</v>
      </c>
      <c r="D115" s="157" t="s">
        <v>47</v>
      </c>
      <c r="E115" s="157" t="s">
        <v>17</v>
      </c>
      <c r="F115" s="157" t="s">
        <v>23</v>
      </c>
      <c r="G115" s="157" t="s">
        <v>66</v>
      </c>
      <c r="H115" s="157">
        <v>0.53400000000000003</v>
      </c>
      <c r="I115" s="157">
        <v>1070</v>
      </c>
      <c r="J115" s="157">
        <v>8</v>
      </c>
      <c r="K115" s="157">
        <f>L115*J115/8</f>
        <v>2.75</v>
      </c>
      <c r="L115" s="157">
        <v>2.75</v>
      </c>
      <c r="M115" s="160" t="s">
        <v>58</v>
      </c>
      <c r="N115" s="153">
        <v>5.8489289806513078E-4</v>
      </c>
      <c r="O115" s="153">
        <v>5.848928980651247E-4</v>
      </c>
      <c r="P115" s="157">
        <v>1</v>
      </c>
      <c r="Q115" s="157">
        <v>96</v>
      </c>
      <c r="R115" s="157">
        <v>0.53400000000000003</v>
      </c>
      <c r="S115" s="157">
        <v>1070</v>
      </c>
      <c r="T115" s="157">
        <v>8</v>
      </c>
      <c r="U115" s="157">
        <v>1</v>
      </c>
      <c r="V115" s="161">
        <v>229.29936507607454</v>
      </c>
      <c r="W115" s="161">
        <v>32.922167355296395</v>
      </c>
      <c r="X115" s="161">
        <v>228.63940922627583</v>
      </c>
      <c r="Y115" s="161">
        <v>32.833582175857742</v>
      </c>
      <c r="Z115" s="161">
        <v>183</v>
      </c>
      <c r="AA115" s="156">
        <f t="shared" si="10"/>
        <v>0.79808332630701428</v>
      </c>
      <c r="AB115" s="156">
        <f t="shared" si="11"/>
        <v>0.80038695262237913</v>
      </c>
      <c r="AC115" s="156">
        <f t="shared" si="12"/>
        <v>99.712185923593921</v>
      </c>
      <c r="AD115" s="156">
        <f t="shared" si="12"/>
        <v>99.730925432452125</v>
      </c>
      <c r="AE115" s="177"/>
    </row>
    <row r="116" spans="1:31" s="158" customFormat="1" ht="45" x14ac:dyDescent="0.25">
      <c r="A116" s="159" t="s">
        <v>60</v>
      </c>
      <c r="B116" s="157" t="s">
        <v>8</v>
      </c>
      <c r="C116" s="157" t="s">
        <v>71</v>
      </c>
      <c r="D116" s="157" t="s">
        <v>72</v>
      </c>
      <c r="E116" s="157" t="s">
        <v>11</v>
      </c>
      <c r="F116" s="157" t="s">
        <v>12</v>
      </c>
      <c r="G116" s="157" t="s">
        <v>63</v>
      </c>
      <c r="H116" s="157">
        <v>0.02</v>
      </c>
      <c r="I116" s="157">
        <v>535</v>
      </c>
      <c r="J116" s="157">
        <v>4</v>
      </c>
      <c r="K116" s="157">
        <v>4.13</v>
      </c>
      <c r="L116" s="157">
        <f>K116*8/J116</f>
        <v>8.26</v>
      </c>
      <c r="M116" s="160" t="s">
        <v>70</v>
      </c>
      <c r="N116" s="153">
        <v>4.7800000000000002E-4</v>
      </c>
      <c r="O116" s="153">
        <v>4.7800000000000002E-4</v>
      </c>
      <c r="P116" s="157">
        <v>20</v>
      </c>
      <c r="Q116" s="157">
        <v>97</v>
      </c>
      <c r="R116" s="157">
        <v>0.02</v>
      </c>
      <c r="S116" s="157">
        <v>26.75</v>
      </c>
      <c r="T116" s="157">
        <v>4</v>
      </c>
      <c r="U116" s="157">
        <v>20</v>
      </c>
      <c r="V116" s="161">
        <v>0.8773672234412877</v>
      </c>
      <c r="W116" s="161">
        <v>0.19547698665819188</v>
      </c>
      <c r="X116" s="161">
        <v>0.26185471995022086</v>
      </c>
      <c r="Y116" s="161">
        <v>5.9470205150972316E-2</v>
      </c>
      <c r="Z116" s="161">
        <v>183</v>
      </c>
      <c r="AA116" s="156">
        <f t="shared" si="10"/>
        <v>208.57856905369809</v>
      </c>
      <c r="AB116" s="156">
        <f t="shared" si="11"/>
        <v>698.86080355851016</v>
      </c>
      <c r="AC116" s="156">
        <f t="shared" si="12"/>
        <v>29.845509719767172</v>
      </c>
      <c r="AD116" s="156">
        <f t="shared" si="12"/>
        <v>30.423123543929506</v>
      </c>
      <c r="AE116" s="177"/>
    </row>
    <row r="117" spans="1:31" s="158" customFormat="1" x14ac:dyDescent="0.25">
      <c r="A117" s="159" t="s">
        <v>60</v>
      </c>
      <c r="B117" s="157" t="s">
        <v>15</v>
      </c>
      <c r="C117" s="157" t="s">
        <v>71</v>
      </c>
      <c r="D117" s="157" t="s">
        <v>72</v>
      </c>
      <c r="E117" s="157" t="s">
        <v>17</v>
      </c>
      <c r="F117" s="157" t="s">
        <v>12</v>
      </c>
      <c r="G117" s="157" t="s">
        <v>66</v>
      </c>
      <c r="H117" s="157">
        <v>0.53400000000000003</v>
      </c>
      <c r="I117" s="157">
        <v>1070</v>
      </c>
      <c r="J117" s="157">
        <v>8</v>
      </c>
      <c r="K117" s="157">
        <f>L117*J117/8</f>
        <v>4.13</v>
      </c>
      <c r="L117" s="157">
        <v>4.13</v>
      </c>
      <c r="M117" s="160" t="s">
        <v>58</v>
      </c>
      <c r="N117" s="153">
        <v>5.8489291666862495E-4</v>
      </c>
      <c r="O117" s="153">
        <v>5.8489291666865076E-4</v>
      </c>
      <c r="P117" s="157">
        <v>20</v>
      </c>
      <c r="Q117" s="157">
        <v>98</v>
      </c>
      <c r="R117" s="157">
        <v>0.53400000000000003</v>
      </c>
      <c r="S117" s="157">
        <v>53.5</v>
      </c>
      <c r="T117" s="157">
        <v>8</v>
      </c>
      <c r="U117" s="157">
        <v>20</v>
      </c>
      <c r="V117" s="161">
        <v>9.7977164909074546</v>
      </c>
      <c r="W117" s="161">
        <v>1.4507028632959915</v>
      </c>
      <c r="X117" s="161">
        <v>9.1668202464008655</v>
      </c>
      <c r="Y117" s="161">
        <v>1.3597514631604521</v>
      </c>
      <c r="Z117" s="161">
        <v>183</v>
      </c>
      <c r="AA117" s="156">
        <f t="shared" si="10"/>
        <v>18.677821528090647</v>
      </c>
      <c r="AB117" s="156">
        <f t="shared" si="11"/>
        <v>19.963301895425584</v>
      </c>
      <c r="AC117" s="156">
        <f t="shared" si="12"/>
        <v>93.560782810034581</v>
      </c>
      <c r="AD117" s="156">
        <f t="shared" si="12"/>
        <v>93.730528667400705</v>
      </c>
      <c r="AE117" s="177"/>
    </row>
    <row r="118" spans="1:31" s="158" customFormat="1" ht="45" x14ac:dyDescent="0.25">
      <c r="A118" s="159" t="s">
        <v>60</v>
      </c>
      <c r="B118" s="157" t="s">
        <v>18</v>
      </c>
      <c r="C118" s="157" t="s">
        <v>71</v>
      </c>
      <c r="D118" s="157" t="s">
        <v>72</v>
      </c>
      <c r="E118" s="157" t="s">
        <v>11</v>
      </c>
      <c r="F118" s="157" t="s">
        <v>12</v>
      </c>
      <c r="G118" s="157" t="s">
        <v>63</v>
      </c>
      <c r="H118" s="157">
        <v>0.02</v>
      </c>
      <c r="I118" s="157">
        <v>535</v>
      </c>
      <c r="J118" s="157">
        <v>4</v>
      </c>
      <c r="K118" s="157">
        <v>4.13</v>
      </c>
      <c r="L118" s="157">
        <f>K118*8/J118</f>
        <v>8.26</v>
      </c>
      <c r="M118" s="160" t="s">
        <v>70</v>
      </c>
      <c r="N118" s="153">
        <v>4.7800000000000002E-4</v>
      </c>
      <c r="O118" s="153">
        <v>4.7800000000000002E-4</v>
      </c>
      <c r="P118" s="157">
        <v>10</v>
      </c>
      <c r="Q118" s="157">
        <v>99</v>
      </c>
      <c r="R118" s="157">
        <v>0.02</v>
      </c>
      <c r="S118" s="157">
        <v>53.5</v>
      </c>
      <c r="T118" s="157">
        <v>4</v>
      </c>
      <c r="U118" s="157">
        <v>10</v>
      </c>
      <c r="V118" s="161">
        <v>0.9453083929954802</v>
      </c>
      <c r="W118" s="161">
        <v>0.21105309496051716</v>
      </c>
      <c r="X118" s="161">
        <v>0.32969146223447904</v>
      </c>
      <c r="Y118" s="161">
        <v>7.5021432876274718E-2</v>
      </c>
      <c r="Z118" s="161">
        <v>183</v>
      </c>
      <c r="AA118" s="156">
        <f t="shared" si="10"/>
        <v>193.58761792023461</v>
      </c>
      <c r="AB118" s="156">
        <f t="shared" si="11"/>
        <v>555.06441919884787</v>
      </c>
      <c r="AC118" s="156">
        <f t="shared" si="12"/>
        <v>34.876603728203158</v>
      </c>
      <c r="AD118" s="156">
        <f t="shared" si="12"/>
        <v>35.546236784781286</v>
      </c>
      <c r="AE118" s="177"/>
    </row>
    <row r="119" spans="1:31" s="158" customFormat="1" x14ac:dyDescent="0.25">
      <c r="A119" s="159" t="s">
        <v>60</v>
      </c>
      <c r="B119" s="157" t="s">
        <v>19</v>
      </c>
      <c r="C119" s="157" t="s">
        <v>71</v>
      </c>
      <c r="D119" s="157" t="s">
        <v>72</v>
      </c>
      <c r="E119" s="157" t="s">
        <v>17</v>
      </c>
      <c r="F119" s="157" t="s">
        <v>12</v>
      </c>
      <c r="G119" s="157" t="s">
        <v>66</v>
      </c>
      <c r="H119" s="157">
        <v>0.53400000000000003</v>
      </c>
      <c r="I119" s="157">
        <v>1070</v>
      </c>
      <c r="J119" s="157">
        <v>8</v>
      </c>
      <c r="K119" s="157">
        <f>L119*J119/8</f>
        <v>4.13</v>
      </c>
      <c r="L119" s="157">
        <v>4.13</v>
      </c>
      <c r="M119" s="160" t="s">
        <v>58</v>
      </c>
      <c r="N119" s="153">
        <v>5.8489291569023636E-4</v>
      </c>
      <c r="O119" s="153">
        <v>5.848929156902227E-4</v>
      </c>
      <c r="P119" s="157">
        <v>10</v>
      </c>
      <c r="Q119" s="157">
        <v>100</v>
      </c>
      <c r="R119" s="157">
        <v>0.53400000000000003</v>
      </c>
      <c r="S119" s="157">
        <v>107</v>
      </c>
      <c r="T119" s="157">
        <v>8</v>
      </c>
      <c r="U119" s="157">
        <v>10</v>
      </c>
      <c r="V119" s="161">
        <v>19.01685572076445</v>
      </c>
      <c r="W119" s="161">
        <v>2.8168241669200151</v>
      </c>
      <c r="X119" s="161">
        <v>18.369758218225179</v>
      </c>
      <c r="Y119" s="161">
        <v>2.7236022058643679</v>
      </c>
      <c r="Z119" s="161">
        <v>183</v>
      </c>
      <c r="AA119" s="156">
        <f t="shared" si="10"/>
        <v>9.6230419311738711</v>
      </c>
      <c r="AB119" s="156">
        <f t="shared" si="11"/>
        <v>9.9620255109531222</v>
      </c>
      <c r="AC119" s="156">
        <f t="shared" si="12"/>
        <v>96.597242404102019</v>
      </c>
      <c r="AD119" s="156">
        <f t="shared" si="12"/>
        <v>96.690529634386863</v>
      </c>
      <c r="AE119" s="177"/>
    </row>
    <row r="120" spans="1:31" s="158" customFormat="1" ht="45" x14ac:dyDescent="0.25">
      <c r="A120" s="159" t="s">
        <v>60</v>
      </c>
      <c r="B120" s="157" t="s">
        <v>20</v>
      </c>
      <c r="C120" s="157" t="s">
        <v>71</v>
      </c>
      <c r="D120" s="157" t="s">
        <v>72</v>
      </c>
      <c r="E120" s="157" t="s">
        <v>11</v>
      </c>
      <c r="F120" s="157" t="s">
        <v>12</v>
      </c>
      <c r="G120" s="157" t="s">
        <v>63</v>
      </c>
      <c r="H120" s="157">
        <v>0.02</v>
      </c>
      <c r="I120" s="157">
        <v>535</v>
      </c>
      <c r="J120" s="157">
        <v>4</v>
      </c>
      <c r="K120" s="157">
        <v>4.13</v>
      </c>
      <c r="L120" s="157">
        <f>K120*8/J120</f>
        <v>8.26</v>
      </c>
      <c r="M120" s="160" t="s">
        <v>70</v>
      </c>
      <c r="N120" s="153">
        <v>4.7800000000000002E-4</v>
      </c>
      <c r="O120" s="153">
        <v>4.7800000000000002E-4</v>
      </c>
      <c r="P120" s="157">
        <v>5</v>
      </c>
      <c r="Q120" s="157">
        <v>101</v>
      </c>
      <c r="R120" s="157">
        <v>0.02</v>
      </c>
      <c r="S120" s="157">
        <v>107</v>
      </c>
      <c r="T120" s="157">
        <v>4</v>
      </c>
      <c r="U120" s="157">
        <v>5</v>
      </c>
      <c r="V120" s="161">
        <v>1.0812234506391269</v>
      </c>
      <c r="W120" s="161">
        <v>0.24221598895337187</v>
      </c>
      <c r="X120" s="161">
        <v>0.46534526837398549</v>
      </c>
      <c r="Y120" s="161">
        <v>0.10612678147589542</v>
      </c>
      <c r="Z120" s="161">
        <v>183</v>
      </c>
      <c r="AA120" s="156">
        <f t="shared" si="10"/>
        <v>169.25271079888807</v>
      </c>
      <c r="AB120" s="156">
        <f t="shared" si="11"/>
        <v>393.25638926004467</v>
      </c>
      <c r="AC120" s="156">
        <f t="shared" si="12"/>
        <v>43.038769469799526</v>
      </c>
      <c r="AD120" s="156">
        <f t="shared" si="12"/>
        <v>43.81493638569232</v>
      </c>
      <c r="AE120" s="177"/>
    </row>
    <row r="121" spans="1:31" s="158" customFormat="1" x14ac:dyDescent="0.25">
      <c r="A121" s="159" t="s">
        <v>60</v>
      </c>
      <c r="B121" s="157" t="s">
        <v>21</v>
      </c>
      <c r="C121" s="157" t="s">
        <v>71</v>
      </c>
      <c r="D121" s="157" t="s">
        <v>72</v>
      </c>
      <c r="E121" s="157" t="s">
        <v>17</v>
      </c>
      <c r="F121" s="157" t="s">
        <v>12</v>
      </c>
      <c r="G121" s="157" t="s">
        <v>66</v>
      </c>
      <c r="H121" s="157">
        <v>0.53400000000000003</v>
      </c>
      <c r="I121" s="157">
        <v>1070</v>
      </c>
      <c r="J121" s="157">
        <v>8</v>
      </c>
      <c r="K121" s="157">
        <f>L121*J121/8</f>
        <v>4.13</v>
      </c>
      <c r="L121" s="157">
        <v>4.13</v>
      </c>
      <c r="M121" s="160" t="s">
        <v>58</v>
      </c>
      <c r="N121" s="153">
        <v>5.8489291373000772E-4</v>
      </c>
      <c r="O121" s="153">
        <v>5.8489291372998973E-4</v>
      </c>
      <c r="P121" s="157">
        <v>5</v>
      </c>
      <c r="Q121" s="157">
        <v>102</v>
      </c>
      <c r="R121" s="157">
        <v>0.53400000000000003</v>
      </c>
      <c r="S121" s="157">
        <v>214</v>
      </c>
      <c r="T121" s="157">
        <v>8</v>
      </c>
      <c r="U121" s="157">
        <v>5</v>
      </c>
      <c r="V121" s="161">
        <v>38.166600812211477</v>
      </c>
      <c r="W121" s="161">
        <v>5.6476065085871179</v>
      </c>
      <c r="X121" s="161">
        <v>37.486068640142044</v>
      </c>
      <c r="Y121" s="161">
        <v>5.5498156770122469</v>
      </c>
      <c r="Z121" s="161">
        <v>183</v>
      </c>
      <c r="AA121" s="156">
        <f t="shared" si="10"/>
        <v>4.7947680984325123</v>
      </c>
      <c r="AB121" s="156">
        <f t="shared" si="11"/>
        <v>4.8818136080568886</v>
      </c>
      <c r="AC121" s="156">
        <f t="shared" si="12"/>
        <v>98.216943197488789</v>
      </c>
      <c r="AD121" s="156">
        <f t="shared" si="12"/>
        <v>98.268455292942562</v>
      </c>
      <c r="AE121" s="177"/>
    </row>
    <row r="122" spans="1:31" s="158" customFormat="1" ht="45" x14ac:dyDescent="0.25">
      <c r="A122" s="159" t="s">
        <v>60</v>
      </c>
      <c r="B122" s="157" t="s">
        <v>22</v>
      </c>
      <c r="C122" s="157" t="s">
        <v>71</v>
      </c>
      <c r="D122" s="157" t="s">
        <v>72</v>
      </c>
      <c r="E122" s="157" t="s">
        <v>11</v>
      </c>
      <c r="F122" s="157" t="s">
        <v>23</v>
      </c>
      <c r="G122" s="157" t="s">
        <v>63</v>
      </c>
      <c r="H122" s="157">
        <v>0.02</v>
      </c>
      <c r="I122" s="157">
        <v>535</v>
      </c>
      <c r="J122" s="157">
        <v>4</v>
      </c>
      <c r="K122" s="157">
        <v>4.13</v>
      </c>
      <c r="L122" s="157">
        <f>K122*8/J122</f>
        <v>8.26</v>
      </c>
      <c r="M122" s="160" t="s">
        <v>70</v>
      </c>
      <c r="N122" s="153">
        <v>4.7800000000000002E-4</v>
      </c>
      <c r="O122" s="153">
        <v>4.7800000000000002E-4</v>
      </c>
      <c r="P122" s="157">
        <v>1</v>
      </c>
      <c r="Q122" s="157">
        <v>103</v>
      </c>
      <c r="R122" s="157">
        <v>0.02</v>
      </c>
      <c r="S122" s="157">
        <v>535</v>
      </c>
      <c r="T122" s="157">
        <v>4</v>
      </c>
      <c r="U122" s="157">
        <v>1</v>
      </c>
      <c r="V122" s="161">
        <v>2.179833266780169</v>
      </c>
      <c r="W122" s="161">
        <v>0.49472472370317655</v>
      </c>
      <c r="X122" s="161">
        <v>1.5625455214983264</v>
      </c>
      <c r="Y122" s="161">
        <v>0.35820045003398338</v>
      </c>
      <c r="Z122" s="161">
        <v>183</v>
      </c>
      <c r="AA122" s="156">
        <f t="shared" si="10"/>
        <v>83.951374992230143</v>
      </c>
      <c r="AB122" s="156">
        <f t="shared" si="11"/>
        <v>117.11658795355999</v>
      </c>
      <c r="AC122" s="156">
        <f t="shared" si="12"/>
        <v>71.681882523352897</v>
      </c>
      <c r="AD122" s="156">
        <f t="shared" si="12"/>
        <v>72.403992133794262</v>
      </c>
      <c r="AE122" s="177"/>
    </row>
    <row r="123" spans="1:31" s="158" customFormat="1" x14ac:dyDescent="0.25">
      <c r="A123" s="159" t="s">
        <v>60</v>
      </c>
      <c r="B123" s="157" t="s">
        <v>24</v>
      </c>
      <c r="C123" s="157" t="s">
        <v>71</v>
      </c>
      <c r="D123" s="157" t="s">
        <v>72</v>
      </c>
      <c r="E123" s="157" t="s">
        <v>17</v>
      </c>
      <c r="F123" s="157" t="s">
        <v>23</v>
      </c>
      <c r="G123" s="157" t="s">
        <v>66</v>
      </c>
      <c r="H123" s="157">
        <v>0.53400000000000003</v>
      </c>
      <c r="I123" s="157">
        <v>1070</v>
      </c>
      <c r="J123" s="157">
        <v>8</v>
      </c>
      <c r="K123" s="157">
        <f>L123*J123/8</f>
        <v>4.13</v>
      </c>
      <c r="L123" s="157">
        <v>4.13</v>
      </c>
      <c r="M123" s="160" t="s">
        <v>58</v>
      </c>
      <c r="N123" s="153">
        <v>5.8489289806512102E-4</v>
      </c>
      <c r="O123" s="153">
        <v>5.848928980651247E-4</v>
      </c>
      <c r="P123" s="157">
        <v>1</v>
      </c>
      <c r="Q123" s="157">
        <v>104</v>
      </c>
      <c r="R123" s="157">
        <v>0.53400000000000003</v>
      </c>
      <c r="S123" s="157">
        <v>1070</v>
      </c>
      <c r="T123" s="157">
        <v>8</v>
      </c>
      <c r="U123" s="157">
        <v>1</v>
      </c>
      <c r="V123" s="161">
        <v>229.7322023060419</v>
      </c>
      <c r="W123" s="161">
        <v>32.980416625502876</v>
      </c>
      <c r="X123" s="161">
        <v>228.74066690157429</v>
      </c>
      <c r="Y123" s="161">
        <v>32.847339887302034</v>
      </c>
      <c r="Z123" s="161">
        <v>183</v>
      </c>
      <c r="AA123" s="156">
        <f t="shared" si="10"/>
        <v>0.7965796617237545</v>
      </c>
      <c r="AB123" s="156">
        <f t="shared" si="11"/>
        <v>0.80003264167601551</v>
      </c>
      <c r="AC123" s="156">
        <f t="shared" si="12"/>
        <v>99.568395116350857</v>
      </c>
      <c r="AD123" s="156">
        <f t="shared" si="12"/>
        <v>99.596497704343918</v>
      </c>
      <c r="AE123" s="177"/>
    </row>
    <row r="124" spans="1:31" s="158" customFormat="1" ht="30" x14ac:dyDescent="0.25">
      <c r="A124" s="159" t="s">
        <v>73</v>
      </c>
      <c r="B124" s="157" t="s">
        <v>8</v>
      </c>
      <c r="C124" s="157" t="s">
        <v>74</v>
      </c>
      <c r="D124" s="157" t="s">
        <v>10</v>
      </c>
      <c r="E124" s="157" t="s">
        <v>11</v>
      </c>
      <c r="F124" s="157" t="s">
        <v>12</v>
      </c>
      <c r="G124" s="157" t="s">
        <v>63</v>
      </c>
      <c r="H124" s="157">
        <v>0.05</v>
      </c>
      <c r="I124" s="157">
        <v>535</v>
      </c>
      <c r="J124" s="157">
        <v>4</v>
      </c>
      <c r="K124" s="162">
        <v>3.6999999999999998E-2</v>
      </c>
      <c r="L124" s="161">
        <f>L132*J132/J124</f>
        <v>0.22291666666666668</v>
      </c>
      <c r="M124" s="160" t="s">
        <v>57</v>
      </c>
      <c r="N124" s="153">
        <v>4.7800000000000002E-4</v>
      </c>
      <c r="O124" s="153">
        <v>4.7800000000000002E-4</v>
      </c>
      <c r="P124" s="157">
        <v>20</v>
      </c>
      <c r="Q124" s="157">
        <v>105</v>
      </c>
      <c r="R124" s="157">
        <v>0.05</v>
      </c>
      <c r="S124" s="157">
        <v>26.75</v>
      </c>
      <c r="T124" s="157">
        <v>4</v>
      </c>
      <c r="U124" s="157">
        <v>20</v>
      </c>
      <c r="V124" s="161">
        <v>0.1912590734767628</v>
      </c>
      <c r="W124" s="161">
        <v>4.3695387573507091E-2</v>
      </c>
      <c r="X124" s="161">
        <v>0.17465803087669693</v>
      </c>
      <c r="Y124" s="161">
        <v>4.0026632771010949E-2</v>
      </c>
      <c r="Z124" s="161">
        <v>183</v>
      </c>
      <c r="AA124" s="156">
        <f t="shared" si="10"/>
        <v>956.81735079739246</v>
      </c>
      <c r="AB124" s="156">
        <f t="shared" si="11"/>
        <v>1047.7617266233365</v>
      </c>
      <c r="AC124" s="156">
        <f t="shared" si="12"/>
        <v>91.320128086847163</v>
      </c>
      <c r="AD124" s="156">
        <f t="shared" si="12"/>
        <v>91.603793887113753</v>
      </c>
      <c r="AE124" s="177"/>
    </row>
    <row r="125" spans="1:31" s="158" customFormat="1" ht="28.5" x14ac:dyDescent="0.25">
      <c r="A125" s="159" t="s">
        <v>73</v>
      </c>
      <c r="B125" s="157" t="s">
        <v>15</v>
      </c>
      <c r="C125" s="157" t="s">
        <v>74</v>
      </c>
      <c r="D125" s="157" t="s">
        <v>47</v>
      </c>
      <c r="E125" s="157" t="s">
        <v>17</v>
      </c>
      <c r="F125" s="157" t="s">
        <v>12</v>
      </c>
      <c r="G125" s="157" t="s">
        <v>66</v>
      </c>
      <c r="H125" s="157">
        <v>7.0000000000000007E-2</v>
      </c>
      <c r="I125" s="157">
        <v>1070</v>
      </c>
      <c r="J125" s="157">
        <v>8</v>
      </c>
      <c r="K125" s="162">
        <v>0.109</v>
      </c>
      <c r="L125" s="161">
        <f t="shared" ref="L125:L131" si="13">L133*J133/J125</f>
        <v>0.11145833333333334</v>
      </c>
      <c r="M125" s="160" t="s">
        <v>75</v>
      </c>
      <c r="N125" s="153">
        <v>4.7800000000000002E-4</v>
      </c>
      <c r="O125" s="153">
        <v>4.7800000000000002E-4</v>
      </c>
      <c r="P125" s="157">
        <v>20</v>
      </c>
      <c r="Q125" s="157">
        <v>106</v>
      </c>
      <c r="R125" s="157">
        <v>7.0000000000000007E-2</v>
      </c>
      <c r="S125" s="157">
        <v>53.5</v>
      </c>
      <c r="T125" s="157">
        <v>8</v>
      </c>
      <c r="U125" s="157">
        <v>20</v>
      </c>
      <c r="V125" s="161">
        <v>0.97167343820079721</v>
      </c>
      <c r="W125" s="161">
        <v>0.14415675807996672</v>
      </c>
      <c r="X125" s="161">
        <v>0.95505400650157535</v>
      </c>
      <c r="Y125" s="161">
        <v>0.14175990995882276</v>
      </c>
      <c r="Z125" s="161">
        <v>183</v>
      </c>
      <c r="AA125" s="156">
        <f t="shared" si="10"/>
        <v>188.33487960610782</v>
      </c>
      <c r="AB125" s="156">
        <f t="shared" si="11"/>
        <v>191.61220072814609</v>
      </c>
      <c r="AC125" s="156">
        <f t="shared" si="12"/>
        <v>98.289607285139411</v>
      </c>
      <c r="AD125" s="156">
        <f t="shared" si="12"/>
        <v>98.337332114659262</v>
      </c>
      <c r="AE125" s="177"/>
    </row>
    <row r="126" spans="1:31" s="158" customFormat="1" ht="30" x14ac:dyDescent="0.25">
      <c r="A126" s="159" t="s">
        <v>73</v>
      </c>
      <c r="B126" s="157" t="s">
        <v>18</v>
      </c>
      <c r="C126" s="157" t="s">
        <v>74</v>
      </c>
      <c r="D126" s="157" t="s">
        <v>10</v>
      </c>
      <c r="E126" s="157" t="s">
        <v>11</v>
      </c>
      <c r="F126" s="157" t="s">
        <v>12</v>
      </c>
      <c r="G126" s="157" t="s">
        <v>63</v>
      </c>
      <c r="H126" s="157">
        <v>0.05</v>
      </c>
      <c r="I126" s="157">
        <v>535</v>
      </c>
      <c r="J126" s="157">
        <v>4</v>
      </c>
      <c r="K126" s="162">
        <v>3.6999999999999998E-2</v>
      </c>
      <c r="L126" s="161">
        <f t="shared" si="13"/>
        <v>0.22291666666666668</v>
      </c>
      <c r="M126" s="160" t="s">
        <v>57</v>
      </c>
      <c r="N126" s="153">
        <v>4.7800000000000002E-4</v>
      </c>
      <c r="O126" s="153">
        <v>4.7800000000000002E-4</v>
      </c>
      <c r="P126" s="157">
        <v>10</v>
      </c>
      <c r="Q126" s="157">
        <v>107</v>
      </c>
      <c r="R126" s="157">
        <v>0.05</v>
      </c>
      <c r="S126" s="157">
        <v>53.5</v>
      </c>
      <c r="T126" s="157">
        <v>4</v>
      </c>
      <c r="U126" s="157">
        <v>10</v>
      </c>
      <c r="V126" s="161">
        <v>0.3608011722947565</v>
      </c>
      <c r="W126" s="161">
        <v>8.2560211600483532E-2</v>
      </c>
      <c r="X126" s="161">
        <v>0.34420557611618302</v>
      </c>
      <c r="Y126" s="161">
        <v>7.8891983018522294E-2</v>
      </c>
      <c r="Z126" s="161">
        <v>183</v>
      </c>
      <c r="AA126" s="156">
        <f t="shared" si="10"/>
        <v>507.20456044000366</v>
      </c>
      <c r="AB126" s="156">
        <f t="shared" si="11"/>
        <v>531.6590221020424</v>
      </c>
      <c r="AC126" s="156">
        <f t="shared" si="12"/>
        <v>95.400348598364388</v>
      </c>
      <c r="AD126" s="156">
        <f t="shared" si="12"/>
        <v>95.556905062559508</v>
      </c>
      <c r="AE126" s="177"/>
    </row>
    <row r="127" spans="1:31" s="158" customFormat="1" ht="28.5" x14ac:dyDescent="0.25">
      <c r="A127" s="159" t="s">
        <v>73</v>
      </c>
      <c r="B127" s="157" t="s">
        <v>19</v>
      </c>
      <c r="C127" s="157" t="s">
        <v>74</v>
      </c>
      <c r="D127" s="157" t="s">
        <v>47</v>
      </c>
      <c r="E127" s="157" t="s">
        <v>17</v>
      </c>
      <c r="F127" s="157" t="s">
        <v>12</v>
      </c>
      <c r="G127" s="157" t="s">
        <v>66</v>
      </c>
      <c r="H127" s="157">
        <v>7.0000000000000007E-2</v>
      </c>
      <c r="I127" s="157">
        <v>1070</v>
      </c>
      <c r="J127" s="157">
        <v>8</v>
      </c>
      <c r="K127" s="162">
        <v>0.109</v>
      </c>
      <c r="L127" s="161">
        <f t="shared" si="13"/>
        <v>0.11145833333333334</v>
      </c>
      <c r="M127" s="160" t="s">
        <v>75</v>
      </c>
      <c r="N127" s="153">
        <v>4.7800000000000002E-4</v>
      </c>
      <c r="O127" s="153">
        <v>4.7800000000000002E-4</v>
      </c>
      <c r="P127" s="157">
        <v>10</v>
      </c>
      <c r="Q127" s="157">
        <v>108</v>
      </c>
      <c r="R127" s="157">
        <v>7.0000000000000007E-2</v>
      </c>
      <c r="S127" s="157">
        <v>107</v>
      </c>
      <c r="T127" s="157">
        <v>8</v>
      </c>
      <c r="U127" s="157">
        <v>10</v>
      </c>
      <c r="V127" s="161">
        <v>1.9239985343166026</v>
      </c>
      <c r="W127" s="161">
        <v>0.28553037986497803</v>
      </c>
      <c r="X127" s="161">
        <v>1.9073347878851763</v>
      </c>
      <c r="Y127" s="161">
        <v>0.28312698522503865</v>
      </c>
      <c r="Z127" s="161">
        <v>183</v>
      </c>
      <c r="AA127" s="156">
        <f t="shared" si="10"/>
        <v>95.114417571529458</v>
      </c>
      <c r="AB127" s="156">
        <f t="shared" si="11"/>
        <v>95.945400441685237</v>
      </c>
      <c r="AC127" s="156">
        <f t="shared" si="12"/>
        <v>99.13390025334165</v>
      </c>
      <c r="AD127" s="156">
        <f t="shared" si="12"/>
        <v>99.158270079325391</v>
      </c>
      <c r="AE127" s="177"/>
    </row>
    <row r="128" spans="1:31" s="158" customFormat="1" ht="30" x14ac:dyDescent="0.25">
      <c r="A128" s="159" t="s">
        <v>73</v>
      </c>
      <c r="B128" s="157" t="s">
        <v>20</v>
      </c>
      <c r="C128" s="157" t="s">
        <v>74</v>
      </c>
      <c r="D128" s="157" t="s">
        <v>10</v>
      </c>
      <c r="E128" s="157" t="s">
        <v>11</v>
      </c>
      <c r="F128" s="157" t="s">
        <v>12</v>
      </c>
      <c r="G128" s="157" t="s">
        <v>63</v>
      </c>
      <c r="H128" s="157">
        <v>0.05</v>
      </c>
      <c r="I128" s="157">
        <v>535</v>
      </c>
      <c r="J128" s="157">
        <v>4</v>
      </c>
      <c r="K128" s="162">
        <v>3.6999999999999998E-2</v>
      </c>
      <c r="L128" s="161">
        <f t="shared" si="13"/>
        <v>0.22291666666666668</v>
      </c>
      <c r="M128" s="160" t="s">
        <v>57</v>
      </c>
      <c r="N128" s="153">
        <v>4.7800000000000002E-4</v>
      </c>
      <c r="O128" s="153">
        <v>4.7800000000000002E-4</v>
      </c>
      <c r="P128" s="157">
        <v>5</v>
      </c>
      <c r="Q128" s="157">
        <v>109</v>
      </c>
      <c r="R128" s="157">
        <v>0.05</v>
      </c>
      <c r="S128" s="157">
        <v>107</v>
      </c>
      <c r="T128" s="157">
        <v>4</v>
      </c>
      <c r="U128" s="157">
        <v>5</v>
      </c>
      <c r="V128" s="161">
        <v>0.70016831299950788</v>
      </c>
      <c r="W128" s="161">
        <v>0.16034783117829876</v>
      </c>
      <c r="X128" s="161">
        <v>0.68355254316771275</v>
      </c>
      <c r="Y128" s="161">
        <v>0.15667599933356752</v>
      </c>
      <c r="Z128" s="161">
        <v>183</v>
      </c>
      <c r="AA128" s="156">
        <f t="shared" si="10"/>
        <v>261.36572678650856</v>
      </c>
      <c r="AB128" s="156">
        <f t="shared" si="11"/>
        <v>267.71899516596505</v>
      </c>
      <c r="AC128" s="156">
        <f t="shared" si="12"/>
        <v>97.626889203166954</v>
      </c>
      <c r="AD128" s="156">
        <f t="shared" si="12"/>
        <v>97.710083249801883</v>
      </c>
      <c r="AE128" s="177"/>
    </row>
    <row r="129" spans="1:31" s="158" customFormat="1" ht="28.5" x14ac:dyDescent="0.25">
      <c r="A129" s="159" t="s">
        <v>73</v>
      </c>
      <c r="B129" s="157" t="s">
        <v>21</v>
      </c>
      <c r="C129" s="157" t="s">
        <v>74</v>
      </c>
      <c r="D129" s="157" t="s">
        <v>47</v>
      </c>
      <c r="E129" s="157" t="s">
        <v>17</v>
      </c>
      <c r="F129" s="157" t="s">
        <v>12</v>
      </c>
      <c r="G129" s="157" t="s">
        <v>66</v>
      </c>
      <c r="H129" s="157">
        <v>7.0000000000000007E-2</v>
      </c>
      <c r="I129" s="157">
        <v>1070</v>
      </c>
      <c r="J129" s="157">
        <v>8</v>
      </c>
      <c r="K129" s="162">
        <v>0.109</v>
      </c>
      <c r="L129" s="161">
        <f t="shared" si="13"/>
        <v>0.11145833333333334</v>
      </c>
      <c r="M129" s="160" t="s">
        <v>75</v>
      </c>
      <c r="N129" s="153">
        <v>4.7800000000000002E-4</v>
      </c>
      <c r="O129" s="153">
        <v>4.7800000000000002E-4</v>
      </c>
      <c r="P129" s="157">
        <v>5</v>
      </c>
      <c r="Q129" s="157">
        <v>110</v>
      </c>
      <c r="R129" s="157">
        <v>7.0000000000000007E-2</v>
      </c>
      <c r="S129" s="157">
        <v>214</v>
      </c>
      <c r="T129" s="157">
        <v>8</v>
      </c>
      <c r="U129" s="157">
        <v>5</v>
      </c>
      <c r="V129" s="161">
        <v>3.8360579745314505</v>
      </c>
      <c r="W129" s="161">
        <v>0.5694087852141323</v>
      </c>
      <c r="X129" s="161">
        <v>3.8193053043105905</v>
      </c>
      <c r="Y129" s="161">
        <v>0.56699227894915905</v>
      </c>
      <c r="Z129" s="161">
        <v>183</v>
      </c>
      <c r="AA129" s="156">
        <f t="shared" si="10"/>
        <v>47.705222709089078</v>
      </c>
      <c r="AB129" s="156">
        <f t="shared" si="11"/>
        <v>47.914472769029572</v>
      </c>
      <c r="AC129" s="156">
        <f t="shared" si="12"/>
        <v>99.563284227399961</v>
      </c>
      <c r="AD129" s="156">
        <f t="shared" si="12"/>
        <v>99.575611348520994</v>
      </c>
      <c r="AE129" s="177"/>
    </row>
    <row r="130" spans="1:31" s="158" customFormat="1" ht="30" x14ac:dyDescent="0.25">
      <c r="A130" s="159" t="s">
        <v>73</v>
      </c>
      <c r="B130" s="157" t="s">
        <v>22</v>
      </c>
      <c r="C130" s="157" t="s">
        <v>74</v>
      </c>
      <c r="D130" s="157" t="s">
        <v>10</v>
      </c>
      <c r="E130" s="157" t="s">
        <v>11</v>
      </c>
      <c r="F130" s="157" t="s">
        <v>23</v>
      </c>
      <c r="G130" s="157" t="s">
        <v>63</v>
      </c>
      <c r="H130" s="157">
        <v>0.05</v>
      </c>
      <c r="I130" s="157">
        <v>535</v>
      </c>
      <c r="J130" s="157">
        <v>4</v>
      </c>
      <c r="K130" s="162">
        <v>3.6999999999999998E-2</v>
      </c>
      <c r="L130" s="161">
        <f t="shared" si="13"/>
        <v>0.22291666666666668</v>
      </c>
      <c r="M130" s="160" t="s">
        <v>57</v>
      </c>
      <c r="N130" s="153">
        <v>4.7800000000000002E-4</v>
      </c>
      <c r="O130" s="153">
        <v>4.7800000000000002E-4</v>
      </c>
      <c r="P130" s="157">
        <v>1</v>
      </c>
      <c r="Q130" s="157">
        <v>111</v>
      </c>
      <c r="R130" s="157">
        <v>0.05</v>
      </c>
      <c r="S130" s="157">
        <v>535</v>
      </c>
      <c r="T130" s="157">
        <v>4</v>
      </c>
      <c r="U130" s="157">
        <v>1</v>
      </c>
      <c r="V130" s="161">
        <v>3.4250976255668015</v>
      </c>
      <c r="W130" s="161">
        <v>0.78534191895026062</v>
      </c>
      <c r="X130" s="161">
        <v>3.4083395183889782</v>
      </c>
      <c r="Y130" s="161">
        <v>0.78164212229801622</v>
      </c>
      <c r="Z130" s="161">
        <v>183</v>
      </c>
      <c r="AA130" s="156">
        <f t="shared" si="10"/>
        <v>53.429134000148764</v>
      </c>
      <c r="AB130" s="156">
        <f t="shared" si="11"/>
        <v>53.691834106509056</v>
      </c>
      <c r="AC130" s="156">
        <f t="shared" si="12"/>
        <v>99.510726145359129</v>
      </c>
      <c r="AD130" s="156">
        <f t="shared" si="12"/>
        <v>99.528893522303022</v>
      </c>
      <c r="AE130" s="177"/>
    </row>
    <row r="131" spans="1:31" s="158" customFormat="1" ht="28.5" x14ac:dyDescent="0.25">
      <c r="A131" s="159" t="s">
        <v>73</v>
      </c>
      <c r="B131" s="157" t="s">
        <v>24</v>
      </c>
      <c r="C131" s="157" t="s">
        <v>74</v>
      </c>
      <c r="D131" s="157" t="s">
        <v>47</v>
      </c>
      <c r="E131" s="157" t="s">
        <v>17</v>
      </c>
      <c r="F131" s="157" t="s">
        <v>23</v>
      </c>
      <c r="G131" s="157" t="s">
        <v>66</v>
      </c>
      <c r="H131" s="157">
        <v>7.0000000000000007E-2</v>
      </c>
      <c r="I131" s="157">
        <v>1070</v>
      </c>
      <c r="J131" s="157">
        <v>8</v>
      </c>
      <c r="K131" s="162">
        <v>0.109</v>
      </c>
      <c r="L131" s="161">
        <f t="shared" si="13"/>
        <v>0.11145833333333334</v>
      </c>
      <c r="M131" s="160" t="s">
        <v>75</v>
      </c>
      <c r="N131" s="153">
        <v>4.7800000000000002E-4</v>
      </c>
      <c r="O131" s="153">
        <v>4.7800000000000002E-4</v>
      </c>
      <c r="P131" s="157">
        <v>1</v>
      </c>
      <c r="Q131" s="157">
        <v>112</v>
      </c>
      <c r="R131" s="157">
        <v>7.0000000000000007E-2</v>
      </c>
      <c r="S131" s="157">
        <v>1070</v>
      </c>
      <c r="T131" s="157">
        <v>8</v>
      </c>
      <c r="U131" s="157">
        <v>1</v>
      </c>
      <c r="V131" s="161">
        <v>19.504450103453738</v>
      </c>
      <c r="W131" s="161">
        <v>2.8960526731234828</v>
      </c>
      <c r="X131" s="161">
        <v>19.486961289719602</v>
      </c>
      <c r="Y131" s="161">
        <v>2.8935295437388562</v>
      </c>
      <c r="Z131" s="161">
        <v>183</v>
      </c>
      <c r="AA131" s="156">
        <f t="shared" si="10"/>
        <v>9.3824742061092703</v>
      </c>
      <c r="AB131" s="156">
        <f t="shared" si="11"/>
        <v>9.390894623295738</v>
      </c>
      <c r="AC131" s="156">
        <f t="shared" si="12"/>
        <v>99.910334238384706</v>
      </c>
      <c r="AD131" s="156">
        <f t="shared" si="12"/>
        <v>99.912876951167277</v>
      </c>
      <c r="AE131" s="177"/>
    </row>
    <row r="132" spans="1:31" s="158" customFormat="1" ht="28.5" x14ac:dyDescent="0.25">
      <c r="A132" s="159" t="s">
        <v>73</v>
      </c>
      <c r="B132" s="157" t="s">
        <v>25</v>
      </c>
      <c r="C132" s="157" t="s">
        <v>74</v>
      </c>
      <c r="D132" s="157" t="s">
        <v>10</v>
      </c>
      <c r="E132" s="157" t="s">
        <v>11</v>
      </c>
      <c r="F132" s="157" t="s">
        <v>12</v>
      </c>
      <c r="G132" s="157" t="s">
        <v>63</v>
      </c>
      <c r="H132" s="157">
        <v>0.05</v>
      </c>
      <c r="I132" s="157">
        <v>535</v>
      </c>
      <c r="J132" s="161">
        <f t="shared" ref="J132:J139" si="14">50/60</f>
        <v>0.83333333333333337</v>
      </c>
      <c r="K132" s="161">
        <v>3.6999999999999998E-2</v>
      </c>
      <c r="L132" s="157">
        <v>1.07</v>
      </c>
      <c r="M132" s="160" t="s">
        <v>76</v>
      </c>
      <c r="N132" s="153">
        <v>4.7800000000000002E-4</v>
      </c>
      <c r="O132" s="153">
        <v>4.7800000000000002E-4</v>
      </c>
      <c r="P132" s="157">
        <v>20</v>
      </c>
      <c r="Q132" s="157">
        <v>113</v>
      </c>
      <c r="R132" s="157">
        <v>0.05</v>
      </c>
      <c r="S132" s="157">
        <v>26.75</v>
      </c>
      <c r="T132" s="157">
        <v>0.83333333333333337</v>
      </c>
      <c r="U132" s="157">
        <v>20</v>
      </c>
      <c r="V132" s="161">
        <v>5.7067711998066303E-2</v>
      </c>
      <c r="W132" s="161">
        <v>2.2796016269977983E-2</v>
      </c>
      <c r="X132" s="161">
        <v>4.0530152113569674E-2</v>
      </c>
      <c r="Y132" s="161">
        <v>1.6584942831196756E-2</v>
      </c>
      <c r="Z132" s="161">
        <v>183</v>
      </c>
      <c r="AA132" s="156">
        <f t="shared" si="10"/>
        <v>3206.716961181146</v>
      </c>
      <c r="AB132" s="156">
        <f t="shared" si="11"/>
        <v>4515.1569993424919</v>
      </c>
      <c r="AC132" s="156">
        <f t="shared" si="12"/>
        <v>71.021161869855604</v>
      </c>
      <c r="AD132" s="156">
        <f t="shared" si="12"/>
        <v>72.753689218229241</v>
      </c>
      <c r="AE132" s="177"/>
    </row>
    <row r="133" spans="1:31" s="158" customFormat="1" ht="28.5" x14ac:dyDescent="0.25">
      <c r="A133" s="159" t="s">
        <v>73</v>
      </c>
      <c r="B133" s="157" t="s">
        <v>25</v>
      </c>
      <c r="C133" s="157" t="s">
        <v>74</v>
      </c>
      <c r="D133" s="157" t="s">
        <v>47</v>
      </c>
      <c r="E133" s="157" t="s">
        <v>17</v>
      </c>
      <c r="F133" s="157" t="s">
        <v>12</v>
      </c>
      <c r="G133" s="157" t="s">
        <v>66</v>
      </c>
      <c r="H133" s="157">
        <v>7.0000000000000007E-2</v>
      </c>
      <c r="I133" s="157">
        <v>1070</v>
      </c>
      <c r="J133" s="161">
        <f t="shared" si="14"/>
        <v>0.83333333333333337</v>
      </c>
      <c r="K133" s="161">
        <v>0.82699999999999996</v>
      </c>
      <c r="L133" s="157">
        <v>1.07</v>
      </c>
      <c r="M133" s="160" t="s">
        <v>76</v>
      </c>
      <c r="N133" s="153">
        <v>4.7800000000000002E-4</v>
      </c>
      <c r="O133" s="153">
        <v>4.7800000000000002E-4</v>
      </c>
      <c r="P133" s="157">
        <v>20</v>
      </c>
      <c r="Q133" s="157">
        <v>114</v>
      </c>
      <c r="R133" s="157">
        <v>7.0000000000000007E-2</v>
      </c>
      <c r="S133" s="157">
        <v>53.5</v>
      </c>
      <c r="T133" s="157">
        <v>0.83333333333333337</v>
      </c>
      <c r="U133" s="157">
        <v>20</v>
      </c>
      <c r="V133" s="161">
        <v>0.12059100306786752</v>
      </c>
      <c r="W133" s="161">
        <v>4.8902689016468194E-2</v>
      </c>
      <c r="X133" s="161">
        <v>0.10400928268950257</v>
      </c>
      <c r="Y133" s="161">
        <v>4.2690341119101055E-2</v>
      </c>
      <c r="Z133" s="161">
        <v>183</v>
      </c>
      <c r="AA133" s="156">
        <f t="shared" si="10"/>
        <v>1517.5261449397619</v>
      </c>
      <c r="AB133" s="156">
        <f t="shared" si="11"/>
        <v>1759.4583412935101</v>
      </c>
      <c r="AC133" s="156">
        <f t="shared" si="12"/>
        <v>86.249620654508618</v>
      </c>
      <c r="AD133" s="156">
        <f t="shared" si="12"/>
        <v>87.29651063712447</v>
      </c>
      <c r="AE133" s="177"/>
    </row>
    <row r="134" spans="1:31" s="158" customFormat="1" ht="28.5" x14ac:dyDescent="0.25">
      <c r="A134" s="159" t="s">
        <v>73</v>
      </c>
      <c r="B134" s="157" t="s">
        <v>27</v>
      </c>
      <c r="C134" s="157" t="s">
        <v>74</v>
      </c>
      <c r="D134" s="157" t="s">
        <v>10</v>
      </c>
      <c r="E134" s="157" t="s">
        <v>11</v>
      </c>
      <c r="F134" s="157" t="s">
        <v>12</v>
      </c>
      <c r="G134" s="157" t="s">
        <v>63</v>
      </c>
      <c r="H134" s="157">
        <v>0.05</v>
      </c>
      <c r="I134" s="157">
        <v>535</v>
      </c>
      <c r="J134" s="161">
        <f t="shared" si="14"/>
        <v>0.83333333333333337</v>
      </c>
      <c r="K134" s="161">
        <v>3.6999999999999998E-2</v>
      </c>
      <c r="L134" s="157">
        <v>1.07</v>
      </c>
      <c r="M134" s="160" t="s">
        <v>76</v>
      </c>
      <c r="N134" s="153">
        <v>4.7800000000000002E-4</v>
      </c>
      <c r="O134" s="153">
        <v>4.7800000000000002E-4</v>
      </c>
      <c r="P134" s="157">
        <v>10</v>
      </c>
      <c r="Q134" s="157">
        <v>115</v>
      </c>
      <c r="R134" s="157">
        <v>0.05</v>
      </c>
      <c r="S134" s="157">
        <v>53.5</v>
      </c>
      <c r="T134" s="157">
        <v>0.83333333333333337</v>
      </c>
      <c r="U134" s="157">
        <v>10</v>
      </c>
      <c r="V134" s="161">
        <v>9.2361868187033985E-2</v>
      </c>
      <c r="W134" s="161">
        <v>3.7300021438538847E-2</v>
      </c>
      <c r="X134" s="161">
        <v>7.5782558808175637E-2</v>
      </c>
      <c r="Y134" s="161">
        <v>3.108800691580401E-2</v>
      </c>
      <c r="Z134" s="161">
        <v>183</v>
      </c>
      <c r="AA134" s="156">
        <f t="shared" si="10"/>
        <v>1981.3371426119556</v>
      </c>
      <c r="AB134" s="156">
        <f t="shared" si="11"/>
        <v>2414.8036550628776</v>
      </c>
      <c r="AC134" s="156">
        <f t="shared" si="12"/>
        <v>82.049616682411582</v>
      </c>
      <c r="AD134" s="156">
        <f t="shared" si="12"/>
        <v>83.345815141230702</v>
      </c>
      <c r="AE134" s="177"/>
    </row>
    <row r="135" spans="1:31" s="158" customFormat="1" ht="28.5" x14ac:dyDescent="0.25">
      <c r="A135" s="159" t="s">
        <v>73</v>
      </c>
      <c r="B135" s="157" t="s">
        <v>27</v>
      </c>
      <c r="C135" s="157" t="s">
        <v>74</v>
      </c>
      <c r="D135" s="157" t="s">
        <v>47</v>
      </c>
      <c r="E135" s="157" t="s">
        <v>17</v>
      </c>
      <c r="F135" s="157" t="s">
        <v>12</v>
      </c>
      <c r="G135" s="157" t="s">
        <v>66</v>
      </c>
      <c r="H135" s="157">
        <v>7.0000000000000007E-2</v>
      </c>
      <c r="I135" s="157">
        <v>1070</v>
      </c>
      <c r="J135" s="161">
        <f t="shared" si="14"/>
        <v>0.83333333333333337</v>
      </c>
      <c r="K135" s="161">
        <v>0.82699999999999996</v>
      </c>
      <c r="L135" s="157">
        <v>1.07</v>
      </c>
      <c r="M135" s="160" t="s">
        <v>76</v>
      </c>
      <c r="N135" s="153">
        <v>4.7800000000000002E-4</v>
      </c>
      <c r="O135" s="153">
        <v>4.7800000000000002E-4</v>
      </c>
      <c r="P135" s="157">
        <v>10</v>
      </c>
      <c r="Q135" s="157">
        <v>116</v>
      </c>
      <c r="R135" s="157">
        <v>7.0000000000000007E-2</v>
      </c>
      <c r="S135" s="157">
        <v>107</v>
      </c>
      <c r="T135" s="157">
        <v>0.83333333333333337</v>
      </c>
      <c r="U135" s="157">
        <v>10</v>
      </c>
      <c r="V135" s="161">
        <v>0.21939165562750104</v>
      </c>
      <c r="W135" s="161">
        <v>8.952922153104316E-2</v>
      </c>
      <c r="X135" s="161">
        <v>0.20280392240918413</v>
      </c>
      <c r="Y135" s="161">
        <v>8.3314696197513805E-2</v>
      </c>
      <c r="Z135" s="161">
        <v>183</v>
      </c>
      <c r="AA135" s="156">
        <f t="shared" si="10"/>
        <v>834.12470486439372</v>
      </c>
      <c r="AB135" s="156">
        <f t="shared" si="11"/>
        <v>902.34941132338133</v>
      </c>
      <c r="AC135" s="156">
        <f t="shared" si="12"/>
        <v>92.439214166613169</v>
      </c>
      <c r="AD135" s="156">
        <f t="shared" si="12"/>
        <v>93.058662605064043</v>
      </c>
      <c r="AE135" s="177"/>
    </row>
    <row r="136" spans="1:31" s="158" customFormat="1" ht="28.5" x14ac:dyDescent="0.25">
      <c r="A136" s="159" t="s">
        <v>73</v>
      </c>
      <c r="B136" s="157" t="s">
        <v>28</v>
      </c>
      <c r="C136" s="157" t="s">
        <v>74</v>
      </c>
      <c r="D136" s="157" t="s">
        <v>10</v>
      </c>
      <c r="E136" s="157" t="s">
        <v>11</v>
      </c>
      <c r="F136" s="157" t="s">
        <v>12</v>
      </c>
      <c r="G136" s="157" t="s">
        <v>63</v>
      </c>
      <c r="H136" s="157">
        <v>0.05</v>
      </c>
      <c r="I136" s="157">
        <v>535</v>
      </c>
      <c r="J136" s="161">
        <f t="shared" si="14"/>
        <v>0.83333333333333337</v>
      </c>
      <c r="K136" s="161">
        <v>3.6999999999999998E-2</v>
      </c>
      <c r="L136" s="157">
        <v>1.07</v>
      </c>
      <c r="M136" s="160" t="s">
        <v>76</v>
      </c>
      <c r="N136" s="153">
        <v>4.7800000000000002E-4</v>
      </c>
      <c r="O136" s="153">
        <v>4.7800000000000002E-4</v>
      </c>
      <c r="P136" s="157">
        <v>5</v>
      </c>
      <c r="Q136" s="157">
        <v>117</v>
      </c>
      <c r="R136" s="157">
        <v>0.05</v>
      </c>
      <c r="S136" s="157">
        <v>107</v>
      </c>
      <c r="T136" s="157">
        <v>0.83333333333333337</v>
      </c>
      <c r="U136" s="157">
        <v>5</v>
      </c>
      <c r="V136" s="161">
        <v>0.16291706574367568</v>
      </c>
      <c r="W136" s="161">
        <v>6.6317099684568892E-2</v>
      </c>
      <c r="X136" s="161">
        <v>0.1463341543827596</v>
      </c>
      <c r="Y136" s="161">
        <v>6.0103240838324815E-2</v>
      </c>
      <c r="Z136" s="161">
        <v>183</v>
      </c>
      <c r="AA136" s="156">
        <f t="shared" si="10"/>
        <v>1123.2709057498105</v>
      </c>
      <c r="AB136" s="156">
        <f t="shared" si="11"/>
        <v>1250.5624594059923</v>
      </c>
      <c r="AC136" s="156">
        <f t="shared" si="12"/>
        <v>89.821255811833311</v>
      </c>
      <c r="AD136" s="156">
        <f t="shared" si="12"/>
        <v>90.630080513472819</v>
      </c>
      <c r="AE136" s="177"/>
    </row>
    <row r="137" spans="1:31" s="158" customFormat="1" ht="28.5" x14ac:dyDescent="0.25">
      <c r="A137" s="159" t="s">
        <v>73</v>
      </c>
      <c r="B137" s="157" t="s">
        <v>28</v>
      </c>
      <c r="C137" s="157" t="s">
        <v>74</v>
      </c>
      <c r="D137" s="157" t="s">
        <v>47</v>
      </c>
      <c r="E137" s="157" t="s">
        <v>17</v>
      </c>
      <c r="F137" s="157" t="s">
        <v>12</v>
      </c>
      <c r="G137" s="157" t="s">
        <v>66</v>
      </c>
      <c r="H137" s="157">
        <v>7.0000000000000007E-2</v>
      </c>
      <c r="I137" s="157">
        <v>1070</v>
      </c>
      <c r="J137" s="161">
        <f t="shared" si="14"/>
        <v>0.83333333333333337</v>
      </c>
      <c r="K137" s="161">
        <v>0.82699999999999996</v>
      </c>
      <c r="L137" s="157">
        <v>1.07</v>
      </c>
      <c r="M137" s="160" t="s">
        <v>76</v>
      </c>
      <c r="N137" s="153">
        <v>4.7800000000000002E-4</v>
      </c>
      <c r="O137" s="153">
        <v>4.7800000000000002E-4</v>
      </c>
      <c r="P137" s="157">
        <v>5</v>
      </c>
      <c r="Q137" s="157">
        <v>118</v>
      </c>
      <c r="R137" s="157">
        <v>7.0000000000000007E-2</v>
      </c>
      <c r="S137" s="157">
        <v>214</v>
      </c>
      <c r="T137" s="157">
        <v>0.83333333333333337</v>
      </c>
      <c r="U137" s="157">
        <v>5</v>
      </c>
      <c r="V137" s="161">
        <v>0.41705657071421981</v>
      </c>
      <c r="W137" s="161">
        <v>0.170838991198316</v>
      </c>
      <c r="X137" s="161">
        <v>0.4004568199634066</v>
      </c>
      <c r="Y137" s="161">
        <v>0.1646201084853621</v>
      </c>
      <c r="Z137" s="161">
        <v>183</v>
      </c>
      <c r="AA137" s="156">
        <f t="shared" si="10"/>
        <v>438.78939417405155</v>
      </c>
      <c r="AB137" s="156">
        <f t="shared" si="11"/>
        <v>456.97810819334376</v>
      </c>
      <c r="AC137" s="156">
        <f t="shared" si="12"/>
        <v>96.01978438503302</v>
      </c>
      <c r="AD137" s="156">
        <f t="shared" si="12"/>
        <v>96.359798972510433</v>
      </c>
      <c r="AE137" s="177"/>
    </row>
    <row r="138" spans="1:31" s="158" customFormat="1" ht="28.5" x14ac:dyDescent="0.25">
      <c r="A138" s="159" t="s">
        <v>73</v>
      </c>
      <c r="B138" s="157" t="s">
        <v>29</v>
      </c>
      <c r="C138" s="157" t="s">
        <v>74</v>
      </c>
      <c r="D138" s="157" t="s">
        <v>10</v>
      </c>
      <c r="E138" s="157" t="s">
        <v>11</v>
      </c>
      <c r="F138" s="157" t="s">
        <v>23</v>
      </c>
      <c r="G138" s="157" t="s">
        <v>63</v>
      </c>
      <c r="H138" s="157">
        <v>0.05</v>
      </c>
      <c r="I138" s="157">
        <v>535</v>
      </c>
      <c r="J138" s="161">
        <f t="shared" si="14"/>
        <v>0.83333333333333337</v>
      </c>
      <c r="K138" s="161">
        <v>3.6999999999999998E-2</v>
      </c>
      <c r="L138" s="157">
        <v>1.07</v>
      </c>
      <c r="M138" s="160" t="s">
        <v>76</v>
      </c>
      <c r="N138" s="153">
        <v>4.7800000000000002E-4</v>
      </c>
      <c r="O138" s="153">
        <v>4.7800000000000002E-4</v>
      </c>
      <c r="P138" s="157">
        <v>1</v>
      </c>
      <c r="Q138" s="157">
        <v>119</v>
      </c>
      <c r="R138" s="157">
        <v>0.05</v>
      </c>
      <c r="S138" s="157">
        <v>535</v>
      </c>
      <c r="T138" s="157">
        <v>0.83333333333333337</v>
      </c>
      <c r="U138" s="157">
        <v>1</v>
      </c>
      <c r="V138" s="161">
        <v>0.72703253065089801</v>
      </c>
      <c r="W138" s="161">
        <v>0.29926449308088676</v>
      </c>
      <c r="X138" s="161">
        <v>0.7104397843889142</v>
      </c>
      <c r="Y138" s="161">
        <v>0.29303041164944893</v>
      </c>
      <c r="Z138" s="161">
        <v>183</v>
      </c>
      <c r="AA138" s="156">
        <f t="shared" si="10"/>
        <v>251.70813173402803</v>
      </c>
      <c r="AB138" s="156">
        <f t="shared" si="11"/>
        <v>257.58692576233989</v>
      </c>
      <c r="AC138" s="156">
        <f t="shared" si="12"/>
        <v>97.717743627354793</v>
      </c>
      <c r="AD138" s="156">
        <f t="shared" si="12"/>
        <v>97.916865657111941</v>
      </c>
      <c r="AE138" s="177"/>
    </row>
    <row r="139" spans="1:31" s="158" customFormat="1" ht="28.5" x14ac:dyDescent="0.25">
      <c r="A139" s="159" t="s">
        <v>73</v>
      </c>
      <c r="B139" s="157" t="s">
        <v>29</v>
      </c>
      <c r="C139" s="157" t="s">
        <v>74</v>
      </c>
      <c r="D139" s="157" t="s">
        <v>47</v>
      </c>
      <c r="E139" s="157" t="s">
        <v>17</v>
      </c>
      <c r="F139" s="157" t="s">
        <v>23</v>
      </c>
      <c r="G139" s="157" t="s">
        <v>66</v>
      </c>
      <c r="H139" s="157">
        <v>7.0000000000000007E-2</v>
      </c>
      <c r="I139" s="157">
        <v>1070</v>
      </c>
      <c r="J139" s="161">
        <f t="shared" si="14"/>
        <v>0.83333333333333337</v>
      </c>
      <c r="K139" s="161">
        <v>0.82699999999999996</v>
      </c>
      <c r="L139" s="157">
        <v>1.07</v>
      </c>
      <c r="M139" s="160" t="s">
        <v>76</v>
      </c>
      <c r="N139" s="153">
        <v>4.7800000000000002E-4</v>
      </c>
      <c r="O139" s="153">
        <v>4.7800000000000002E-4</v>
      </c>
      <c r="P139" s="157">
        <v>1</v>
      </c>
      <c r="Q139" s="157">
        <v>120</v>
      </c>
      <c r="R139" s="157">
        <v>7.0000000000000007E-2</v>
      </c>
      <c r="S139" s="157">
        <v>1070</v>
      </c>
      <c r="T139" s="157">
        <v>0.83333333333333337</v>
      </c>
      <c r="U139" s="157">
        <v>1</v>
      </c>
      <c r="V139" s="161">
        <v>2.0024130554688329</v>
      </c>
      <c r="W139" s="161">
        <v>0.82365259161459181</v>
      </c>
      <c r="X139" s="161">
        <v>1.9857077355648611</v>
      </c>
      <c r="Y139" s="161">
        <v>0.81740151751119039</v>
      </c>
      <c r="Z139" s="161">
        <v>183</v>
      </c>
      <c r="AA139" s="156">
        <f t="shared" si="10"/>
        <v>91.389735749177632</v>
      </c>
      <c r="AB139" s="156">
        <f t="shared" si="11"/>
        <v>92.158577378932961</v>
      </c>
      <c r="AC139" s="156">
        <f t="shared" si="12"/>
        <v>99.165740561951111</v>
      </c>
      <c r="AD139" s="156">
        <f t="shared" si="12"/>
        <v>99.241054521403555</v>
      </c>
      <c r="AE139" s="177"/>
    </row>
    <row r="140" spans="1:31" s="158" customFormat="1" ht="28.5" x14ac:dyDescent="0.25">
      <c r="A140" s="159" t="s">
        <v>73</v>
      </c>
      <c r="B140" s="157" t="s">
        <v>20</v>
      </c>
      <c r="C140" s="157" t="s">
        <v>77</v>
      </c>
      <c r="D140" s="157" t="s">
        <v>78</v>
      </c>
      <c r="E140" s="157" t="s">
        <v>79</v>
      </c>
      <c r="F140" s="157" t="s">
        <v>12</v>
      </c>
      <c r="G140" s="157" t="s">
        <v>63</v>
      </c>
      <c r="H140" s="157">
        <v>0.1</v>
      </c>
      <c r="I140" s="157">
        <v>1</v>
      </c>
      <c r="J140" s="157">
        <v>0.5</v>
      </c>
      <c r="K140" s="157">
        <f>L140*J140/8</f>
        <v>0</v>
      </c>
      <c r="L140" s="157">
        <v>0</v>
      </c>
      <c r="M140" s="157" t="s">
        <v>80</v>
      </c>
      <c r="N140" s="153">
        <v>4.7800000000000002E-4</v>
      </c>
      <c r="O140" s="153">
        <v>4.7800000000000002E-4</v>
      </c>
      <c r="P140" s="157">
        <v>5</v>
      </c>
      <c r="Q140" s="157">
        <v>121</v>
      </c>
      <c r="R140" s="157">
        <v>0.1</v>
      </c>
      <c r="S140" s="157">
        <v>0.2</v>
      </c>
      <c r="T140" s="157">
        <v>0.5</v>
      </c>
      <c r="U140" s="157">
        <v>5</v>
      </c>
      <c r="V140" s="161">
        <v>3.1638767719261677E-4</v>
      </c>
      <c r="W140" s="161">
        <v>1.5887553693138612E-4</v>
      </c>
      <c r="X140" s="161">
        <v>3.1638767719261677E-4</v>
      </c>
      <c r="Y140" s="161">
        <v>1.5887553693138612E-4</v>
      </c>
      <c r="Z140" s="161">
        <v>183</v>
      </c>
      <c r="AA140" s="156">
        <f t="shared" si="10"/>
        <v>578404.32226628612</v>
      </c>
      <c r="AB140" s="156">
        <f t="shared" si="11"/>
        <v>578404.32226628612</v>
      </c>
      <c r="AC140" s="156">
        <f t="shared" si="12"/>
        <v>100</v>
      </c>
      <c r="AD140" s="156">
        <f t="shared" si="12"/>
        <v>99.999999999999986</v>
      </c>
      <c r="AE140" s="177"/>
    </row>
    <row r="141" spans="1:31" s="158" customFormat="1" ht="28.5" x14ac:dyDescent="0.25">
      <c r="A141" s="159" t="s">
        <v>73</v>
      </c>
      <c r="B141" s="157" t="s">
        <v>21</v>
      </c>
      <c r="C141" s="157" t="s">
        <v>77</v>
      </c>
      <c r="D141" s="157" t="s">
        <v>78</v>
      </c>
      <c r="E141" s="157" t="s">
        <v>79</v>
      </c>
      <c r="F141" s="157" t="s">
        <v>12</v>
      </c>
      <c r="G141" s="157" t="s">
        <v>66</v>
      </c>
      <c r="H141" s="157">
        <v>0.1</v>
      </c>
      <c r="I141" s="157">
        <v>1</v>
      </c>
      <c r="J141" s="157">
        <v>0.5</v>
      </c>
      <c r="K141" s="157">
        <f>L141*J141/8</f>
        <v>0</v>
      </c>
      <c r="L141" s="157">
        <v>0</v>
      </c>
      <c r="M141" s="157" t="s">
        <v>80</v>
      </c>
      <c r="N141" s="153">
        <v>4.7800000000000002E-4</v>
      </c>
      <c r="O141" s="153">
        <v>4.7800000000000002E-4</v>
      </c>
      <c r="P141" s="157">
        <v>5</v>
      </c>
      <c r="Q141" s="157">
        <v>122</v>
      </c>
      <c r="R141" s="157">
        <v>0.1</v>
      </c>
      <c r="S141" s="157">
        <v>0.2</v>
      </c>
      <c r="T141" s="157">
        <v>0.5</v>
      </c>
      <c r="U141" s="157">
        <v>5</v>
      </c>
      <c r="V141" s="161">
        <v>3.1638767719261677E-4</v>
      </c>
      <c r="W141" s="161">
        <v>1.5887553693138612E-4</v>
      </c>
      <c r="X141" s="161">
        <v>3.1638767719261677E-4</v>
      </c>
      <c r="Y141" s="161">
        <v>1.5887553693138612E-4</v>
      </c>
      <c r="Z141" s="161">
        <v>183</v>
      </c>
      <c r="AA141" s="156">
        <f t="shared" si="10"/>
        <v>578404.32226628612</v>
      </c>
      <c r="AB141" s="156">
        <f t="shared" si="11"/>
        <v>578404.32226628612</v>
      </c>
      <c r="AC141" s="156">
        <f t="shared" si="12"/>
        <v>100</v>
      </c>
      <c r="AD141" s="156">
        <f t="shared" si="12"/>
        <v>99.999999999999986</v>
      </c>
      <c r="AE141" s="177"/>
    </row>
    <row r="142" spans="1:31" s="158" customFormat="1" ht="28.5" x14ac:dyDescent="0.25">
      <c r="A142" s="159" t="s">
        <v>73</v>
      </c>
      <c r="B142" s="157" t="s">
        <v>22</v>
      </c>
      <c r="C142" s="157" t="s">
        <v>77</v>
      </c>
      <c r="D142" s="157" t="s">
        <v>78</v>
      </c>
      <c r="E142" s="157" t="s">
        <v>79</v>
      </c>
      <c r="F142" s="157" t="s">
        <v>23</v>
      </c>
      <c r="G142" s="157" t="s">
        <v>63</v>
      </c>
      <c r="H142" s="157">
        <v>0.1</v>
      </c>
      <c r="I142" s="157">
        <v>1</v>
      </c>
      <c r="J142" s="157">
        <v>0.5</v>
      </c>
      <c r="K142" s="157">
        <f>L142*J142/8</f>
        <v>0</v>
      </c>
      <c r="L142" s="157">
        <v>0</v>
      </c>
      <c r="M142" s="157" t="s">
        <v>80</v>
      </c>
      <c r="N142" s="153">
        <v>4.7800000000000002E-4</v>
      </c>
      <c r="O142" s="153">
        <v>4.7800000000000002E-4</v>
      </c>
      <c r="P142" s="157">
        <v>1</v>
      </c>
      <c r="Q142" s="157">
        <v>123</v>
      </c>
      <c r="R142" s="157">
        <v>0.1</v>
      </c>
      <c r="S142" s="157">
        <v>1</v>
      </c>
      <c r="T142" s="157">
        <v>0.5</v>
      </c>
      <c r="U142" s="157">
        <v>1</v>
      </c>
      <c r="V142" s="161">
        <v>1.5773727140639834E-3</v>
      </c>
      <c r="W142" s="161">
        <v>7.9668666629354357E-4</v>
      </c>
      <c r="X142" s="161">
        <v>1.5773727140639834E-3</v>
      </c>
      <c r="Y142" s="161">
        <v>7.9668666629354357E-4</v>
      </c>
      <c r="Z142" s="161">
        <v>183</v>
      </c>
      <c r="AA142" s="156">
        <f t="shared" si="10"/>
        <v>116015.7002643428</v>
      </c>
      <c r="AB142" s="156">
        <f t="shared" si="11"/>
        <v>116015.7002643428</v>
      </c>
      <c r="AC142" s="156">
        <f t="shared" si="12"/>
        <v>100</v>
      </c>
      <c r="AD142" s="156">
        <f t="shared" si="12"/>
        <v>100</v>
      </c>
      <c r="AE142" s="177"/>
    </row>
    <row r="143" spans="1:31" s="158" customFormat="1" ht="28.5" x14ac:dyDescent="0.25">
      <c r="A143" s="159" t="s">
        <v>73</v>
      </c>
      <c r="B143" s="157" t="s">
        <v>24</v>
      </c>
      <c r="C143" s="157" t="s">
        <v>77</v>
      </c>
      <c r="D143" s="157" t="s">
        <v>78</v>
      </c>
      <c r="E143" s="157" t="s">
        <v>79</v>
      </c>
      <c r="F143" s="157" t="s">
        <v>23</v>
      </c>
      <c r="G143" s="157" t="s">
        <v>66</v>
      </c>
      <c r="H143" s="157">
        <v>0.1</v>
      </c>
      <c r="I143" s="157">
        <v>1</v>
      </c>
      <c r="J143" s="157">
        <v>0.5</v>
      </c>
      <c r="K143" s="157">
        <f>L143*J143/8</f>
        <v>0</v>
      </c>
      <c r="L143" s="157">
        <v>0</v>
      </c>
      <c r="M143" s="157" t="s">
        <v>80</v>
      </c>
      <c r="N143" s="153">
        <v>4.7800000000000002E-4</v>
      </c>
      <c r="O143" s="153">
        <v>4.7800000000000002E-4</v>
      </c>
      <c r="P143" s="157">
        <v>1</v>
      </c>
      <c r="Q143" s="157">
        <v>124</v>
      </c>
      <c r="R143" s="157">
        <v>0.1</v>
      </c>
      <c r="S143" s="157">
        <v>1</v>
      </c>
      <c r="T143" s="157">
        <v>0.5</v>
      </c>
      <c r="U143" s="157">
        <v>1</v>
      </c>
      <c r="V143" s="161">
        <v>1.5773727140639834E-3</v>
      </c>
      <c r="W143" s="161">
        <v>7.9668666629354357E-4</v>
      </c>
      <c r="X143" s="161">
        <v>1.5773727140639834E-3</v>
      </c>
      <c r="Y143" s="161">
        <v>7.9668666629354357E-4</v>
      </c>
      <c r="Z143" s="161">
        <v>183</v>
      </c>
      <c r="AA143" s="156">
        <f t="shared" si="10"/>
        <v>116015.7002643428</v>
      </c>
      <c r="AB143" s="156">
        <f t="shared" si="11"/>
        <v>116015.7002643428</v>
      </c>
      <c r="AC143" s="156">
        <f t="shared" si="12"/>
        <v>100</v>
      </c>
      <c r="AD143" s="156">
        <f t="shared" si="12"/>
        <v>100</v>
      </c>
      <c r="AE143" s="177"/>
    </row>
    <row r="144" spans="1:31" s="158" customFormat="1" ht="30" x14ac:dyDescent="0.25">
      <c r="A144" s="159" t="s">
        <v>81</v>
      </c>
      <c r="B144" s="157" t="s">
        <v>8</v>
      </c>
      <c r="C144" s="157" t="s">
        <v>61</v>
      </c>
      <c r="D144" s="157" t="s">
        <v>62</v>
      </c>
      <c r="E144" s="157" t="s">
        <v>11</v>
      </c>
      <c r="F144" s="157" t="s">
        <v>12</v>
      </c>
      <c r="G144" s="157" t="s">
        <v>63</v>
      </c>
      <c r="H144" s="157">
        <v>0.6</v>
      </c>
      <c r="I144" s="157">
        <v>535</v>
      </c>
      <c r="J144" s="157">
        <v>4</v>
      </c>
      <c r="K144" s="157">
        <v>0.53</v>
      </c>
      <c r="L144" s="157">
        <v>0.53</v>
      </c>
      <c r="M144" s="160" t="s">
        <v>64</v>
      </c>
      <c r="N144" s="153">
        <v>7.9239691732798691E-4</v>
      </c>
      <c r="O144" s="153">
        <v>7.9239691732796371E-4</v>
      </c>
      <c r="P144" s="157">
        <v>20</v>
      </c>
      <c r="Q144" s="157">
        <v>125</v>
      </c>
      <c r="R144" s="157">
        <v>0.6</v>
      </c>
      <c r="S144" s="157">
        <v>26.75</v>
      </c>
      <c r="T144" s="157">
        <v>4</v>
      </c>
      <c r="U144" s="157">
        <v>20</v>
      </c>
      <c r="V144" s="161">
        <v>3.4439589538590774</v>
      </c>
      <c r="W144" s="161">
        <v>0.78756153083632041</v>
      </c>
      <c r="X144" s="161">
        <v>3.4040301922468834</v>
      </c>
      <c r="Y144" s="161">
        <v>0.77876752682720807</v>
      </c>
      <c r="Z144" s="161">
        <v>183</v>
      </c>
      <c r="AA144" s="156">
        <f t="shared" si="10"/>
        <v>53.136521791278042</v>
      </c>
      <c r="AB144" s="156">
        <f t="shared" si="11"/>
        <v>53.759805191154307</v>
      </c>
      <c r="AC144" s="156">
        <f t="shared" si="12"/>
        <v>98.840614474587383</v>
      </c>
      <c r="AD144" s="156">
        <f t="shared" si="12"/>
        <v>98.883388323986082</v>
      </c>
      <c r="AE144" s="177"/>
    </row>
    <row r="145" spans="1:31" s="158" customFormat="1" x14ac:dyDescent="0.25">
      <c r="A145" s="159" t="s">
        <v>81</v>
      </c>
      <c r="B145" s="157" t="s">
        <v>15</v>
      </c>
      <c r="C145" s="157" t="s">
        <v>61</v>
      </c>
      <c r="D145" s="157" t="s">
        <v>65</v>
      </c>
      <c r="E145" s="157" t="s">
        <v>17</v>
      </c>
      <c r="F145" s="157" t="s">
        <v>12</v>
      </c>
      <c r="G145" s="157" t="s">
        <v>66</v>
      </c>
      <c r="H145" s="157">
        <v>0.9</v>
      </c>
      <c r="I145" s="157">
        <v>1070</v>
      </c>
      <c r="J145" s="157">
        <v>8</v>
      </c>
      <c r="K145" s="157">
        <f>L145*J145/8</f>
        <v>4.51</v>
      </c>
      <c r="L145" s="157">
        <v>4.51</v>
      </c>
      <c r="M145" s="160" t="s">
        <v>58</v>
      </c>
      <c r="N145" s="153">
        <v>1.735596916596522E-3</v>
      </c>
      <c r="O145" s="153">
        <v>1.7355969165965114E-3</v>
      </c>
      <c r="P145" s="157">
        <v>20</v>
      </c>
      <c r="Q145" s="157">
        <v>126</v>
      </c>
      <c r="R145" s="157">
        <v>0.9</v>
      </c>
      <c r="S145" s="157">
        <v>53.5</v>
      </c>
      <c r="T145" s="157">
        <v>8</v>
      </c>
      <c r="U145" s="157">
        <v>20</v>
      </c>
      <c r="V145" s="161">
        <v>48.207515661506974</v>
      </c>
      <c r="W145" s="161">
        <v>7.124123644411589</v>
      </c>
      <c r="X145" s="161">
        <v>47.445204813960814</v>
      </c>
      <c r="Y145" s="161">
        <v>7.0148313616916314</v>
      </c>
      <c r="Z145" s="161">
        <v>183</v>
      </c>
      <c r="AA145" s="156">
        <f t="shared" si="10"/>
        <v>3.7960885867869547</v>
      </c>
      <c r="AB145" s="156">
        <f t="shared" si="11"/>
        <v>3.8570810415418841</v>
      </c>
      <c r="AC145" s="156">
        <f t="shared" si="12"/>
        <v>98.418688793467837</v>
      </c>
      <c r="AD145" s="156">
        <f t="shared" si="12"/>
        <v>98.465884532960203</v>
      </c>
      <c r="AE145" s="177"/>
    </row>
    <row r="146" spans="1:31" s="158" customFormat="1" ht="30" x14ac:dyDescent="0.25">
      <c r="A146" s="159" t="s">
        <v>81</v>
      </c>
      <c r="B146" s="157" t="s">
        <v>18</v>
      </c>
      <c r="C146" s="157" t="s">
        <v>61</v>
      </c>
      <c r="D146" s="157" t="s">
        <v>62</v>
      </c>
      <c r="E146" s="157" t="s">
        <v>11</v>
      </c>
      <c r="F146" s="157" t="s">
        <v>12</v>
      </c>
      <c r="G146" s="157" t="s">
        <v>63</v>
      </c>
      <c r="H146" s="157">
        <v>0.6</v>
      </c>
      <c r="I146" s="157">
        <v>535</v>
      </c>
      <c r="J146" s="157">
        <v>4</v>
      </c>
      <c r="K146" s="157">
        <v>0.53</v>
      </c>
      <c r="L146" s="157">
        <v>0.53</v>
      </c>
      <c r="M146" s="160" t="s">
        <v>64</v>
      </c>
      <c r="N146" s="153">
        <v>7.9239691700593072E-4</v>
      </c>
      <c r="O146" s="153">
        <v>7.9239691700593961E-4</v>
      </c>
      <c r="P146" s="157">
        <v>10</v>
      </c>
      <c r="Q146" s="157">
        <v>127</v>
      </c>
      <c r="R146" s="157">
        <v>0.6</v>
      </c>
      <c r="S146" s="157">
        <v>53.5</v>
      </c>
      <c r="T146" s="157">
        <v>4</v>
      </c>
      <c r="U146" s="157">
        <v>10</v>
      </c>
      <c r="V146" s="161">
        <v>6.8802112968800637</v>
      </c>
      <c r="W146" s="161">
        <v>1.5704510409030976</v>
      </c>
      <c r="X146" s="161">
        <v>6.8397622905739084</v>
      </c>
      <c r="Y146" s="161">
        <v>1.561577124104689</v>
      </c>
      <c r="Z146" s="161">
        <v>183</v>
      </c>
      <c r="AA146" s="156">
        <f t="shared" si="10"/>
        <v>26.598020337396342</v>
      </c>
      <c r="AB146" s="156">
        <f t="shared" si="11"/>
        <v>26.755315788122939</v>
      </c>
      <c r="AC146" s="156">
        <f t="shared" si="12"/>
        <v>99.412096452263057</v>
      </c>
      <c r="AD146" s="156">
        <f t="shared" si="12"/>
        <v>99.434944702681989</v>
      </c>
      <c r="AE146" s="177"/>
    </row>
    <row r="147" spans="1:31" s="158" customFormat="1" x14ac:dyDescent="0.25">
      <c r="A147" s="159" t="s">
        <v>81</v>
      </c>
      <c r="B147" s="157" t="s">
        <v>19</v>
      </c>
      <c r="C147" s="157" t="s">
        <v>61</v>
      </c>
      <c r="D147" s="157" t="s">
        <v>65</v>
      </c>
      <c r="E147" s="157" t="s">
        <v>17</v>
      </c>
      <c r="F147" s="157" t="s">
        <v>12</v>
      </c>
      <c r="G147" s="157" t="s">
        <v>66</v>
      </c>
      <c r="H147" s="157">
        <v>0.9</v>
      </c>
      <c r="I147" s="157">
        <v>1070</v>
      </c>
      <c r="J147" s="157">
        <v>8</v>
      </c>
      <c r="K147" s="157">
        <f>L147*J147/8</f>
        <v>4.51</v>
      </c>
      <c r="L147" s="157">
        <v>4.51</v>
      </c>
      <c r="M147" s="160" t="s">
        <v>58</v>
      </c>
      <c r="N147" s="153">
        <v>1.7355969155459709E-3</v>
      </c>
      <c r="O147" s="153">
        <v>1.7355969155459755E-3</v>
      </c>
      <c r="P147" s="157">
        <v>10</v>
      </c>
      <c r="Q147" s="157">
        <v>128</v>
      </c>
      <c r="R147" s="157">
        <v>0.9</v>
      </c>
      <c r="S147" s="157">
        <v>107</v>
      </c>
      <c r="T147" s="157">
        <v>8</v>
      </c>
      <c r="U147" s="157">
        <v>10</v>
      </c>
      <c r="V147" s="161">
        <v>101.81478790443445</v>
      </c>
      <c r="W147" s="161">
        <v>14.941880300085806</v>
      </c>
      <c r="X147" s="161">
        <v>100.95285523205563</v>
      </c>
      <c r="Y147" s="161">
        <v>14.820163140032228</v>
      </c>
      <c r="Z147" s="161">
        <v>183</v>
      </c>
      <c r="AA147" s="156">
        <f t="shared" si="10"/>
        <v>1.7973813408300543</v>
      </c>
      <c r="AB147" s="156">
        <f t="shared" si="11"/>
        <v>1.812727332766829</v>
      </c>
      <c r="AC147" s="156">
        <f t="shared" si="12"/>
        <v>99.153430763723776</v>
      </c>
      <c r="AD147" s="156">
        <f t="shared" si="12"/>
        <v>99.18539596349946</v>
      </c>
      <c r="AE147" s="177"/>
    </row>
    <row r="148" spans="1:31" s="158" customFormat="1" ht="30" x14ac:dyDescent="0.25">
      <c r="A148" s="159" t="s">
        <v>81</v>
      </c>
      <c r="B148" s="157" t="s">
        <v>20</v>
      </c>
      <c r="C148" s="157" t="s">
        <v>61</v>
      </c>
      <c r="D148" s="157" t="s">
        <v>62</v>
      </c>
      <c r="E148" s="157" t="s">
        <v>11</v>
      </c>
      <c r="F148" s="157" t="s">
        <v>12</v>
      </c>
      <c r="G148" s="157" t="s">
        <v>63</v>
      </c>
      <c r="H148" s="157">
        <v>0.6</v>
      </c>
      <c r="I148" s="157">
        <v>535</v>
      </c>
      <c r="J148" s="157">
        <v>4</v>
      </c>
      <c r="K148" s="157">
        <v>0.53</v>
      </c>
      <c r="L148" s="157">
        <v>0.53</v>
      </c>
      <c r="M148" s="160" t="s">
        <v>64</v>
      </c>
      <c r="N148" s="153">
        <v>7.9239691636775631E-4</v>
      </c>
      <c r="O148" s="153">
        <v>7.9239691636777063E-4</v>
      </c>
      <c r="P148" s="157">
        <v>5</v>
      </c>
      <c r="Q148" s="157">
        <v>129</v>
      </c>
      <c r="R148" s="157">
        <v>0.6</v>
      </c>
      <c r="S148" s="157">
        <v>107</v>
      </c>
      <c r="T148" s="157">
        <v>4</v>
      </c>
      <c r="U148" s="157">
        <v>5</v>
      </c>
      <c r="V148" s="161">
        <v>13.886365003563949</v>
      </c>
      <c r="W148" s="161">
        <v>3.1565517150328635</v>
      </c>
      <c r="X148" s="161">
        <v>13.844865124811392</v>
      </c>
      <c r="Y148" s="161">
        <v>3.147520286527024</v>
      </c>
      <c r="Z148" s="161">
        <v>183</v>
      </c>
      <c r="AA148" s="156">
        <f t="shared" si="10"/>
        <v>13.178394774516793</v>
      </c>
      <c r="AB148" s="156">
        <f t="shared" si="11"/>
        <v>13.217896913422839</v>
      </c>
      <c r="AC148" s="156">
        <f t="shared" si="12"/>
        <v>99.701146565412145</v>
      </c>
      <c r="AD148" s="156">
        <f t="shared" si="12"/>
        <v>99.713883081248824</v>
      </c>
      <c r="AE148" s="177"/>
    </row>
    <row r="149" spans="1:31" s="158" customFormat="1" x14ac:dyDescent="0.25">
      <c r="A149" s="159" t="s">
        <v>81</v>
      </c>
      <c r="B149" s="157" t="s">
        <v>21</v>
      </c>
      <c r="C149" s="157" t="s">
        <v>61</v>
      </c>
      <c r="D149" s="157" t="s">
        <v>65</v>
      </c>
      <c r="E149" s="157" t="s">
        <v>17</v>
      </c>
      <c r="F149" s="157" t="s">
        <v>12</v>
      </c>
      <c r="G149" s="157" t="s">
        <v>66</v>
      </c>
      <c r="H149" s="157">
        <v>0.9</v>
      </c>
      <c r="I149" s="157">
        <v>1070</v>
      </c>
      <c r="J149" s="157">
        <v>8</v>
      </c>
      <c r="K149" s="157">
        <f>L149*J149/8</f>
        <v>4.51</v>
      </c>
      <c r="L149" s="157">
        <v>4.51</v>
      </c>
      <c r="M149" s="160" t="s">
        <v>58</v>
      </c>
      <c r="N149" s="153">
        <v>1.7355969134448864E-3</v>
      </c>
      <c r="O149" s="153">
        <v>1.7355969134448907E-3</v>
      </c>
      <c r="P149" s="157">
        <v>5</v>
      </c>
      <c r="Q149" s="157">
        <v>130</v>
      </c>
      <c r="R149" s="157">
        <v>0.9</v>
      </c>
      <c r="S149" s="157">
        <v>214</v>
      </c>
      <c r="T149" s="157">
        <v>8</v>
      </c>
      <c r="U149" s="157">
        <v>5</v>
      </c>
      <c r="V149" s="161">
        <v>230.0529716326937</v>
      </c>
      <c r="W149" s="161">
        <v>32.967442320858275</v>
      </c>
      <c r="X149" s="161">
        <v>228.96889259880655</v>
      </c>
      <c r="Y149" s="161">
        <v>32.822274332292572</v>
      </c>
      <c r="Z149" s="161">
        <v>183</v>
      </c>
      <c r="AA149" s="156">
        <f t="shared" ref="AA149:AA212" si="15">Z149/V149</f>
        <v>0.79546896830431191</v>
      </c>
      <c r="AB149" s="156">
        <f t="shared" ref="AB149:AB212" si="16">Z149/X149</f>
        <v>0.79923520580871188</v>
      </c>
      <c r="AC149" s="156">
        <f t="shared" ref="AC149:AD212" si="17">X149*100/V149</f>
        <v>99.528769819318839</v>
      </c>
      <c r="AD149" s="156">
        <f t="shared" si="17"/>
        <v>99.559662569049664</v>
      </c>
      <c r="AE149" s="177"/>
    </row>
    <row r="150" spans="1:31" s="158" customFormat="1" ht="30" x14ac:dyDescent="0.25">
      <c r="A150" s="159" t="s">
        <v>81</v>
      </c>
      <c r="B150" s="157" t="s">
        <v>22</v>
      </c>
      <c r="C150" s="157" t="s">
        <v>61</v>
      </c>
      <c r="D150" s="157" t="s">
        <v>62</v>
      </c>
      <c r="E150" s="157" t="s">
        <v>11</v>
      </c>
      <c r="F150" s="157" t="s">
        <v>23</v>
      </c>
      <c r="G150" s="157" t="s">
        <v>63</v>
      </c>
      <c r="H150" s="157">
        <v>0.6</v>
      </c>
      <c r="I150" s="157">
        <v>535</v>
      </c>
      <c r="J150" s="157">
        <v>4</v>
      </c>
      <c r="K150" s="157">
        <v>0.53</v>
      </c>
      <c r="L150" s="157">
        <v>0.53</v>
      </c>
      <c r="M150" s="160" t="s">
        <v>64</v>
      </c>
      <c r="N150" s="153">
        <v>7.9239691125055972E-4</v>
      </c>
      <c r="O150" s="153">
        <v>7.9239691125055798E-4</v>
      </c>
      <c r="P150" s="157">
        <v>1</v>
      </c>
      <c r="Q150" s="157">
        <v>131</v>
      </c>
      <c r="R150" s="157">
        <v>0.6</v>
      </c>
      <c r="S150" s="157">
        <v>535</v>
      </c>
      <c r="T150" s="157">
        <v>4</v>
      </c>
      <c r="U150" s="157">
        <v>1</v>
      </c>
      <c r="V150" s="161">
        <v>76.484472963523444</v>
      </c>
      <c r="W150" s="161">
        <v>16.753850917301364</v>
      </c>
      <c r="X150" s="161">
        <v>76.434227680576541</v>
      </c>
      <c r="Y150" s="161">
        <v>16.743683360105027</v>
      </c>
      <c r="Z150" s="161">
        <v>183</v>
      </c>
      <c r="AA150" s="156">
        <f t="shared" si="15"/>
        <v>2.3926424921209217</v>
      </c>
      <c r="AB150" s="156">
        <f t="shared" si="16"/>
        <v>2.3942153345850308</v>
      </c>
      <c r="AC150" s="156">
        <f t="shared" si="17"/>
        <v>99.934306557919456</v>
      </c>
      <c r="AD150" s="156">
        <f t="shared" si="17"/>
        <v>99.939312118470411</v>
      </c>
      <c r="AE150" s="177"/>
    </row>
    <row r="151" spans="1:31" s="158" customFormat="1" x14ac:dyDescent="0.25">
      <c r="A151" s="159" t="s">
        <v>81</v>
      </c>
      <c r="B151" s="157" t="s">
        <v>24</v>
      </c>
      <c r="C151" s="157" t="s">
        <v>61</v>
      </c>
      <c r="D151" s="157" t="s">
        <v>65</v>
      </c>
      <c r="E151" s="157" t="s">
        <v>17</v>
      </c>
      <c r="F151" s="157" t="s">
        <v>23</v>
      </c>
      <c r="G151" s="157" t="s">
        <v>66</v>
      </c>
      <c r="H151" s="157">
        <v>0.9</v>
      </c>
      <c r="I151" s="157">
        <v>1070</v>
      </c>
      <c r="J151" s="157">
        <v>8</v>
      </c>
      <c r="K151" s="157">
        <f>L151*J151/8</f>
        <v>4.51</v>
      </c>
      <c r="L151" s="157">
        <v>4.51</v>
      </c>
      <c r="M151" s="160" t="s">
        <v>58</v>
      </c>
      <c r="N151" s="153">
        <v>1.7355968966356718E-3</v>
      </c>
      <c r="O151" s="153">
        <v>1.7355968966356716E-3</v>
      </c>
      <c r="P151" s="157">
        <v>1</v>
      </c>
      <c r="Q151" s="157">
        <v>132</v>
      </c>
      <c r="R151" s="157">
        <v>0.9</v>
      </c>
      <c r="S151" s="157">
        <v>1070</v>
      </c>
      <c r="T151" s="157">
        <v>8</v>
      </c>
      <c r="U151" s="157">
        <v>1</v>
      </c>
      <c r="V151" s="161">
        <v>2657.7417179905178</v>
      </c>
      <c r="W151" s="161">
        <v>278.50589881384195</v>
      </c>
      <c r="X151" s="161">
        <v>2653.9284356886978</v>
      </c>
      <c r="Y151" s="161">
        <v>278.17034852447051</v>
      </c>
      <c r="Z151" s="161">
        <v>183</v>
      </c>
      <c r="AA151" s="156">
        <f t="shared" si="15"/>
        <v>6.8855449256507814E-2</v>
      </c>
      <c r="AB151" s="156">
        <f t="shared" si="16"/>
        <v>6.8954383825542476E-2</v>
      </c>
      <c r="AC151" s="156">
        <f t="shared" si="17"/>
        <v>99.856521712549892</v>
      </c>
      <c r="AD151" s="156">
        <f t="shared" si="17"/>
        <v>99.879517708314054</v>
      </c>
      <c r="AE151" s="177"/>
    </row>
    <row r="152" spans="1:31" s="158" customFormat="1" ht="45" x14ac:dyDescent="0.25">
      <c r="A152" s="159" t="s">
        <v>81</v>
      </c>
      <c r="B152" s="157" t="s">
        <v>8</v>
      </c>
      <c r="C152" s="157" t="s">
        <v>69</v>
      </c>
      <c r="D152" s="157" t="s">
        <v>10</v>
      </c>
      <c r="E152" s="157" t="s">
        <v>11</v>
      </c>
      <c r="F152" s="157" t="s">
        <v>12</v>
      </c>
      <c r="G152" s="157" t="s">
        <v>63</v>
      </c>
      <c r="H152" s="157">
        <v>0.6</v>
      </c>
      <c r="I152" s="157">
        <v>535</v>
      </c>
      <c r="J152" s="157">
        <v>4</v>
      </c>
      <c r="K152" s="157">
        <v>0.99</v>
      </c>
      <c r="L152" s="157">
        <f>K152*8/J152</f>
        <v>1.98</v>
      </c>
      <c r="M152" s="160" t="s">
        <v>70</v>
      </c>
      <c r="N152" s="153">
        <v>7.923969173279713E-4</v>
      </c>
      <c r="O152" s="153">
        <v>7.9239691732793703E-4</v>
      </c>
      <c r="P152" s="157">
        <v>20</v>
      </c>
      <c r="Q152" s="157">
        <v>133</v>
      </c>
      <c r="R152" s="157">
        <v>0.6</v>
      </c>
      <c r="S152" s="157">
        <v>26.75</v>
      </c>
      <c r="T152" s="157">
        <v>4</v>
      </c>
      <c r="U152" s="157">
        <v>20</v>
      </c>
      <c r="V152" s="161">
        <v>3.5877563016170564</v>
      </c>
      <c r="W152" s="161">
        <v>0.81940830192104896</v>
      </c>
      <c r="X152" s="161">
        <v>3.4385377020144872</v>
      </c>
      <c r="Y152" s="161">
        <v>0.78654740235034348</v>
      </c>
      <c r="Z152" s="161">
        <v>183</v>
      </c>
      <c r="AA152" s="156">
        <f t="shared" si="15"/>
        <v>51.006808884293257</v>
      </c>
      <c r="AB152" s="156">
        <f t="shared" si="16"/>
        <v>53.220297655246995</v>
      </c>
      <c r="AC152" s="156">
        <f t="shared" si="17"/>
        <v>95.840893665622872</v>
      </c>
      <c r="AD152" s="156">
        <f t="shared" si="17"/>
        <v>95.989679443854158</v>
      </c>
      <c r="AE152" s="177"/>
    </row>
    <row r="153" spans="1:31" s="158" customFormat="1" x14ac:dyDescent="0.25">
      <c r="A153" s="159" t="s">
        <v>81</v>
      </c>
      <c r="B153" s="157" t="s">
        <v>15</v>
      </c>
      <c r="C153" s="157" t="s">
        <v>69</v>
      </c>
      <c r="D153" s="157" t="s">
        <v>47</v>
      </c>
      <c r="E153" s="157" t="s">
        <v>17</v>
      </c>
      <c r="F153" s="157" t="s">
        <v>12</v>
      </c>
      <c r="G153" s="157" t="s">
        <v>66</v>
      </c>
      <c r="H153" s="157">
        <v>0.9</v>
      </c>
      <c r="I153" s="157">
        <v>1070</v>
      </c>
      <c r="J153" s="157">
        <v>8</v>
      </c>
      <c r="K153" s="157">
        <f>L153*J153/8</f>
        <v>2.75</v>
      </c>
      <c r="L153" s="157">
        <v>2.75</v>
      </c>
      <c r="M153" s="160" t="s">
        <v>58</v>
      </c>
      <c r="N153" s="153">
        <v>1.7355969165965112E-3</v>
      </c>
      <c r="O153" s="153">
        <v>1.7355969165965114E-3</v>
      </c>
      <c r="P153" s="157">
        <v>20</v>
      </c>
      <c r="Q153" s="157">
        <v>134</v>
      </c>
      <c r="R153" s="157">
        <v>0.9</v>
      </c>
      <c r="S153" s="157">
        <v>53.5</v>
      </c>
      <c r="T153" s="157">
        <v>8</v>
      </c>
      <c r="U153" s="157">
        <v>20</v>
      </c>
      <c r="V153" s="161">
        <v>47.81587403000043</v>
      </c>
      <c r="W153" s="161">
        <v>7.0677517380781349</v>
      </c>
      <c r="X153" s="161">
        <v>47.351330665471096</v>
      </c>
      <c r="Y153" s="161">
        <v>7.0011468900264973</v>
      </c>
      <c r="Z153" s="161">
        <v>183</v>
      </c>
      <c r="AA153" s="156">
        <f t="shared" si="15"/>
        <v>3.8271809040901967</v>
      </c>
      <c r="AB153" s="156">
        <f t="shared" si="16"/>
        <v>3.8647277157396722</v>
      </c>
      <c r="AC153" s="156">
        <f t="shared" si="17"/>
        <v>99.028474593525416</v>
      </c>
      <c r="AD153" s="156">
        <f t="shared" si="17"/>
        <v>99.057623265220272</v>
      </c>
      <c r="AE153" s="177"/>
    </row>
    <row r="154" spans="1:31" s="158" customFormat="1" ht="45" x14ac:dyDescent="0.25">
      <c r="A154" s="159" t="s">
        <v>81</v>
      </c>
      <c r="B154" s="157" t="s">
        <v>18</v>
      </c>
      <c r="C154" s="157" t="s">
        <v>69</v>
      </c>
      <c r="D154" s="157" t="s">
        <v>10</v>
      </c>
      <c r="E154" s="157" t="s">
        <v>11</v>
      </c>
      <c r="F154" s="157" t="s">
        <v>12</v>
      </c>
      <c r="G154" s="157" t="s">
        <v>63</v>
      </c>
      <c r="H154" s="157">
        <v>0.6</v>
      </c>
      <c r="I154" s="157">
        <v>535</v>
      </c>
      <c r="J154" s="157">
        <v>4</v>
      </c>
      <c r="K154" s="157">
        <v>0.99</v>
      </c>
      <c r="L154" s="157">
        <f>K154*8/J154</f>
        <v>1.98</v>
      </c>
      <c r="M154" s="160" t="s">
        <v>70</v>
      </c>
      <c r="N154" s="153">
        <v>7.923969170059626E-4</v>
      </c>
      <c r="O154" s="153">
        <v>7.9239691700593398E-4</v>
      </c>
      <c r="P154" s="157">
        <v>10</v>
      </c>
      <c r="Q154" s="157">
        <v>135</v>
      </c>
      <c r="R154" s="157">
        <v>0.6</v>
      </c>
      <c r="S154" s="157">
        <v>53.5</v>
      </c>
      <c r="T154" s="157">
        <v>4</v>
      </c>
      <c r="U154" s="157">
        <v>10</v>
      </c>
      <c r="V154" s="161">
        <v>7.025881912269095</v>
      </c>
      <c r="W154" s="161">
        <v>1.6025852676101011</v>
      </c>
      <c r="X154" s="161">
        <v>6.8747194069053448</v>
      </c>
      <c r="Y154" s="161">
        <v>1.5694259004449604</v>
      </c>
      <c r="Z154" s="161">
        <v>183</v>
      </c>
      <c r="AA154" s="156">
        <f t="shared" si="15"/>
        <v>26.046552202995667</v>
      </c>
      <c r="AB154" s="156">
        <f t="shared" si="16"/>
        <v>26.619268244778802</v>
      </c>
      <c r="AC154" s="156">
        <f t="shared" si="17"/>
        <v>97.848490662790965</v>
      </c>
      <c r="AD154" s="156">
        <f t="shared" si="17"/>
        <v>97.930882815702503</v>
      </c>
      <c r="AE154" s="177"/>
    </row>
    <row r="155" spans="1:31" s="158" customFormat="1" x14ac:dyDescent="0.25">
      <c r="A155" s="159" t="s">
        <v>81</v>
      </c>
      <c r="B155" s="157" t="s">
        <v>19</v>
      </c>
      <c r="C155" s="157" t="s">
        <v>69</v>
      </c>
      <c r="D155" s="157" t="s">
        <v>47</v>
      </c>
      <c r="E155" s="157" t="s">
        <v>17</v>
      </c>
      <c r="F155" s="157" t="s">
        <v>12</v>
      </c>
      <c r="G155" s="157" t="s">
        <v>66</v>
      </c>
      <c r="H155" s="157">
        <v>0.9</v>
      </c>
      <c r="I155" s="157">
        <v>1070</v>
      </c>
      <c r="J155" s="157">
        <v>8</v>
      </c>
      <c r="K155" s="157">
        <f>L155*J155/8</f>
        <v>2.75</v>
      </c>
      <c r="L155" s="157">
        <v>2.75</v>
      </c>
      <c r="M155" s="160" t="s">
        <v>58</v>
      </c>
      <c r="N155" s="153">
        <v>1.7355969155459748E-3</v>
      </c>
      <c r="O155" s="153">
        <v>1.7355969155459778E-3</v>
      </c>
      <c r="P155" s="157">
        <v>10</v>
      </c>
      <c r="Q155" s="157">
        <v>136</v>
      </c>
      <c r="R155" s="157">
        <v>0.9</v>
      </c>
      <c r="S155" s="157">
        <v>107</v>
      </c>
      <c r="T155" s="157">
        <v>8</v>
      </c>
      <c r="U155" s="157">
        <v>10</v>
      </c>
      <c r="V155" s="161">
        <v>101.37197236648964</v>
      </c>
      <c r="W155" s="161">
        <v>14.879129810621682</v>
      </c>
      <c r="X155" s="161">
        <v>100.84670918483876</v>
      </c>
      <c r="Y155" s="161">
        <v>14.80494819377992</v>
      </c>
      <c r="Z155" s="161">
        <v>183</v>
      </c>
      <c r="AA155" s="156">
        <f t="shared" si="15"/>
        <v>1.8052327061211841</v>
      </c>
      <c r="AB155" s="156">
        <f t="shared" si="16"/>
        <v>1.8146353161071926</v>
      </c>
      <c r="AC155" s="156">
        <f t="shared" si="17"/>
        <v>99.481845751454955</v>
      </c>
      <c r="AD155" s="156">
        <f t="shared" si="17"/>
        <v>99.501438472639663</v>
      </c>
      <c r="AE155" s="177"/>
    </row>
    <row r="156" spans="1:31" s="158" customFormat="1" ht="45" x14ac:dyDescent="0.25">
      <c r="A156" s="159" t="s">
        <v>81</v>
      </c>
      <c r="B156" s="157" t="s">
        <v>20</v>
      </c>
      <c r="C156" s="157" t="s">
        <v>69</v>
      </c>
      <c r="D156" s="157" t="s">
        <v>10</v>
      </c>
      <c r="E156" s="157" t="s">
        <v>11</v>
      </c>
      <c r="F156" s="157" t="s">
        <v>12</v>
      </c>
      <c r="G156" s="157" t="s">
        <v>63</v>
      </c>
      <c r="H156" s="157">
        <v>0.6</v>
      </c>
      <c r="I156" s="157">
        <v>535</v>
      </c>
      <c r="J156" s="157">
        <v>4</v>
      </c>
      <c r="K156" s="157">
        <v>0.99</v>
      </c>
      <c r="L156" s="157">
        <f>K156*8/J156</f>
        <v>1.98</v>
      </c>
      <c r="M156" s="160" t="s">
        <v>70</v>
      </c>
      <c r="N156" s="153">
        <v>7.9239691636774916E-4</v>
      </c>
      <c r="O156" s="153">
        <v>7.9239691636777063E-4</v>
      </c>
      <c r="P156" s="157">
        <v>5</v>
      </c>
      <c r="Q156" s="157">
        <v>137</v>
      </c>
      <c r="R156" s="157">
        <v>0.6</v>
      </c>
      <c r="S156" s="157">
        <v>107</v>
      </c>
      <c r="T156" s="157">
        <v>4</v>
      </c>
      <c r="U156" s="157">
        <v>5</v>
      </c>
      <c r="V156" s="161">
        <v>14.035819505447327</v>
      </c>
      <c r="W156" s="161">
        <v>3.1892525192436558</v>
      </c>
      <c r="X156" s="161">
        <v>13.880730427358182</v>
      </c>
      <c r="Y156" s="161">
        <v>3.1555048668913224</v>
      </c>
      <c r="Z156" s="161">
        <v>183</v>
      </c>
      <c r="AA156" s="156">
        <f t="shared" si="15"/>
        <v>13.038070198108302</v>
      </c>
      <c r="AB156" s="156">
        <f t="shared" si="16"/>
        <v>13.183744253062988</v>
      </c>
      <c r="AC156" s="156">
        <f t="shared" si="17"/>
        <v>98.895047930554014</v>
      </c>
      <c r="AD156" s="156">
        <f t="shared" si="17"/>
        <v>98.941831913631702</v>
      </c>
      <c r="AE156" s="177"/>
    </row>
    <row r="157" spans="1:31" s="158" customFormat="1" x14ac:dyDescent="0.25">
      <c r="A157" s="159" t="s">
        <v>81</v>
      </c>
      <c r="B157" s="157" t="s">
        <v>21</v>
      </c>
      <c r="C157" s="157" t="s">
        <v>69</v>
      </c>
      <c r="D157" s="157" t="s">
        <v>47</v>
      </c>
      <c r="E157" s="157" t="s">
        <v>17</v>
      </c>
      <c r="F157" s="157" t="s">
        <v>12</v>
      </c>
      <c r="G157" s="157" t="s">
        <v>66</v>
      </c>
      <c r="H157" s="157">
        <v>0.9</v>
      </c>
      <c r="I157" s="157">
        <v>1070</v>
      </c>
      <c r="J157" s="157">
        <v>8</v>
      </c>
      <c r="K157" s="157">
        <f>L157*J157/8</f>
        <v>2.75</v>
      </c>
      <c r="L157" s="157">
        <v>2.75</v>
      </c>
      <c r="M157" s="160" t="s">
        <v>58</v>
      </c>
      <c r="N157" s="153">
        <v>1.7355969134448853E-3</v>
      </c>
      <c r="O157" s="153">
        <v>1.7355969134448955E-3</v>
      </c>
      <c r="P157" s="157">
        <v>5</v>
      </c>
      <c r="Q157" s="157">
        <v>138</v>
      </c>
      <c r="R157" s="157">
        <v>0.9</v>
      </c>
      <c r="S157" s="157">
        <v>214</v>
      </c>
      <c r="T157" s="157">
        <v>8</v>
      </c>
      <c r="U157" s="157">
        <v>5</v>
      </c>
      <c r="V157" s="161">
        <v>229.49605344435656</v>
      </c>
      <c r="W157" s="161">
        <v>32.89265452987965</v>
      </c>
      <c r="X157" s="161">
        <v>228.83537604773977</v>
      </c>
      <c r="Y157" s="161">
        <v>32.804170089592496</v>
      </c>
      <c r="Z157" s="161">
        <v>183</v>
      </c>
      <c r="AA157" s="156">
        <f t="shared" si="15"/>
        <v>0.79739933324984191</v>
      </c>
      <c r="AB157" s="156">
        <f t="shared" si="16"/>
        <v>0.79970152849890841</v>
      </c>
      <c r="AC157" s="156">
        <f t="shared" si="17"/>
        <v>99.712118188221055</v>
      </c>
      <c r="AD157" s="156">
        <f t="shared" si="17"/>
        <v>99.730990272594823</v>
      </c>
      <c r="AE157" s="177"/>
    </row>
    <row r="158" spans="1:31" s="158" customFormat="1" ht="45" x14ac:dyDescent="0.25">
      <c r="A158" s="159" t="s">
        <v>81</v>
      </c>
      <c r="B158" s="157" t="s">
        <v>22</v>
      </c>
      <c r="C158" s="157" t="s">
        <v>69</v>
      </c>
      <c r="D158" s="157" t="s">
        <v>10</v>
      </c>
      <c r="E158" s="157" t="s">
        <v>11</v>
      </c>
      <c r="F158" s="157" t="s">
        <v>23</v>
      </c>
      <c r="G158" s="157" t="s">
        <v>63</v>
      </c>
      <c r="H158" s="157">
        <v>0.6</v>
      </c>
      <c r="I158" s="157">
        <v>535</v>
      </c>
      <c r="J158" s="157">
        <v>4</v>
      </c>
      <c r="K158" s="157">
        <v>0.99</v>
      </c>
      <c r="L158" s="157">
        <f>K158*8/J158</f>
        <v>1.98</v>
      </c>
      <c r="M158" s="160" t="s">
        <v>70</v>
      </c>
      <c r="N158" s="153">
        <v>7.9239691125053738E-4</v>
      </c>
      <c r="O158" s="153">
        <v>7.9239691125055798E-4</v>
      </c>
      <c r="P158" s="157">
        <v>1</v>
      </c>
      <c r="Q158" s="157">
        <v>139</v>
      </c>
      <c r="R158" s="157">
        <v>0.6</v>
      </c>
      <c r="S158" s="157">
        <v>535</v>
      </c>
      <c r="T158" s="157">
        <v>4</v>
      </c>
      <c r="U158" s="157">
        <v>1</v>
      </c>
      <c r="V158" s="161">
        <v>76.668131170596254</v>
      </c>
      <c r="W158" s="161">
        <v>16.791204564210933</v>
      </c>
      <c r="X158" s="161">
        <v>76.48036531491266</v>
      </c>
      <c r="Y158" s="161">
        <v>16.753213725391358</v>
      </c>
      <c r="Z158" s="161">
        <v>183</v>
      </c>
      <c r="AA158" s="156">
        <f t="shared" si="15"/>
        <v>2.3869109264291564</v>
      </c>
      <c r="AB158" s="156">
        <f t="shared" si="16"/>
        <v>2.3927709974512559</v>
      </c>
      <c r="AC158" s="156">
        <f t="shared" si="17"/>
        <v>99.755092692600272</v>
      </c>
      <c r="AD158" s="156">
        <f t="shared" si="17"/>
        <v>99.773745601905489</v>
      </c>
      <c r="AE158" s="177"/>
    </row>
    <row r="159" spans="1:31" s="158" customFormat="1" x14ac:dyDescent="0.25">
      <c r="A159" s="159" t="s">
        <v>81</v>
      </c>
      <c r="B159" s="157" t="s">
        <v>24</v>
      </c>
      <c r="C159" s="157" t="s">
        <v>69</v>
      </c>
      <c r="D159" s="157" t="s">
        <v>47</v>
      </c>
      <c r="E159" s="157" t="s">
        <v>17</v>
      </c>
      <c r="F159" s="157" t="s">
        <v>23</v>
      </c>
      <c r="G159" s="157" t="s">
        <v>66</v>
      </c>
      <c r="H159" s="157">
        <v>0.9</v>
      </c>
      <c r="I159" s="157">
        <v>1070</v>
      </c>
      <c r="J159" s="157">
        <v>8</v>
      </c>
      <c r="K159" s="157">
        <f>L159*J159/8</f>
        <v>2.75</v>
      </c>
      <c r="L159" s="157">
        <v>2.75</v>
      </c>
      <c r="M159" s="160" t="s">
        <v>58</v>
      </c>
      <c r="N159" s="153">
        <v>1.7355968966356711E-3</v>
      </c>
      <c r="O159" s="153">
        <v>1.7355968966356716E-3</v>
      </c>
      <c r="P159" s="157">
        <v>1</v>
      </c>
      <c r="Q159" s="157">
        <v>140</v>
      </c>
      <c r="R159" s="157">
        <v>0.9</v>
      </c>
      <c r="S159" s="157">
        <v>1070</v>
      </c>
      <c r="T159" s="157">
        <v>8</v>
      </c>
      <c r="U159" s="157">
        <v>1</v>
      </c>
      <c r="V159" s="161">
        <v>2655.798035454517</v>
      </c>
      <c r="W159" s="161">
        <v>278.33467104946715</v>
      </c>
      <c r="X159" s="161">
        <v>2653.4734618528068</v>
      </c>
      <c r="Y159" s="161">
        <v>278.13011227304594</v>
      </c>
      <c r="Z159" s="161">
        <v>183</v>
      </c>
      <c r="AA159" s="156">
        <f t="shared" si="15"/>
        <v>6.8905842069681741E-2</v>
      </c>
      <c r="AB159" s="156">
        <f t="shared" si="16"/>
        <v>6.8966206985246775E-2</v>
      </c>
      <c r="AC159" s="156">
        <f t="shared" si="17"/>
        <v>99.912471747825805</v>
      </c>
      <c r="AD159" s="156">
        <f t="shared" si="17"/>
        <v>99.926506182054169</v>
      </c>
      <c r="AE159" s="177"/>
    </row>
    <row r="160" spans="1:31" s="158" customFormat="1" ht="45" x14ac:dyDescent="0.25">
      <c r="A160" s="159" t="s">
        <v>81</v>
      </c>
      <c r="B160" s="157" t="s">
        <v>8</v>
      </c>
      <c r="C160" s="157" t="s">
        <v>71</v>
      </c>
      <c r="D160" s="157" t="s">
        <v>72</v>
      </c>
      <c r="E160" s="157" t="s">
        <v>11</v>
      </c>
      <c r="F160" s="157" t="s">
        <v>12</v>
      </c>
      <c r="G160" s="157" t="s">
        <v>63</v>
      </c>
      <c r="H160" s="157">
        <v>0.6</v>
      </c>
      <c r="I160" s="157">
        <v>535</v>
      </c>
      <c r="J160" s="157">
        <v>4</v>
      </c>
      <c r="K160" s="157">
        <v>4.13</v>
      </c>
      <c r="L160" s="157">
        <f>K160*8/J160</f>
        <v>8.26</v>
      </c>
      <c r="M160" s="160" t="s">
        <v>70</v>
      </c>
      <c r="N160" s="153">
        <v>7.9239691732795872E-4</v>
      </c>
      <c r="O160" s="153">
        <v>7.9239691732798691E-4</v>
      </c>
      <c r="P160" s="157">
        <v>20</v>
      </c>
      <c r="Q160" s="157">
        <v>141</v>
      </c>
      <c r="R160" s="157">
        <v>0.6</v>
      </c>
      <c r="S160" s="157">
        <v>26.75</v>
      </c>
      <c r="T160" s="157">
        <v>4</v>
      </c>
      <c r="U160" s="157">
        <v>20</v>
      </c>
      <c r="V160" s="161">
        <v>4.2114590774554284</v>
      </c>
      <c r="W160" s="161">
        <v>0.95747808336035256</v>
      </c>
      <c r="X160" s="161">
        <v>3.5880434148801621</v>
      </c>
      <c r="Y160" s="161">
        <v>0.82025037478359197</v>
      </c>
      <c r="Z160" s="161">
        <v>183</v>
      </c>
      <c r="AA160" s="156">
        <f t="shared" si="15"/>
        <v>43.452873845937724</v>
      </c>
      <c r="AB160" s="156">
        <f t="shared" si="16"/>
        <v>51.002727347464955</v>
      </c>
      <c r="AC160" s="156">
        <f t="shared" si="17"/>
        <v>85.197157300838953</v>
      </c>
      <c r="AD160" s="156">
        <f t="shared" si="17"/>
        <v>85.667796374497883</v>
      </c>
      <c r="AE160" s="177"/>
    </row>
    <row r="161" spans="1:31" s="158" customFormat="1" x14ac:dyDescent="0.25">
      <c r="A161" s="159" t="s">
        <v>81</v>
      </c>
      <c r="B161" s="157" t="s">
        <v>15</v>
      </c>
      <c r="C161" s="157" t="s">
        <v>71</v>
      </c>
      <c r="D161" s="157" t="s">
        <v>82</v>
      </c>
      <c r="E161" s="157" t="s">
        <v>17</v>
      </c>
      <c r="F161" s="157" t="s">
        <v>12</v>
      </c>
      <c r="G161" s="157" t="s">
        <v>66</v>
      </c>
      <c r="H161" s="157">
        <v>0.9</v>
      </c>
      <c r="I161" s="157">
        <v>1070</v>
      </c>
      <c r="J161" s="157">
        <v>8</v>
      </c>
      <c r="K161" s="157">
        <f>L161*J161/8</f>
        <v>4.13</v>
      </c>
      <c r="L161" s="157">
        <v>4.13</v>
      </c>
      <c r="M161" s="160" t="s">
        <v>58</v>
      </c>
      <c r="N161" s="153">
        <v>1.7355969165965097E-3</v>
      </c>
      <c r="O161" s="153">
        <v>1.7355969165965114E-3</v>
      </c>
      <c r="P161" s="157">
        <v>20</v>
      </c>
      <c r="Q161" s="157">
        <v>142</v>
      </c>
      <c r="R161" s="157">
        <v>0.9</v>
      </c>
      <c r="S161" s="157">
        <v>53.5</v>
      </c>
      <c r="T161" s="157">
        <v>8</v>
      </c>
      <c r="U161" s="157">
        <v>20</v>
      </c>
      <c r="V161" s="161">
        <v>48.122924426193507</v>
      </c>
      <c r="W161" s="161">
        <v>7.1119482081413361</v>
      </c>
      <c r="X161" s="161">
        <v>47.424934675850807</v>
      </c>
      <c r="Y161" s="161">
        <v>7.0118765164656001</v>
      </c>
      <c r="Z161" s="161">
        <v>183</v>
      </c>
      <c r="AA161" s="156">
        <f t="shared" si="15"/>
        <v>3.8027614111579706</v>
      </c>
      <c r="AB161" s="156">
        <f t="shared" si="16"/>
        <v>3.8587296166205411</v>
      </c>
      <c r="AC161" s="156">
        <f t="shared" si="17"/>
        <v>98.549569132247541</v>
      </c>
      <c r="AD161" s="156">
        <f t="shared" si="17"/>
        <v>98.592907474197006</v>
      </c>
      <c r="AE161" s="177"/>
    </row>
    <row r="162" spans="1:31" s="158" customFormat="1" ht="45" x14ac:dyDescent="0.25">
      <c r="A162" s="159" t="s">
        <v>81</v>
      </c>
      <c r="B162" s="157" t="s">
        <v>18</v>
      </c>
      <c r="C162" s="157" t="s">
        <v>71</v>
      </c>
      <c r="D162" s="157" t="s">
        <v>72</v>
      </c>
      <c r="E162" s="157" t="s">
        <v>11</v>
      </c>
      <c r="F162" s="157" t="s">
        <v>12</v>
      </c>
      <c r="G162" s="157" t="s">
        <v>63</v>
      </c>
      <c r="H162" s="157">
        <v>0.6</v>
      </c>
      <c r="I162" s="157">
        <v>535</v>
      </c>
      <c r="J162" s="157">
        <v>4</v>
      </c>
      <c r="K162" s="157">
        <v>4.13</v>
      </c>
      <c r="L162" s="157">
        <f>K162*8/J162</f>
        <v>8.26</v>
      </c>
      <c r="M162" s="160" t="s">
        <v>70</v>
      </c>
      <c r="N162" s="153">
        <v>7.9239691700591793E-4</v>
      </c>
      <c r="O162" s="153">
        <v>7.9239691700592834E-4</v>
      </c>
      <c r="P162" s="157">
        <v>10</v>
      </c>
      <c r="Q162" s="157">
        <v>143</v>
      </c>
      <c r="R162" s="157">
        <v>0.6</v>
      </c>
      <c r="S162" s="157">
        <v>53.5</v>
      </c>
      <c r="T162" s="157">
        <v>4</v>
      </c>
      <c r="U162" s="157">
        <v>10</v>
      </c>
      <c r="V162" s="161">
        <v>7.6577041404783612</v>
      </c>
      <c r="W162" s="161">
        <v>1.7418986893257824</v>
      </c>
      <c r="X162" s="161">
        <v>7.0261727433874501</v>
      </c>
      <c r="Y162" s="161">
        <v>1.6034272077587473</v>
      </c>
      <c r="Z162" s="161">
        <v>183</v>
      </c>
      <c r="AA162" s="156">
        <f t="shared" si="15"/>
        <v>23.897501998368973</v>
      </c>
      <c r="AB162" s="156">
        <f t="shared" si="16"/>
        <v>26.045474070108366</v>
      </c>
      <c r="AC162" s="156">
        <f t="shared" si="17"/>
        <v>91.752992992342726</v>
      </c>
      <c r="AD162" s="156">
        <f t="shared" si="17"/>
        <v>92.050543328634589</v>
      </c>
      <c r="AE162" s="177"/>
    </row>
    <row r="163" spans="1:31" s="158" customFormat="1" x14ac:dyDescent="0.25">
      <c r="A163" s="159" t="s">
        <v>81</v>
      </c>
      <c r="B163" s="157" t="s">
        <v>19</v>
      </c>
      <c r="C163" s="157" t="s">
        <v>71</v>
      </c>
      <c r="D163" s="157" t="s">
        <v>82</v>
      </c>
      <c r="E163" s="157" t="s">
        <v>17</v>
      </c>
      <c r="F163" s="157" t="s">
        <v>12</v>
      </c>
      <c r="G163" s="157" t="s">
        <v>66</v>
      </c>
      <c r="H163" s="157">
        <v>0.9</v>
      </c>
      <c r="I163" s="157">
        <v>1070</v>
      </c>
      <c r="J163" s="157">
        <v>8</v>
      </c>
      <c r="K163" s="157">
        <f>L163*J163/8</f>
        <v>4.13</v>
      </c>
      <c r="L163" s="157">
        <v>4.13</v>
      </c>
      <c r="M163" s="160" t="s">
        <v>58</v>
      </c>
      <c r="N163" s="153">
        <v>1.7355969155459737E-3</v>
      </c>
      <c r="O163" s="153">
        <v>1.7355969155459755E-3</v>
      </c>
      <c r="P163" s="157">
        <v>10</v>
      </c>
      <c r="Q163" s="157">
        <v>144</v>
      </c>
      <c r="R163" s="157">
        <v>0.9</v>
      </c>
      <c r="S163" s="157">
        <v>107</v>
      </c>
      <c r="T163" s="157">
        <v>8</v>
      </c>
      <c r="U163" s="157">
        <v>10</v>
      </c>
      <c r="V163" s="161">
        <v>101.71914486231493</v>
      </c>
      <c r="W163" s="161">
        <v>14.928327742201697</v>
      </c>
      <c r="X163" s="161">
        <v>100.92993531233064</v>
      </c>
      <c r="Y163" s="161">
        <v>14.81687785552295</v>
      </c>
      <c r="Z163" s="161">
        <v>183</v>
      </c>
      <c r="AA163" s="156">
        <f t="shared" si="15"/>
        <v>1.7990713571934296</v>
      </c>
      <c r="AB163" s="156">
        <f t="shared" si="16"/>
        <v>1.8131389803600007</v>
      </c>
      <c r="AC163" s="156">
        <f t="shared" si="17"/>
        <v>99.224128799890565</v>
      </c>
      <c r="AD163" s="156">
        <f t="shared" si="17"/>
        <v>99.25343354859713</v>
      </c>
      <c r="AE163" s="177"/>
    </row>
    <row r="164" spans="1:31" s="158" customFormat="1" ht="45" x14ac:dyDescent="0.25">
      <c r="A164" s="159" t="s">
        <v>81</v>
      </c>
      <c r="B164" s="157" t="s">
        <v>20</v>
      </c>
      <c r="C164" s="157" t="s">
        <v>71</v>
      </c>
      <c r="D164" s="157" t="s">
        <v>72</v>
      </c>
      <c r="E164" s="157" t="s">
        <v>11</v>
      </c>
      <c r="F164" s="157" t="s">
        <v>12</v>
      </c>
      <c r="G164" s="157" t="s">
        <v>63</v>
      </c>
      <c r="H164" s="157">
        <v>0.6</v>
      </c>
      <c r="I164" s="157">
        <v>535</v>
      </c>
      <c r="J164" s="157">
        <v>4</v>
      </c>
      <c r="K164" s="157">
        <v>4.13</v>
      </c>
      <c r="L164" s="157">
        <f>K164*8/J164</f>
        <v>8.26</v>
      </c>
      <c r="M164" s="160" t="s">
        <v>70</v>
      </c>
      <c r="N164" s="153">
        <v>7.9239691636774851E-4</v>
      </c>
      <c r="O164" s="153">
        <v>7.9239691636775415E-4</v>
      </c>
      <c r="P164" s="157">
        <v>5</v>
      </c>
      <c r="Q164" s="157">
        <v>145</v>
      </c>
      <c r="R164" s="157">
        <v>0.6</v>
      </c>
      <c r="S164" s="157">
        <v>107</v>
      </c>
      <c r="T164" s="157">
        <v>4</v>
      </c>
      <c r="U164" s="157">
        <v>5</v>
      </c>
      <c r="V164" s="161">
        <v>14.684041907266822</v>
      </c>
      <c r="W164" s="161">
        <v>3.331017025816402</v>
      </c>
      <c r="X164" s="161">
        <v>14.036117844382391</v>
      </c>
      <c r="Y164" s="161">
        <v>3.1900941863564625</v>
      </c>
      <c r="Z164" s="161">
        <v>183</v>
      </c>
      <c r="AA164" s="156">
        <f t="shared" si="15"/>
        <v>12.462508698605468</v>
      </c>
      <c r="AB164" s="156">
        <f t="shared" si="16"/>
        <v>13.037793072764861</v>
      </c>
      <c r="AC164" s="156">
        <f t="shared" si="17"/>
        <v>95.587563240583052</v>
      </c>
      <c r="AD164" s="156">
        <f t="shared" si="17"/>
        <v>95.769374987646572</v>
      </c>
      <c r="AE164" s="177"/>
    </row>
    <row r="165" spans="1:31" s="158" customFormat="1" x14ac:dyDescent="0.25">
      <c r="A165" s="159" t="s">
        <v>81</v>
      </c>
      <c r="B165" s="157" t="s">
        <v>21</v>
      </c>
      <c r="C165" s="157" t="s">
        <v>71</v>
      </c>
      <c r="D165" s="157" t="s">
        <v>82</v>
      </c>
      <c r="E165" s="157" t="s">
        <v>17</v>
      </c>
      <c r="F165" s="157" t="s">
        <v>12</v>
      </c>
      <c r="G165" s="157" t="s">
        <v>66</v>
      </c>
      <c r="H165" s="157">
        <v>0.9</v>
      </c>
      <c r="I165" s="157">
        <v>1070</v>
      </c>
      <c r="J165" s="157">
        <v>8</v>
      </c>
      <c r="K165" s="157">
        <f>L165*J165/8</f>
        <v>4.13</v>
      </c>
      <c r="L165" s="157">
        <v>4.13</v>
      </c>
      <c r="M165" s="160" t="s">
        <v>58</v>
      </c>
      <c r="N165" s="153">
        <v>1.7355969134448879E-3</v>
      </c>
      <c r="O165" s="153">
        <v>1.7355969134448907E-3</v>
      </c>
      <c r="P165" s="157">
        <v>5</v>
      </c>
      <c r="Q165" s="157">
        <v>146</v>
      </c>
      <c r="R165" s="157">
        <v>0.9</v>
      </c>
      <c r="S165" s="157">
        <v>214</v>
      </c>
      <c r="T165" s="157">
        <v>8</v>
      </c>
      <c r="U165" s="157">
        <v>5</v>
      </c>
      <c r="V165" s="161">
        <v>229.93268809435375</v>
      </c>
      <c r="W165" s="161">
        <v>32.951291098057602</v>
      </c>
      <c r="X165" s="161">
        <v>228.94006286729805</v>
      </c>
      <c r="Y165" s="161">
        <v>32.818365246417095</v>
      </c>
      <c r="Z165" s="161">
        <v>183</v>
      </c>
      <c r="AA165" s="156">
        <f t="shared" si="15"/>
        <v>0.79588509801140261</v>
      </c>
      <c r="AB165" s="156">
        <f t="shared" si="16"/>
        <v>0.79933585108724914</v>
      </c>
      <c r="AC165" s="156">
        <f t="shared" si="17"/>
        <v>99.568297472063477</v>
      </c>
      <c r="AD165" s="156">
        <f t="shared" si="17"/>
        <v>99.596598958004577</v>
      </c>
      <c r="AE165" s="177"/>
    </row>
    <row r="166" spans="1:31" s="158" customFormat="1" ht="45" x14ac:dyDescent="0.25">
      <c r="A166" s="159" t="s">
        <v>81</v>
      </c>
      <c r="B166" s="157" t="s">
        <v>22</v>
      </c>
      <c r="C166" s="157" t="s">
        <v>71</v>
      </c>
      <c r="D166" s="157" t="s">
        <v>72</v>
      </c>
      <c r="E166" s="157" t="s">
        <v>11</v>
      </c>
      <c r="F166" s="157" t="s">
        <v>23</v>
      </c>
      <c r="G166" s="157" t="s">
        <v>63</v>
      </c>
      <c r="H166" s="157">
        <v>0.6</v>
      </c>
      <c r="I166" s="157">
        <v>535</v>
      </c>
      <c r="J166" s="157">
        <v>4</v>
      </c>
      <c r="K166" s="157">
        <v>4.13</v>
      </c>
      <c r="L166" s="157">
        <f>K166*8/J166</f>
        <v>8.26</v>
      </c>
      <c r="M166" s="160" t="s">
        <v>70</v>
      </c>
      <c r="N166" s="153">
        <v>7.9239691125055365E-4</v>
      </c>
      <c r="O166" s="153">
        <v>7.9239691125055972E-4</v>
      </c>
      <c r="P166" s="157">
        <v>1</v>
      </c>
      <c r="Q166" s="157">
        <v>147</v>
      </c>
      <c r="R166" s="157">
        <v>0.6</v>
      </c>
      <c r="S166" s="157">
        <v>535</v>
      </c>
      <c r="T166" s="157">
        <v>4</v>
      </c>
      <c r="U166" s="157">
        <v>1</v>
      </c>
      <c r="V166" s="161">
        <v>77.464591360638451</v>
      </c>
      <c r="W166" s="161">
        <v>16.953099481371179</v>
      </c>
      <c r="X166" s="161">
        <v>76.680254034205362</v>
      </c>
      <c r="Y166" s="161">
        <v>16.794497305978506</v>
      </c>
      <c r="Z166" s="161">
        <v>183</v>
      </c>
      <c r="AA166" s="156">
        <f t="shared" si="15"/>
        <v>2.3623696554215159</v>
      </c>
      <c r="AB166" s="156">
        <f t="shared" si="16"/>
        <v>2.3865335646693051</v>
      </c>
      <c r="AC166" s="156">
        <f t="shared" si="17"/>
        <v>98.987489235202204</v>
      </c>
      <c r="AD166" s="156">
        <f t="shared" si="17"/>
        <v>99.064465022652925</v>
      </c>
      <c r="AE166" s="177"/>
    </row>
    <row r="167" spans="1:31" s="158" customFormat="1" x14ac:dyDescent="0.25">
      <c r="A167" s="159" t="s">
        <v>81</v>
      </c>
      <c r="B167" s="157" t="s">
        <v>24</v>
      </c>
      <c r="C167" s="157" t="s">
        <v>71</v>
      </c>
      <c r="D167" s="157" t="s">
        <v>82</v>
      </c>
      <c r="E167" s="157" t="s">
        <v>17</v>
      </c>
      <c r="F167" s="157" t="s">
        <v>23</v>
      </c>
      <c r="G167" s="157" t="s">
        <v>66</v>
      </c>
      <c r="H167" s="157">
        <v>0.9</v>
      </c>
      <c r="I167" s="157">
        <v>1070</v>
      </c>
      <c r="J167" s="157">
        <v>8</v>
      </c>
      <c r="K167" s="157">
        <f t="shared" ref="K167:K183" si="18">L167*J167/8</f>
        <v>4.13</v>
      </c>
      <c r="L167" s="157">
        <v>4.13</v>
      </c>
      <c r="M167" s="160" t="s">
        <v>58</v>
      </c>
      <c r="N167" s="153">
        <v>1.7355968966356716E-3</v>
      </c>
      <c r="O167" s="153">
        <v>1.7355968966356716E-3</v>
      </c>
      <c r="P167" s="157">
        <v>1</v>
      </c>
      <c r="Q167" s="157">
        <v>148</v>
      </c>
      <c r="R167" s="157">
        <v>0.9</v>
      </c>
      <c r="S167" s="157">
        <v>1070</v>
      </c>
      <c r="T167" s="157">
        <v>8</v>
      </c>
      <c r="U167" s="157">
        <v>1</v>
      </c>
      <c r="V167" s="161">
        <v>2657.3219906591007</v>
      </c>
      <c r="W167" s="161">
        <v>278.46892401956512</v>
      </c>
      <c r="X167" s="161">
        <v>2653.8301989405686</v>
      </c>
      <c r="Y167" s="161">
        <v>278.16166086864644</v>
      </c>
      <c r="Z167" s="161">
        <v>183</v>
      </c>
      <c r="AA167" s="156">
        <f t="shared" si="15"/>
        <v>6.8866325060821909E-2</v>
      </c>
      <c r="AB167" s="156">
        <f t="shared" si="16"/>
        <v>6.8956936307777023E-2</v>
      </c>
      <c r="AC167" s="156">
        <f t="shared" si="17"/>
        <v>99.868597342331626</v>
      </c>
      <c r="AD167" s="156">
        <f t="shared" si="17"/>
        <v>99.889659806026643</v>
      </c>
      <c r="AE167" s="177"/>
    </row>
    <row r="168" spans="1:31" s="158" customFormat="1" ht="30" x14ac:dyDescent="0.25">
      <c r="A168" s="159" t="s">
        <v>83</v>
      </c>
      <c r="B168" s="157" t="s">
        <v>8</v>
      </c>
      <c r="C168" s="157" t="s">
        <v>84</v>
      </c>
      <c r="D168" s="157" t="s">
        <v>85</v>
      </c>
      <c r="E168" s="157" t="s">
        <v>11</v>
      </c>
      <c r="F168" s="157" t="s">
        <v>12</v>
      </c>
      <c r="G168" s="157" t="s">
        <v>63</v>
      </c>
      <c r="H168" s="157">
        <v>0.30499999999999999</v>
      </c>
      <c r="I168" s="157">
        <v>535</v>
      </c>
      <c r="J168" s="157">
        <v>4</v>
      </c>
      <c r="K168" s="168">
        <v>32.5</v>
      </c>
      <c r="L168" s="164">
        <f>K168*8/J168</f>
        <v>65</v>
      </c>
      <c r="M168" s="160" t="s">
        <v>57</v>
      </c>
      <c r="N168" s="153">
        <v>4.7800000000000002E-4</v>
      </c>
      <c r="O168" s="153">
        <v>4.7800000000000002E-4</v>
      </c>
      <c r="P168" s="157">
        <v>20</v>
      </c>
      <c r="Q168" s="157">
        <v>149</v>
      </c>
      <c r="R168" s="157">
        <v>0.30499999999999999</v>
      </c>
      <c r="S168" s="157">
        <v>26.75</v>
      </c>
      <c r="T168" s="157">
        <v>4</v>
      </c>
      <c r="U168" s="157">
        <v>20</v>
      </c>
      <c r="V168" s="161">
        <v>7.4994727477971397</v>
      </c>
      <c r="W168" s="161">
        <v>1.6676223230112002</v>
      </c>
      <c r="X168" s="161">
        <v>2.5726223412324307</v>
      </c>
      <c r="Y168" s="161">
        <v>0.58449647584475128</v>
      </c>
      <c r="Z168" s="161">
        <v>183</v>
      </c>
      <c r="AA168" s="156">
        <f t="shared" si="15"/>
        <v>24.40171544776312</v>
      </c>
      <c r="AB168" s="156">
        <f t="shared" si="16"/>
        <v>71.133643312890115</v>
      </c>
      <c r="AC168" s="156">
        <f t="shared" si="17"/>
        <v>34.3040428007169</v>
      </c>
      <c r="AD168" s="156">
        <f t="shared" si="17"/>
        <v>35.04969127478067</v>
      </c>
      <c r="AE168" s="177"/>
    </row>
    <row r="169" spans="1:31" s="158" customFormat="1" ht="28.5" x14ac:dyDescent="0.25">
      <c r="A169" s="159" t="s">
        <v>83</v>
      </c>
      <c r="B169" s="157" t="s">
        <v>15</v>
      </c>
      <c r="C169" s="157" t="s">
        <v>84</v>
      </c>
      <c r="D169" s="157" t="s">
        <v>16</v>
      </c>
      <c r="E169" s="157" t="s">
        <v>17</v>
      </c>
      <c r="F169" s="157" t="s">
        <v>12</v>
      </c>
      <c r="G169" s="157" t="s">
        <v>66</v>
      </c>
      <c r="H169" s="157">
        <v>0.69499999999999995</v>
      </c>
      <c r="I169" s="157">
        <v>1070</v>
      </c>
      <c r="J169" s="157">
        <v>8</v>
      </c>
      <c r="K169" s="157">
        <f t="shared" si="18"/>
        <v>64</v>
      </c>
      <c r="L169" s="157">
        <v>64</v>
      </c>
      <c r="M169" s="160" t="s">
        <v>58</v>
      </c>
      <c r="N169" s="153">
        <v>1.0910769160909022E-3</v>
      </c>
      <c r="O169" s="153">
        <v>1.0910769160909265E-3</v>
      </c>
      <c r="P169" s="157">
        <v>20</v>
      </c>
      <c r="Q169" s="157">
        <v>150</v>
      </c>
      <c r="R169" s="157">
        <v>0.69499999999999995</v>
      </c>
      <c r="S169" s="157">
        <v>53.5</v>
      </c>
      <c r="T169" s="157">
        <v>8</v>
      </c>
      <c r="U169" s="157">
        <v>20</v>
      </c>
      <c r="V169" s="161">
        <v>35.734868348471785</v>
      </c>
      <c r="W169" s="161">
        <v>5.2457090043543779</v>
      </c>
      <c r="X169" s="161">
        <v>25.384246324521715</v>
      </c>
      <c r="Y169" s="161">
        <v>3.7570076417565179</v>
      </c>
      <c r="Z169" s="161">
        <v>183</v>
      </c>
      <c r="AA169" s="156">
        <f t="shared" si="15"/>
        <v>5.1210486692005981</v>
      </c>
      <c r="AB169" s="156">
        <f t="shared" si="16"/>
        <v>7.2091957216479639</v>
      </c>
      <c r="AC169" s="156">
        <f t="shared" si="17"/>
        <v>71.034951288990214</v>
      </c>
      <c r="AD169" s="156">
        <f t="shared" si="17"/>
        <v>71.620588153820322</v>
      </c>
      <c r="AE169" s="177"/>
    </row>
    <row r="170" spans="1:31" s="158" customFormat="1" ht="30" x14ac:dyDescent="0.25">
      <c r="A170" s="159" t="s">
        <v>83</v>
      </c>
      <c r="B170" s="157" t="s">
        <v>18</v>
      </c>
      <c r="C170" s="157" t="s">
        <v>84</v>
      </c>
      <c r="D170" s="157" t="s">
        <v>85</v>
      </c>
      <c r="E170" s="157" t="s">
        <v>11</v>
      </c>
      <c r="F170" s="157" t="s">
        <v>12</v>
      </c>
      <c r="G170" s="157" t="s">
        <v>63</v>
      </c>
      <c r="H170" s="157">
        <v>0.30499999999999999</v>
      </c>
      <c r="I170" s="157">
        <v>535</v>
      </c>
      <c r="J170" s="157">
        <v>4</v>
      </c>
      <c r="K170" s="168">
        <v>32.5</v>
      </c>
      <c r="L170" s="164">
        <f>K170*8/J170</f>
        <v>65</v>
      </c>
      <c r="M170" s="160" t="s">
        <v>57</v>
      </c>
      <c r="N170" s="153">
        <v>4.7800000000000002E-4</v>
      </c>
      <c r="O170" s="153">
        <v>4.7800000000000002E-4</v>
      </c>
      <c r="P170" s="157">
        <v>10</v>
      </c>
      <c r="Q170" s="157">
        <v>151</v>
      </c>
      <c r="R170" s="157">
        <v>0.30499999999999999</v>
      </c>
      <c r="S170" s="157">
        <v>53.5</v>
      </c>
      <c r="T170" s="157">
        <v>4</v>
      </c>
      <c r="U170" s="157">
        <v>10</v>
      </c>
      <c r="V170" s="161">
        <v>8.5643311941651117</v>
      </c>
      <c r="W170" s="161">
        <v>1.9094794618137547</v>
      </c>
      <c r="X170" s="161">
        <v>3.6180763676378196</v>
      </c>
      <c r="Y170" s="161">
        <v>0.82333188875012175</v>
      </c>
      <c r="Z170" s="161">
        <v>183</v>
      </c>
      <c r="AA170" s="156">
        <f t="shared" si="15"/>
        <v>21.36769303418323</v>
      </c>
      <c r="AB170" s="156">
        <f t="shared" si="16"/>
        <v>50.57936356370432</v>
      </c>
      <c r="AC170" s="156">
        <f t="shared" si="17"/>
        <v>42.245871692851146</v>
      </c>
      <c r="AD170" s="156">
        <f t="shared" si="17"/>
        <v>43.118132727547881</v>
      </c>
      <c r="AE170" s="177"/>
    </row>
    <row r="171" spans="1:31" s="158" customFormat="1" ht="28.5" x14ac:dyDescent="0.25">
      <c r="A171" s="159" t="s">
        <v>83</v>
      </c>
      <c r="B171" s="157" t="s">
        <v>19</v>
      </c>
      <c r="C171" s="157" t="s">
        <v>84</v>
      </c>
      <c r="D171" s="157" t="s">
        <v>16</v>
      </c>
      <c r="E171" s="157" t="s">
        <v>17</v>
      </c>
      <c r="F171" s="157" t="s">
        <v>12</v>
      </c>
      <c r="G171" s="157" t="s">
        <v>66</v>
      </c>
      <c r="H171" s="157">
        <v>0.69499999999999995</v>
      </c>
      <c r="I171" s="157">
        <v>1070</v>
      </c>
      <c r="J171" s="157">
        <v>8</v>
      </c>
      <c r="K171" s="157">
        <f t="shared" si="18"/>
        <v>64</v>
      </c>
      <c r="L171" s="157">
        <v>64</v>
      </c>
      <c r="M171" s="160" t="s">
        <v>58</v>
      </c>
      <c r="N171" s="153">
        <v>1.0910769145347776E-3</v>
      </c>
      <c r="O171" s="153">
        <v>1.0910769145347442E-3</v>
      </c>
      <c r="P171" s="157">
        <v>10</v>
      </c>
      <c r="Q171" s="157">
        <v>152</v>
      </c>
      <c r="R171" s="157">
        <v>0.69499999999999995</v>
      </c>
      <c r="S171" s="157">
        <v>107</v>
      </c>
      <c r="T171" s="157">
        <v>8</v>
      </c>
      <c r="U171" s="157">
        <v>10</v>
      </c>
      <c r="V171" s="161">
        <v>60.161514902524729</v>
      </c>
      <c r="W171" s="161">
        <v>8.8386495314538163</v>
      </c>
      <c r="X171" s="161">
        <v>49.161997539811679</v>
      </c>
      <c r="Y171" s="161">
        <v>7.2638695756474361</v>
      </c>
      <c r="Z171" s="161">
        <v>183</v>
      </c>
      <c r="AA171" s="156">
        <f t="shared" si="15"/>
        <v>3.0418117013260293</v>
      </c>
      <c r="AB171" s="156">
        <f t="shared" si="16"/>
        <v>3.7223873959109475</v>
      </c>
      <c r="AC171" s="156">
        <f t="shared" si="17"/>
        <v>81.71668818424078</v>
      </c>
      <c r="AD171" s="156">
        <f t="shared" si="17"/>
        <v>82.183025243819642</v>
      </c>
      <c r="AE171" s="177"/>
    </row>
    <row r="172" spans="1:31" s="158" customFormat="1" ht="30" x14ac:dyDescent="0.25">
      <c r="A172" s="159" t="s">
        <v>83</v>
      </c>
      <c r="B172" s="157" t="s">
        <v>20</v>
      </c>
      <c r="C172" s="157" t="s">
        <v>84</v>
      </c>
      <c r="D172" s="157" t="s">
        <v>85</v>
      </c>
      <c r="E172" s="157" t="s">
        <v>11</v>
      </c>
      <c r="F172" s="157" t="s">
        <v>12</v>
      </c>
      <c r="G172" s="157" t="s">
        <v>63</v>
      </c>
      <c r="H172" s="157">
        <v>0.30499999999999999</v>
      </c>
      <c r="I172" s="157">
        <v>535</v>
      </c>
      <c r="J172" s="157">
        <v>4</v>
      </c>
      <c r="K172" s="168">
        <v>32.5</v>
      </c>
      <c r="L172" s="164">
        <f>K172*8/J172</f>
        <v>65</v>
      </c>
      <c r="M172" s="160" t="s">
        <v>57</v>
      </c>
      <c r="N172" s="153">
        <v>4.7800000000000002E-4</v>
      </c>
      <c r="O172" s="153">
        <v>4.7800000000000002E-4</v>
      </c>
      <c r="P172" s="157">
        <v>5</v>
      </c>
      <c r="Q172" s="157">
        <v>153</v>
      </c>
      <c r="R172" s="157">
        <v>0.30499999999999999</v>
      </c>
      <c r="S172" s="157">
        <v>107</v>
      </c>
      <c r="T172" s="157">
        <v>4</v>
      </c>
      <c r="U172" s="157">
        <v>5</v>
      </c>
      <c r="V172" s="161">
        <v>10.706404141981315</v>
      </c>
      <c r="W172" s="161">
        <v>2.3951270444710566</v>
      </c>
      <c r="X172" s="161">
        <v>5.7212267557245378</v>
      </c>
      <c r="Y172" s="161">
        <v>1.3029614899938877</v>
      </c>
      <c r="Z172" s="161">
        <v>183</v>
      </c>
      <c r="AA172" s="156">
        <f t="shared" si="15"/>
        <v>17.092573526384204</v>
      </c>
      <c r="AB172" s="156">
        <f t="shared" si="16"/>
        <v>31.986146994941965</v>
      </c>
      <c r="AC172" s="156">
        <f t="shared" si="17"/>
        <v>53.43742567395531</v>
      </c>
      <c r="AD172" s="156">
        <f t="shared" si="17"/>
        <v>54.400516791026241</v>
      </c>
      <c r="AE172" s="177"/>
    </row>
    <row r="173" spans="1:31" s="158" customFormat="1" ht="28.5" x14ac:dyDescent="0.25">
      <c r="A173" s="159" t="s">
        <v>83</v>
      </c>
      <c r="B173" s="157" t="s">
        <v>21</v>
      </c>
      <c r="C173" s="157" t="s">
        <v>84</v>
      </c>
      <c r="D173" s="157" t="s">
        <v>16</v>
      </c>
      <c r="E173" s="157" t="s">
        <v>17</v>
      </c>
      <c r="F173" s="157" t="s">
        <v>12</v>
      </c>
      <c r="G173" s="157" t="s">
        <v>66</v>
      </c>
      <c r="H173" s="157">
        <v>0.69499999999999995</v>
      </c>
      <c r="I173" s="157">
        <v>1070</v>
      </c>
      <c r="J173" s="157">
        <v>8</v>
      </c>
      <c r="K173" s="157">
        <f t="shared" si="18"/>
        <v>64</v>
      </c>
      <c r="L173" s="157">
        <v>64</v>
      </c>
      <c r="M173" s="160" t="s">
        <v>58</v>
      </c>
      <c r="N173" s="153">
        <v>1.0910769114224773E-3</v>
      </c>
      <c r="O173" s="153">
        <v>1.0910769114224742E-3</v>
      </c>
      <c r="P173" s="157">
        <v>5</v>
      </c>
      <c r="Q173" s="157">
        <v>154</v>
      </c>
      <c r="R173" s="157">
        <v>0.69499999999999995</v>
      </c>
      <c r="S173" s="157">
        <v>214</v>
      </c>
      <c r="T173" s="157">
        <v>8</v>
      </c>
      <c r="U173" s="157">
        <v>5</v>
      </c>
      <c r="V173" s="161">
        <v>113.61503886282476</v>
      </c>
      <c r="W173" s="161">
        <v>16.605086473871769</v>
      </c>
      <c r="X173" s="161">
        <v>101.23029868468807</v>
      </c>
      <c r="Y173" s="161">
        <v>14.859411838292349</v>
      </c>
      <c r="Z173" s="161">
        <v>183</v>
      </c>
      <c r="AA173" s="156">
        <f t="shared" si="15"/>
        <v>1.6107022611764317</v>
      </c>
      <c r="AB173" s="156">
        <f t="shared" si="16"/>
        <v>1.8077591627977709</v>
      </c>
      <c r="AC173" s="156">
        <f t="shared" si="17"/>
        <v>89.099383055187218</v>
      </c>
      <c r="AD173" s="156">
        <f t="shared" si="17"/>
        <v>89.487109035377486</v>
      </c>
      <c r="AE173" s="177"/>
    </row>
    <row r="174" spans="1:31" s="158" customFormat="1" ht="30" x14ac:dyDescent="0.25">
      <c r="A174" s="159" t="s">
        <v>83</v>
      </c>
      <c r="B174" s="157" t="s">
        <v>22</v>
      </c>
      <c r="C174" s="157" t="s">
        <v>84</v>
      </c>
      <c r="D174" s="157" t="s">
        <v>85</v>
      </c>
      <c r="E174" s="157" t="s">
        <v>11</v>
      </c>
      <c r="F174" s="157" t="s">
        <v>23</v>
      </c>
      <c r="G174" s="157" t="s">
        <v>63</v>
      </c>
      <c r="H174" s="157">
        <v>0.30499999999999999</v>
      </c>
      <c r="I174" s="157">
        <v>535</v>
      </c>
      <c r="J174" s="157">
        <v>4</v>
      </c>
      <c r="K174" s="168">
        <v>32.5</v>
      </c>
      <c r="L174" s="164">
        <f>K174*8/J174</f>
        <v>65</v>
      </c>
      <c r="M174" s="160" t="s">
        <v>57</v>
      </c>
      <c r="N174" s="153">
        <v>4.7800000000000002E-4</v>
      </c>
      <c r="O174" s="153">
        <v>4.7800000000000002E-4</v>
      </c>
      <c r="P174" s="157">
        <v>1</v>
      </c>
      <c r="Q174" s="157">
        <v>155</v>
      </c>
      <c r="R174" s="157">
        <v>0.30499999999999999</v>
      </c>
      <c r="S174" s="157">
        <v>535</v>
      </c>
      <c r="T174" s="157">
        <v>4</v>
      </c>
      <c r="U174" s="157">
        <v>1</v>
      </c>
      <c r="V174" s="161">
        <v>28.513920568782016</v>
      </c>
      <c r="W174" s="161">
        <v>6.393576980914113</v>
      </c>
      <c r="X174" s="161">
        <v>23.217014068222177</v>
      </c>
      <c r="Y174" s="161">
        <v>5.2544954332307645</v>
      </c>
      <c r="Z174" s="161">
        <v>183</v>
      </c>
      <c r="AA174" s="156">
        <f t="shared" si="15"/>
        <v>6.4179178572993028</v>
      </c>
      <c r="AB174" s="156">
        <f t="shared" si="16"/>
        <v>7.8821505410757187</v>
      </c>
      <c r="AC174" s="156">
        <f t="shared" si="17"/>
        <v>81.423436711263534</v>
      </c>
      <c r="AD174" s="156">
        <f t="shared" si="17"/>
        <v>82.183970708670657</v>
      </c>
      <c r="AE174" s="177"/>
    </row>
    <row r="175" spans="1:31" s="158" customFormat="1" ht="28.5" x14ac:dyDescent="0.25">
      <c r="A175" s="159" t="s">
        <v>83</v>
      </c>
      <c r="B175" s="157" t="s">
        <v>24</v>
      </c>
      <c r="C175" s="157" t="s">
        <v>84</v>
      </c>
      <c r="D175" s="157" t="s">
        <v>16</v>
      </c>
      <c r="E175" s="157" t="s">
        <v>17</v>
      </c>
      <c r="F175" s="157" t="s">
        <v>23</v>
      </c>
      <c r="G175" s="157" t="s">
        <v>66</v>
      </c>
      <c r="H175" s="157">
        <v>0.69499999999999995</v>
      </c>
      <c r="I175" s="157">
        <v>1070</v>
      </c>
      <c r="J175" s="157">
        <v>8</v>
      </c>
      <c r="K175" s="157">
        <f t="shared" si="18"/>
        <v>64</v>
      </c>
      <c r="L175" s="157">
        <v>64</v>
      </c>
      <c r="M175" s="160" t="s">
        <v>58</v>
      </c>
      <c r="N175" s="153">
        <v>1.0910768865330343E-3</v>
      </c>
      <c r="O175" s="153">
        <v>1.0910768865330447E-3</v>
      </c>
      <c r="P175" s="157">
        <v>1</v>
      </c>
      <c r="Q175" s="157">
        <v>156</v>
      </c>
      <c r="R175" s="157">
        <v>0.69499999999999995</v>
      </c>
      <c r="S175" s="157">
        <v>1070</v>
      </c>
      <c r="T175" s="157">
        <v>8</v>
      </c>
      <c r="U175" s="157">
        <v>1</v>
      </c>
      <c r="V175" s="161">
        <v>807.96341552852789</v>
      </c>
      <c r="W175" s="161">
        <v>102.97647180917414</v>
      </c>
      <c r="X175" s="161">
        <v>781.4774776338835</v>
      </c>
      <c r="Y175" s="161">
        <v>100.11723461938298</v>
      </c>
      <c r="Z175" s="161">
        <v>183</v>
      </c>
      <c r="AA175" s="156">
        <f t="shared" si="15"/>
        <v>0.22649540373098559</v>
      </c>
      <c r="AB175" s="156">
        <f t="shared" si="16"/>
        <v>0.23417181587123637</v>
      </c>
      <c r="AC175" s="156">
        <f t="shared" si="17"/>
        <v>96.721888963583993</v>
      </c>
      <c r="AD175" s="156">
        <f t="shared" si="17"/>
        <v>97.223407308914588</v>
      </c>
      <c r="AE175" s="177"/>
    </row>
    <row r="176" spans="1:31" s="158" customFormat="1" ht="28.5" x14ac:dyDescent="0.25">
      <c r="A176" s="159" t="s">
        <v>83</v>
      </c>
      <c r="B176" s="157" t="s">
        <v>25</v>
      </c>
      <c r="C176" s="157" t="s">
        <v>84</v>
      </c>
      <c r="D176" s="157" t="s">
        <v>85</v>
      </c>
      <c r="E176" s="157" t="s">
        <v>11</v>
      </c>
      <c r="F176" s="157" t="s">
        <v>12</v>
      </c>
      <c r="G176" s="157" t="s">
        <v>63</v>
      </c>
      <c r="H176" s="157">
        <v>0.30499999999999999</v>
      </c>
      <c r="I176" s="157">
        <v>535</v>
      </c>
      <c r="J176" s="157">
        <v>1</v>
      </c>
      <c r="K176" s="157">
        <f t="shared" si="18"/>
        <v>1.65</v>
      </c>
      <c r="L176" s="157">
        <v>13.2</v>
      </c>
      <c r="M176" s="160" t="s">
        <v>86</v>
      </c>
      <c r="N176" s="153">
        <v>4.7800000000000002E-4</v>
      </c>
      <c r="O176" s="153">
        <v>4.7800000000000002E-4</v>
      </c>
      <c r="P176" s="157">
        <v>20</v>
      </c>
      <c r="Q176" s="157">
        <v>157</v>
      </c>
      <c r="R176" s="157">
        <v>0.30499999999999999</v>
      </c>
      <c r="S176" s="157">
        <v>26.75</v>
      </c>
      <c r="T176" s="157">
        <v>1</v>
      </c>
      <c r="U176" s="157">
        <v>20</v>
      </c>
      <c r="V176" s="161">
        <v>0.58190326804342363</v>
      </c>
      <c r="W176" s="161">
        <v>0.21570901842653153</v>
      </c>
      <c r="X176" s="161">
        <v>0.33598823542289108</v>
      </c>
      <c r="Y176" s="161">
        <v>0.12856654410195553</v>
      </c>
      <c r="Z176" s="161">
        <v>183</v>
      </c>
      <c r="AA176" s="156">
        <f t="shared" si="15"/>
        <v>314.4852590625834</v>
      </c>
      <c r="AB176" s="156">
        <f t="shared" si="16"/>
        <v>544.661927729902</v>
      </c>
      <c r="AC176" s="156">
        <f t="shared" si="17"/>
        <v>57.739534021283156</v>
      </c>
      <c r="AD176" s="156">
        <f t="shared" si="17"/>
        <v>59.601840034214462</v>
      </c>
      <c r="AE176" s="177"/>
    </row>
    <row r="177" spans="1:31" s="158" customFormat="1" ht="28.5" x14ac:dyDescent="0.25">
      <c r="A177" s="159" t="s">
        <v>83</v>
      </c>
      <c r="B177" s="157" t="s">
        <v>25</v>
      </c>
      <c r="C177" s="157" t="s">
        <v>84</v>
      </c>
      <c r="D177" s="157" t="s">
        <v>16</v>
      </c>
      <c r="E177" s="157" t="s">
        <v>17</v>
      </c>
      <c r="F177" s="157" t="s">
        <v>12</v>
      </c>
      <c r="G177" s="157" t="s">
        <v>66</v>
      </c>
      <c r="H177" s="157">
        <v>0.69499999999999995</v>
      </c>
      <c r="I177" s="157">
        <v>1070</v>
      </c>
      <c r="J177" s="157">
        <v>1</v>
      </c>
      <c r="K177" s="157">
        <f>L177*J177/8</f>
        <v>35</v>
      </c>
      <c r="L177" s="157">
        <v>280</v>
      </c>
      <c r="M177" s="160" t="s">
        <v>86</v>
      </c>
      <c r="N177" s="153">
        <v>1.0910769174525552E-3</v>
      </c>
      <c r="O177" s="153">
        <v>1.0910769174525491E-3</v>
      </c>
      <c r="P177" s="157">
        <v>20</v>
      </c>
      <c r="Q177" s="157">
        <v>158</v>
      </c>
      <c r="R177" s="157">
        <v>0.69499999999999995</v>
      </c>
      <c r="S177" s="157">
        <v>53.5</v>
      </c>
      <c r="T177" s="157">
        <v>1</v>
      </c>
      <c r="U177" s="157">
        <v>20</v>
      </c>
      <c r="V177" s="161">
        <v>9.7631370053067386</v>
      </c>
      <c r="W177" s="161">
        <v>3.5284515381565535</v>
      </c>
      <c r="X177" s="161">
        <v>4.3766730776995058</v>
      </c>
      <c r="Y177" s="161">
        <v>1.6571728024116432</v>
      </c>
      <c r="Z177" s="161">
        <v>183</v>
      </c>
      <c r="AA177" s="156">
        <f t="shared" si="15"/>
        <v>18.743975414923565</v>
      </c>
      <c r="AB177" s="156">
        <f t="shared" si="16"/>
        <v>41.81258155479815</v>
      </c>
      <c r="AC177" s="156">
        <f t="shared" si="17"/>
        <v>44.828553315605134</v>
      </c>
      <c r="AD177" s="156">
        <f t="shared" si="17"/>
        <v>46.966007170313482</v>
      </c>
      <c r="AE177" s="177"/>
    </row>
    <row r="178" spans="1:31" s="158" customFormat="1" ht="28.5" x14ac:dyDescent="0.25">
      <c r="A178" s="159" t="s">
        <v>83</v>
      </c>
      <c r="B178" s="157" t="s">
        <v>27</v>
      </c>
      <c r="C178" s="157" t="s">
        <v>84</v>
      </c>
      <c r="D178" s="157" t="s">
        <v>85</v>
      </c>
      <c r="E178" s="157" t="s">
        <v>11</v>
      </c>
      <c r="F178" s="157" t="s">
        <v>12</v>
      </c>
      <c r="G178" s="157" t="s">
        <v>63</v>
      </c>
      <c r="H178" s="157">
        <v>0.30499999999999999</v>
      </c>
      <c r="I178" s="157">
        <v>535</v>
      </c>
      <c r="J178" s="157">
        <v>1</v>
      </c>
      <c r="K178" s="157">
        <f>L178*J178/8</f>
        <v>1.65</v>
      </c>
      <c r="L178" s="157">
        <v>13.2</v>
      </c>
      <c r="M178" s="160" t="s">
        <v>86</v>
      </c>
      <c r="N178" s="153">
        <v>4.7800000000000002E-4</v>
      </c>
      <c r="O178" s="153">
        <v>4.7800000000000002E-4</v>
      </c>
      <c r="P178" s="157">
        <v>10</v>
      </c>
      <c r="Q178" s="157">
        <v>159</v>
      </c>
      <c r="R178" s="157">
        <v>0.30499999999999999</v>
      </c>
      <c r="S178" s="157">
        <v>53.5</v>
      </c>
      <c r="T178" s="157">
        <v>1</v>
      </c>
      <c r="U178" s="157">
        <v>10</v>
      </c>
      <c r="V178" s="161">
        <v>0.84096806842118765</v>
      </c>
      <c r="W178" s="161">
        <v>0.3153524620374169</v>
      </c>
      <c r="X178" s="161">
        <v>0.59475108653422415</v>
      </c>
      <c r="Y178" s="161">
        <v>0.22816044898023741</v>
      </c>
      <c r="Z178" s="161">
        <v>183</v>
      </c>
      <c r="AA178" s="156">
        <f t="shared" si="15"/>
        <v>217.60635970823435</v>
      </c>
      <c r="AB178" s="156">
        <f t="shared" si="16"/>
        <v>307.69174557778553</v>
      </c>
      <c r="AC178" s="156">
        <f t="shared" si="17"/>
        <v>70.722196105589944</v>
      </c>
      <c r="AD178" s="156">
        <f t="shared" si="17"/>
        <v>72.350933145137745</v>
      </c>
      <c r="AE178" s="177"/>
    </row>
    <row r="179" spans="1:31" s="158" customFormat="1" ht="28.5" x14ac:dyDescent="0.25">
      <c r="A179" s="159" t="s">
        <v>83</v>
      </c>
      <c r="B179" s="157" t="s">
        <v>27</v>
      </c>
      <c r="C179" s="157" t="s">
        <v>84</v>
      </c>
      <c r="D179" s="157" t="s">
        <v>16</v>
      </c>
      <c r="E179" s="157" t="s">
        <v>17</v>
      </c>
      <c r="F179" s="157" t="s">
        <v>12</v>
      </c>
      <c r="G179" s="157" t="s">
        <v>66</v>
      </c>
      <c r="H179" s="157">
        <v>0.69499999999999995</v>
      </c>
      <c r="I179" s="157">
        <v>1070</v>
      </c>
      <c r="J179" s="157">
        <v>1</v>
      </c>
      <c r="K179" s="157">
        <f t="shared" si="18"/>
        <v>35</v>
      </c>
      <c r="L179" s="157">
        <v>280</v>
      </c>
      <c r="M179" s="160" t="s">
        <v>86</v>
      </c>
      <c r="N179" s="153">
        <v>1.0910769172580194E-3</v>
      </c>
      <c r="O179" s="153">
        <v>1.091076917258032E-3</v>
      </c>
      <c r="P179" s="157">
        <v>10</v>
      </c>
      <c r="Q179" s="157">
        <v>160</v>
      </c>
      <c r="R179" s="157">
        <v>0.69499999999999995</v>
      </c>
      <c r="S179" s="157">
        <v>107</v>
      </c>
      <c r="T179" s="157">
        <v>1</v>
      </c>
      <c r="U179" s="157">
        <v>10</v>
      </c>
      <c r="V179" s="161">
        <v>12.594718799131684</v>
      </c>
      <c r="W179" s="161">
        <v>4.5831190451108172</v>
      </c>
      <c r="X179" s="161">
        <v>7.1380989507432542</v>
      </c>
      <c r="Y179" s="161">
        <v>2.7026470691524098</v>
      </c>
      <c r="Z179" s="161">
        <v>183</v>
      </c>
      <c r="AA179" s="156">
        <f t="shared" si="15"/>
        <v>14.529899628455107</v>
      </c>
      <c r="AB179" s="156">
        <f t="shared" si="16"/>
        <v>25.637078059970733</v>
      </c>
      <c r="AC179" s="156">
        <f t="shared" si="17"/>
        <v>56.675334039497372</v>
      </c>
      <c r="AD179" s="156">
        <f t="shared" si="17"/>
        <v>58.969602197777114</v>
      </c>
      <c r="AE179" s="177"/>
    </row>
    <row r="180" spans="1:31" s="158" customFormat="1" ht="28.5" x14ac:dyDescent="0.25">
      <c r="A180" s="159" t="s">
        <v>83</v>
      </c>
      <c r="B180" s="157" t="s">
        <v>28</v>
      </c>
      <c r="C180" s="157" t="s">
        <v>84</v>
      </c>
      <c r="D180" s="157" t="s">
        <v>85</v>
      </c>
      <c r="E180" s="157" t="s">
        <v>11</v>
      </c>
      <c r="F180" s="157" t="s">
        <v>12</v>
      </c>
      <c r="G180" s="157" t="s">
        <v>63</v>
      </c>
      <c r="H180" s="157">
        <v>0.30499999999999999</v>
      </c>
      <c r="I180" s="157">
        <v>535</v>
      </c>
      <c r="J180" s="157">
        <v>1</v>
      </c>
      <c r="K180" s="157">
        <f>L180*J180/8</f>
        <v>1.65</v>
      </c>
      <c r="L180" s="157">
        <v>13.2</v>
      </c>
      <c r="M180" s="160" t="s">
        <v>86</v>
      </c>
      <c r="N180" s="153">
        <v>4.7800000000000002E-4</v>
      </c>
      <c r="O180" s="153">
        <v>4.7800000000000002E-4</v>
      </c>
      <c r="P180" s="157">
        <v>5</v>
      </c>
      <c r="Q180" s="157">
        <v>161</v>
      </c>
      <c r="R180" s="157">
        <v>0.30499999999999999</v>
      </c>
      <c r="S180" s="157">
        <v>107</v>
      </c>
      <c r="T180" s="157">
        <v>1</v>
      </c>
      <c r="U180" s="157">
        <v>5</v>
      </c>
      <c r="V180" s="161">
        <v>1.3599946989295824</v>
      </c>
      <c r="W180" s="161">
        <v>0.51481519867508496</v>
      </c>
      <c r="X180" s="161">
        <v>1.1131737788906846</v>
      </c>
      <c r="Y180" s="161">
        <v>0.42752378344650338</v>
      </c>
      <c r="Z180" s="161">
        <v>183</v>
      </c>
      <c r="AA180" s="156">
        <f t="shared" si="15"/>
        <v>134.55934802101413</v>
      </c>
      <c r="AB180" s="156">
        <f t="shared" si="16"/>
        <v>164.39481729651027</v>
      </c>
      <c r="AC180" s="156">
        <f t="shared" si="17"/>
        <v>81.851332197606041</v>
      </c>
      <c r="AD180" s="156">
        <f t="shared" si="17"/>
        <v>83.044126231464702</v>
      </c>
      <c r="AE180" s="177"/>
    </row>
    <row r="181" spans="1:31" s="158" customFormat="1" ht="28.5" x14ac:dyDescent="0.25">
      <c r="A181" s="159" t="s">
        <v>83</v>
      </c>
      <c r="B181" s="157" t="s">
        <v>28</v>
      </c>
      <c r="C181" s="157" t="s">
        <v>84</v>
      </c>
      <c r="D181" s="157" t="s">
        <v>16</v>
      </c>
      <c r="E181" s="157" t="s">
        <v>17</v>
      </c>
      <c r="F181" s="157" t="s">
        <v>12</v>
      </c>
      <c r="G181" s="157" t="s">
        <v>66</v>
      </c>
      <c r="H181" s="157">
        <v>0.69499999999999995</v>
      </c>
      <c r="I181" s="157">
        <v>1070</v>
      </c>
      <c r="J181" s="157">
        <v>1</v>
      </c>
      <c r="K181" s="157">
        <f t="shared" si="18"/>
        <v>35</v>
      </c>
      <c r="L181" s="157">
        <v>280</v>
      </c>
      <c r="M181" s="160" t="s">
        <v>86</v>
      </c>
      <c r="N181" s="153">
        <v>1.0910769168689923E-3</v>
      </c>
      <c r="O181" s="153">
        <v>1.0910769168690011E-3</v>
      </c>
      <c r="P181" s="157">
        <v>5</v>
      </c>
      <c r="Q181" s="157">
        <v>162</v>
      </c>
      <c r="R181" s="157">
        <v>0.69499999999999995</v>
      </c>
      <c r="S181" s="157">
        <v>214</v>
      </c>
      <c r="T181" s="157">
        <v>1</v>
      </c>
      <c r="U181" s="157">
        <v>5</v>
      </c>
      <c r="V181" s="161">
        <v>18.365512439090772</v>
      </c>
      <c r="W181" s="161">
        <v>6.7062720927300905</v>
      </c>
      <c r="X181" s="161">
        <v>12.768284049530658</v>
      </c>
      <c r="Y181" s="161">
        <v>4.8081136973129386</v>
      </c>
      <c r="Z181" s="161">
        <v>183</v>
      </c>
      <c r="AA181" s="156">
        <f t="shared" si="15"/>
        <v>9.9643285536910309</v>
      </c>
      <c r="AB181" s="156">
        <f t="shared" si="16"/>
        <v>14.33238791446896</v>
      </c>
      <c r="AC181" s="156">
        <f t="shared" si="17"/>
        <v>69.523157014413158</v>
      </c>
      <c r="AD181" s="156">
        <f t="shared" si="17"/>
        <v>71.695774207031604</v>
      </c>
      <c r="AE181" s="177"/>
    </row>
    <row r="182" spans="1:31" s="158" customFormat="1" ht="28.5" x14ac:dyDescent="0.25">
      <c r="A182" s="159" t="s">
        <v>83</v>
      </c>
      <c r="B182" s="157" t="s">
        <v>29</v>
      </c>
      <c r="C182" s="157" t="s">
        <v>84</v>
      </c>
      <c r="D182" s="157" t="s">
        <v>85</v>
      </c>
      <c r="E182" s="157" t="s">
        <v>11</v>
      </c>
      <c r="F182" s="157" t="s">
        <v>23</v>
      </c>
      <c r="G182" s="157" t="s">
        <v>63</v>
      </c>
      <c r="H182" s="157">
        <v>0.30499999999999999</v>
      </c>
      <c r="I182" s="157">
        <v>535</v>
      </c>
      <c r="J182" s="157">
        <v>1</v>
      </c>
      <c r="K182" s="157">
        <f>L182*J182/8</f>
        <v>1.65</v>
      </c>
      <c r="L182" s="157">
        <v>13.2</v>
      </c>
      <c r="M182" s="160" t="s">
        <v>86</v>
      </c>
      <c r="N182" s="153">
        <v>4.7800000000000002E-4</v>
      </c>
      <c r="O182" s="153">
        <v>4.7800000000000002E-4</v>
      </c>
      <c r="P182" s="157">
        <v>1</v>
      </c>
      <c r="Q182" s="157">
        <v>163</v>
      </c>
      <c r="R182" s="157">
        <v>0.30499999999999999</v>
      </c>
      <c r="S182" s="157">
        <v>535</v>
      </c>
      <c r="T182" s="157">
        <v>1</v>
      </c>
      <c r="U182" s="157">
        <v>1</v>
      </c>
      <c r="V182" s="161">
        <v>5.5538369603456053</v>
      </c>
      <c r="W182" s="161">
        <v>2.1221834695242738</v>
      </c>
      <c r="X182" s="161">
        <v>5.3024683493859728</v>
      </c>
      <c r="Y182" s="161">
        <v>2.034041358009349</v>
      </c>
      <c r="Z182" s="161">
        <v>183</v>
      </c>
      <c r="AA182" s="156">
        <f t="shared" si="15"/>
        <v>32.950193047909032</v>
      </c>
      <c r="AB182" s="156">
        <f t="shared" si="16"/>
        <v>34.512228634272084</v>
      </c>
      <c r="AC182" s="156">
        <f t="shared" si="17"/>
        <v>95.47396488671879</v>
      </c>
      <c r="AD182" s="156">
        <f t="shared" si="17"/>
        <v>95.846630944935058</v>
      </c>
      <c r="AE182" s="177"/>
    </row>
    <row r="183" spans="1:31" s="158" customFormat="1" ht="28.5" x14ac:dyDescent="0.25">
      <c r="A183" s="159" t="s">
        <v>83</v>
      </c>
      <c r="B183" s="157" t="s">
        <v>29</v>
      </c>
      <c r="C183" s="157" t="s">
        <v>84</v>
      </c>
      <c r="D183" s="157" t="s">
        <v>16</v>
      </c>
      <c r="E183" s="157" t="s">
        <v>17</v>
      </c>
      <c r="F183" s="157" t="s">
        <v>23</v>
      </c>
      <c r="G183" s="157" t="s">
        <v>66</v>
      </c>
      <c r="H183" s="157">
        <v>0.69499999999999995</v>
      </c>
      <c r="I183" s="157">
        <v>1070</v>
      </c>
      <c r="J183" s="157">
        <v>1</v>
      </c>
      <c r="K183" s="157">
        <f t="shared" si="18"/>
        <v>35</v>
      </c>
      <c r="L183" s="157">
        <v>280</v>
      </c>
      <c r="M183" s="160" t="s">
        <v>86</v>
      </c>
      <c r="N183" s="153">
        <v>1.0910769137577874E-3</v>
      </c>
      <c r="O183" s="153">
        <v>1.0910769137577919E-3</v>
      </c>
      <c r="P183" s="157">
        <v>1</v>
      </c>
      <c r="Q183" s="157">
        <v>164</v>
      </c>
      <c r="R183" s="157">
        <v>0.69499999999999995</v>
      </c>
      <c r="S183" s="157">
        <v>1070</v>
      </c>
      <c r="T183" s="157">
        <v>1</v>
      </c>
      <c r="U183" s="157">
        <v>1</v>
      </c>
      <c r="V183" s="161">
        <v>69.686969155899746</v>
      </c>
      <c r="W183" s="161">
        <v>24.232066159370792</v>
      </c>
      <c r="X183" s="161">
        <v>62.956504419797653</v>
      </c>
      <c r="Y183" s="161">
        <v>22.221621638365949</v>
      </c>
      <c r="Z183" s="161">
        <v>183</v>
      </c>
      <c r="AA183" s="156">
        <f t="shared" si="15"/>
        <v>2.6260289723693213</v>
      </c>
      <c r="AB183" s="156">
        <f t="shared" si="16"/>
        <v>2.9067687554528963</v>
      </c>
      <c r="AC183" s="156">
        <f t="shared" si="17"/>
        <v>90.341860440156211</v>
      </c>
      <c r="AD183" s="156">
        <f t="shared" si="17"/>
        <v>91.703371442689047</v>
      </c>
      <c r="AE183" s="177"/>
    </row>
    <row r="184" spans="1:31" s="158" customFormat="1" ht="45" x14ac:dyDescent="0.25">
      <c r="A184" s="159" t="s">
        <v>83</v>
      </c>
      <c r="B184" s="157" t="s">
        <v>8</v>
      </c>
      <c r="C184" s="157" t="s">
        <v>87</v>
      </c>
      <c r="D184" s="157" t="s">
        <v>62</v>
      </c>
      <c r="E184" s="157" t="s">
        <v>11</v>
      </c>
      <c r="F184" s="157" t="s">
        <v>12</v>
      </c>
      <c r="G184" s="157" t="s">
        <v>63</v>
      </c>
      <c r="H184" s="157">
        <v>0.5</v>
      </c>
      <c r="I184" s="157">
        <v>535</v>
      </c>
      <c r="J184" s="157">
        <v>4</v>
      </c>
      <c r="K184" s="157">
        <v>1.01</v>
      </c>
      <c r="L184" s="157">
        <f>K184*8/J184</f>
        <v>2.02</v>
      </c>
      <c r="M184" s="160" t="s">
        <v>70</v>
      </c>
      <c r="N184" s="153">
        <v>4.7800000000000002E-4</v>
      </c>
      <c r="O184" s="153">
        <v>4.7800000000000002E-4</v>
      </c>
      <c r="P184" s="157">
        <v>20</v>
      </c>
      <c r="Q184" s="157">
        <v>165</v>
      </c>
      <c r="R184" s="157">
        <v>0.5</v>
      </c>
      <c r="S184" s="157">
        <v>26.75</v>
      </c>
      <c r="T184" s="157">
        <v>4</v>
      </c>
      <c r="U184" s="157">
        <v>20</v>
      </c>
      <c r="V184" s="161">
        <v>1.8984171856512482</v>
      </c>
      <c r="W184" s="161">
        <v>0.43338279863187329</v>
      </c>
      <c r="X184" s="161">
        <v>1.7471676220875723</v>
      </c>
      <c r="Y184" s="161">
        <v>0.40000986597135252</v>
      </c>
      <c r="Z184" s="161">
        <v>183</v>
      </c>
      <c r="AA184" s="156">
        <f t="shared" si="15"/>
        <v>96.396093220796573</v>
      </c>
      <c r="AB184" s="156">
        <f t="shared" si="16"/>
        <v>104.74095197651711</v>
      </c>
      <c r="AC184" s="156">
        <f t="shared" si="17"/>
        <v>92.032859547055239</v>
      </c>
      <c r="AD184" s="156">
        <f t="shared" si="17"/>
        <v>92.299433026443538</v>
      </c>
      <c r="AE184" s="177"/>
    </row>
    <row r="185" spans="1:31" s="158" customFormat="1" ht="28.5" x14ac:dyDescent="0.25">
      <c r="A185" s="159" t="s">
        <v>83</v>
      </c>
      <c r="B185" s="157" t="s">
        <v>15</v>
      </c>
      <c r="C185" s="157" t="s">
        <v>87</v>
      </c>
      <c r="D185" s="157" t="s">
        <v>16</v>
      </c>
      <c r="E185" s="157" t="s">
        <v>17</v>
      </c>
      <c r="F185" s="157" t="s">
        <v>12</v>
      </c>
      <c r="G185" s="157" t="s">
        <v>66</v>
      </c>
      <c r="H185" s="157">
        <v>0.61250000000000004</v>
      </c>
      <c r="I185" s="157">
        <v>1070</v>
      </c>
      <c r="J185" s="157">
        <v>8</v>
      </c>
      <c r="K185" s="157">
        <f>L185*J185/8</f>
        <v>4.5199999999999996</v>
      </c>
      <c r="L185" s="157">
        <v>4.5199999999999996</v>
      </c>
      <c r="M185" s="160" t="s">
        <v>58</v>
      </c>
      <c r="N185" s="153">
        <v>8.3169691631737965E-4</v>
      </c>
      <c r="O185" s="153">
        <v>8.3169691631738616E-4</v>
      </c>
      <c r="P185" s="157">
        <v>20</v>
      </c>
      <c r="Q185" s="157">
        <v>166</v>
      </c>
      <c r="R185" s="157">
        <v>0.61250000000000004</v>
      </c>
      <c r="S185" s="157">
        <v>53.5</v>
      </c>
      <c r="T185" s="157">
        <v>8</v>
      </c>
      <c r="U185" s="157">
        <v>20</v>
      </c>
      <c r="V185" s="161">
        <v>15.667586097283468</v>
      </c>
      <c r="W185" s="161">
        <v>2.3203172690756793</v>
      </c>
      <c r="X185" s="161">
        <v>14.965841865652257</v>
      </c>
      <c r="Y185" s="161">
        <v>2.2191990203723306</v>
      </c>
      <c r="Z185" s="161">
        <v>183</v>
      </c>
      <c r="AA185" s="156">
        <f t="shared" si="15"/>
        <v>11.680165589243485</v>
      </c>
      <c r="AB185" s="156">
        <f t="shared" si="16"/>
        <v>12.227845358970342</v>
      </c>
      <c r="AC185" s="156">
        <f t="shared" si="17"/>
        <v>95.521044356967778</v>
      </c>
      <c r="AD185" s="156">
        <f t="shared" si="17"/>
        <v>95.642050763875488</v>
      </c>
      <c r="AE185" s="177"/>
    </row>
    <row r="186" spans="1:31" s="158" customFormat="1" ht="45" x14ac:dyDescent="0.25">
      <c r="A186" s="159" t="s">
        <v>83</v>
      </c>
      <c r="B186" s="157" t="s">
        <v>18</v>
      </c>
      <c r="C186" s="157" t="s">
        <v>87</v>
      </c>
      <c r="D186" s="157" t="s">
        <v>62</v>
      </c>
      <c r="E186" s="157" t="s">
        <v>11</v>
      </c>
      <c r="F186" s="157" t="s">
        <v>12</v>
      </c>
      <c r="G186" s="157" t="s">
        <v>63</v>
      </c>
      <c r="H186" s="157">
        <v>0.5</v>
      </c>
      <c r="I186" s="157">
        <v>535</v>
      </c>
      <c r="J186" s="157">
        <v>4</v>
      </c>
      <c r="K186" s="157">
        <v>1.01</v>
      </c>
      <c r="L186" s="157">
        <f>K186*8/J186</f>
        <v>2.02</v>
      </c>
      <c r="M186" s="160" t="s">
        <v>70</v>
      </c>
      <c r="N186" s="153">
        <v>4.7800000000000002E-4</v>
      </c>
      <c r="O186" s="153">
        <v>4.7800000000000002E-4</v>
      </c>
      <c r="P186" s="157">
        <v>10</v>
      </c>
      <c r="Q186" s="157">
        <v>167</v>
      </c>
      <c r="R186" s="157">
        <v>0.5</v>
      </c>
      <c r="S186" s="157">
        <v>53.5</v>
      </c>
      <c r="T186" s="157">
        <v>4</v>
      </c>
      <c r="U186" s="157">
        <v>10</v>
      </c>
      <c r="V186" s="161">
        <v>3.610156279845977</v>
      </c>
      <c r="W186" s="161">
        <v>0.82455753892204975</v>
      </c>
      <c r="X186" s="161">
        <v>3.4579187752241998</v>
      </c>
      <c r="Y186" s="161">
        <v>0.79103000811365132</v>
      </c>
      <c r="Z186" s="161">
        <v>183</v>
      </c>
      <c r="AA186" s="156">
        <f t="shared" si="15"/>
        <v>50.690326350029224</v>
      </c>
      <c r="AB186" s="156">
        <f t="shared" si="16"/>
        <v>52.92200652924096</v>
      </c>
      <c r="AC186" s="156">
        <f t="shared" si="17"/>
        <v>95.783077162845913</v>
      </c>
      <c r="AD186" s="156">
        <f t="shared" si="17"/>
        <v>95.933876142563776</v>
      </c>
      <c r="AE186" s="177"/>
    </row>
    <row r="187" spans="1:31" s="158" customFormat="1" ht="28.5" x14ac:dyDescent="0.25">
      <c r="A187" s="159" t="s">
        <v>83</v>
      </c>
      <c r="B187" s="157" t="s">
        <v>19</v>
      </c>
      <c r="C187" s="157" t="s">
        <v>87</v>
      </c>
      <c r="D187" s="157" t="s">
        <v>16</v>
      </c>
      <c r="E187" s="157" t="s">
        <v>17</v>
      </c>
      <c r="F187" s="157" t="s">
        <v>12</v>
      </c>
      <c r="G187" s="157" t="s">
        <v>66</v>
      </c>
      <c r="H187" s="157">
        <v>0.61250000000000004</v>
      </c>
      <c r="I187" s="157">
        <v>1070</v>
      </c>
      <c r="J187" s="157">
        <v>8</v>
      </c>
      <c r="K187" s="157">
        <f>L187*J187/8</f>
        <v>4.5199999999999996</v>
      </c>
      <c r="L187" s="157">
        <v>4.5199999999999996</v>
      </c>
      <c r="M187" s="160" t="s">
        <v>58</v>
      </c>
      <c r="N187" s="153">
        <v>8.3169691499340097E-4</v>
      </c>
      <c r="O187" s="153">
        <v>8.3169691499339186E-4</v>
      </c>
      <c r="P187" s="157">
        <v>10</v>
      </c>
      <c r="Q187" s="157">
        <v>168</v>
      </c>
      <c r="R187" s="157">
        <v>0.61250000000000004</v>
      </c>
      <c r="S187" s="157">
        <v>107</v>
      </c>
      <c r="T187" s="157">
        <v>8</v>
      </c>
      <c r="U187" s="157">
        <v>10</v>
      </c>
      <c r="V187" s="161">
        <v>31.072768250863493</v>
      </c>
      <c r="W187" s="161">
        <v>4.599363753896192</v>
      </c>
      <c r="X187" s="161">
        <v>30.341478403714135</v>
      </c>
      <c r="Y187" s="161">
        <v>4.4941771416652578</v>
      </c>
      <c r="Z187" s="161">
        <v>183</v>
      </c>
      <c r="AA187" s="156">
        <f t="shared" si="15"/>
        <v>5.8894012442845201</v>
      </c>
      <c r="AB187" s="156">
        <f t="shared" si="16"/>
        <v>6.031347502750517</v>
      </c>
      <c r="AC187" s="156">
        <f t="shared" si="17"/>
        <v>97.646524953150788</v>
      </c>
      <c r="AD187" s="156">
        <f t="shared" si="17"/>
        <v>97.713018194270262</v>
      </c>
      <c r="AE187" s="177"/>
    </row>
    <row r="188" spans="1:31" s="158" customFormat="1" ht="45" x14ac:dyDescent="0.25">
      <c r="A188" s="159" t="s">
        <v>83</v>
      </c>
      <c r="B188" s="157" t="s">
        <v>20</v>
      </c>
      <c r="C188" s="157" t="s">
        <v>87</v>
      </c>
      <c r="D188" s="157" t="s">
        <v>62</v>
      </c>
      <c r="E188" s="157" t="s">
        <v>11</v>
      </c>
      <c r="F188" s="157" t="s">
        <v>12</v>
      </c>
      <c r="G188" s="157" t="s">
        <v>63</v>
      </c>
      <c r="H188" s="157">
        <v>0.5</v>
      </c>
      <c r="I188" s="157">
        <v>535</v>
      </c>
      <c r="J188" s="157">
        <v>4</v>
      </c>
      <c r="K188" s="157">
        <v>1.01</v>
      </c>
      <c r="L188" s="157">
        <f>K188*8/J188</f>
        <v>2.02</v>
      </c>
      <c r="M188" s="160" t="s">
        <v>70</v>
      </c>
      <c r="N188" s="153">
        <v>4.7800000000000002E-4</v>
      </c>
      <c r="O188" s="153">
        <v>4.7800000000000002E-4</v>
      </c>
      <c r="P188" s="157">
        <v>5</v>
      </c>
      <c r="Q188" s="157">
        <v>169</v>
      </c>
      <c r="R188" s="157">
        <v>0.5</v>
      </c>
      <c r="S188" s="157">
        <v>107</v>
      </c>
      <c r="T188" s="157">
        <v>4</v>
      </c>
      <c r="U188" s="157">
        <v>5</v>
      </c>
      <c r="V188" s="161">
        <v>7.0668918110710672</v>
      </c>
      <c r="W188" s="161">
        <v>1.6121283900611632</v>
      </c>
      <c r="X188" s="161">
        <v>6.9126683802955293</v>
      </c>
      <c r="Y188" s="161">
        <v>1.5782937771247088</v>
      </c>
      <c r="Z188" s="161">
        <v>183</v>
      </c>
      <c r="AA188" s="156">
        <f t="shared" si="15"/>
        <v>25.895401386124274</v>
      </c>
      <c r="AB188" s="156">
        <f t="shared" si="16"/>
        <v>26.473134531035672</v>
      </c>
      <c r="AC188" s="156">
        <f t="shared" si="17"/>
        <v>97.817662490121464</v>
      </c>
      <c r="AD188" s="156">
        <f t="shared" si="17"/>
        <v>97.901245760260409</v>
      </c>
      <c r="AE188" s="177"/>
    </row>
    <row r="189" spans="1:31" s="158" customFormat="1" ht="28.5" x14ac:dyDescent="0.25">
      <c r="A189" s="159" t="s">
        <v>83</v>
      </c>
      <c r="B189" s="157" t="s">
        <v>21</v>
      </c>
      <c r="C189" s="157" t="s">
        <v>87</v>
      </c>
      <c r="D189" s="157" t="s">
        <v>16</v>
      </c>
      <c r="E189" s="157" t="s">
        <v>17</v>
      </c>
      <c r="F189" s="157" t="s">
        <v>12</v>
      </c>
      <c r="G189" s="157" t="s">
        <v>66</v>
      </c>
      <c r="H189" s="157">
        <v>0.61250000000000004</v>
      </c>
      <c r="I189" s="157">
        <v>1070</v>
      </c>
      <c r="J189" s="157">
        <v>8</v>
      </c>
      <c r="K189" s="157">
        <f>L189*J189/8</f>
        <v>4.5199999999999996</v>
      </c>
      <c r="L189" s="157">
        <v>4.5199999999999996</v>
      </c>
      <c r="M189" s="160" t="s">
        <v>58</v>
      </c>
      <c r="N189" s="153">
        <v>8.3169691233407161E-4</v>
      </c>
      <c r="O189" s="153">
        <v>8.3169691233406055E-4</v>
      </c>
      <c r="P189" s="157">
        <v>5</v>
      </c>
      <c r="Q189" s="157">
        <v>170</v>
      </c>
      <c r="R189" s="157">
        <v>0.61250000000000004</v>
      </c>
      <c r="S189" s="157">
        <v>214</v>
      </c>
      <c r="T189" s="157">
        <v>8</v>
      </c>
      <c r="U189" s="157">
        <v>5</v>
      </c>
      <c r="V189" s="161">
        <v>63.838057808154019</v>
      </c>
      <c r="W189" s="161">
        <v>9.4203281204415976</v>
      </c>
      <c r="X189" s="161">
        <v>63.044734109485944</v>
      </c>
      <c r="Y189" s="161">
        <v>9.3069698218647332</v>
      </c>
      <c r="Z189" s="161">
        <v>183</v>
      </c>
      <c r="AA189" s="156">
        <f t="shared" si="15"/>
        <v>2.8666285642641443</v>
      </c>
      <c r="AB189" s="156">
        <f t="shared" si="16"/>
        <v>2.9027007978524435</v>
      </c>
      <c r="AC189" s="156">
        <f t="shared" si="17"/>
        <v>98.757287226606778</v>
      </c>
      <c r="AD189" s="156">
        <f t="shared" si="17"/>
        <v>98.796662949235454</v>
      </c>
      <c r="AE189" s="177"/>
    </row>
    <row r="190" spans="1:31" s="158" customFormat="1" ht="45" x14ac:dyDescent="0.25">
      <c r="A190" s="159" t="s">
        <v>83</v>
      </c>
      <c r="B190" s="157" t="s">
        <v>22</v>
      </c>
      <c r="C190" s="157" t="s">
        <v>87</v>
      </c>
      <c r="D190" s="157" t="s">
        <v>62</v>
      </c>
      <c r="E190" s="157" t="s">
        <v>11</v>
      </c>
      <c r="F190" s="157" t="s">
        <v>23</v>
      </c>
      <c r="G190" s="157" t="s">
        <v>63</v>
      </c>
      <c r="H190" s="157">
        <v>0.5</v>
      </c>
      <c r="I190" s="157">
        <v>535</v>
      </c>
      <c r="J190" s="157">
        <v>4</v>
      </c>
      <c r="K190" s="157">
        <v>1.01</v>
      </c>
      <c r="L190" s="157">
        <f>K190*8/J190</f>
        <v>2.02</v>
      </c>
      <c r="M190" s="160" t="s">
        <v>70</v>
      </c>
      <c r="N190" s="153">
        <v>4.7800000000000002E-4</v>
      </c>
      <c r="O190" s="153">
        <v>4.7800000000000002E-4</v>
      </c>
      <c r="P190" s="157">
        <v>1</v>
      </c>
      <c r="Q190" s="157">
        <v>171</v>
      </c>
      <c r="R190" s="157">
        <v>0.5</v>
      </c>
      <c r="S190" s="157">
        <v>535</v>
      </c>
      <c r="T190" s="157">
        <v>4</v>
      </c>
      <c r="U190" s="157">
        <v>1</v>
      </c>
      <c r="V190" s="161">
        <v>36.307368550787317</v>
      </c>
      <c r="W190" s="161">
        <v>8.1549875677348069</v>
      </c>
      <c r="X190" s="161">
        <v>36.137039488936139</v>
      </c>
      <c r="Y190" s="161">
        <v>8.1188123006269493</v>
      </c>
      <c r="Z190" s="161">
        <v>183</v>
      </c>
      <c r="AA190" s="156">
        <f t="shared" si="15"/>
        <v>5.0402991818042864</v>
      </c>
      <c r="AB190" s="156">
        <f t="shared" si="16"/>
        <v>5.0640562311704596</v>
      </c>
      <c r="AC190" s="156">
        <f t="shared" si="17"/>
        <v>99.530869163340995</v>
      </c>
      <c r="AD190" s="156">
        <f t="shared" si="17"/>
        <v>99.556403160551895</v>
      </c>
      <c r="AE190" s="177"/>
    </row>
    <row r="191" spans="1:31" s="158" customFormat="1" ht="28.5" x14ac:dyDescent="0.25">
      <c r="A191" s="159" t="s">
        <v>83</v>
      </c>
      <c r="B191" s="157" t="s">
        <v>24</v>
      </c>
      <c r="C191" s="157" t="s">
        <v>87</v>
      </c>
      <c r="D191" s="157" t="s">
        <v>16</v>
      </c>
      <c r="E191" s="157" t="s">
        <v>17</v>
      </c>
      <c r="F191" s="157" t="s">
        <v>23</v>
      </c>
      <c r="G191" s="157" t="s">
        <v>66</v>
      </c>
      <c r="H191" s="157">
        <v>0.61250000000000004</v>
      </c>
      <c r="I191" s="157">
        <v>1070</v>
      </c>
      <c r="J191" s="157">
        <v>8</v>
      </c>
      <c r="K191" s="157">
        <f>L191*J191/8</f>
        <v>4.5199999999999996</v>
      </c>
      <c r="L191" s="157">
        <v>4.5199999999999996</v>
      </c>
      <c r="M191" s="160" t="s">
        <v>58</v>
      </c>
      <c r="N191" s="153">
        <v>8.316968910877028E-4</v>
      </c>
      <c r="O191" s="153">
        <v>8.3169689108768111E-4</v>
      </c>
      <c r="P191" s="157">
        <v>1</v>
      </c>
      <c r="Q191" s="157">
        <v>172</v>
      </c>
      <c r="R191" s="157">
        <v>0.61250000000000004</v>
      </c>
      <c r="S191" s="157">
        <v>1070</v>
      </c>
      <c r="T191" s="157">
        <v>8</v>
      </c>
      <c r="U191" s="157">
        <v>1</v>
      </c>
      <c r="V191" s="161">
        <v>436.0750895952047</v>
      </c>
      <c r="W191" s="161">
        <v>59.877585827917258</v>
      </c>
      <c r="X191" s="161">
        <v>434.6754265859737</v>
      </c>
      <c r="Y191" s="161">
        <v>59.706157474403653</v>
      </c>
      <c r="Z191" s="161">
        <v>183</v>
      </c>
      <c r="AA191" s="156">
        <f t="shared" si="15"/>
        <v>0.41965249647686448</v>
      </c>
      <c r="AB191" s="156">
        <f t="shared" si="16"/>
        <v>0.42100378536996674</v>
      </c>
      <c r="AC191" s="156">
        <f t="shared" si="17"/>
        <v>99.679031652431632</v>
      </c>
      <c r="AD191" s="156">
        <f t="shared" si="17"/>
        <v>99.71370196185552</v>
      </c>
      <c r="AE191" s="177"/>
    </row>
    <row r="192" spans="1:31" s="158" customFormat="1" ht="45" x14ac:dyDescent="0.25">
      <c r="A192" s="159" t="s">
        <v>88</v>
      </c>
      <c r="B192" s="157" t="s">
        <v>8</v>
      </c>
      <c r="C192" s="157" t="s">
        <v>89</v>
      </c>
      <c r="D192" s="157" t="s">
        <v>10</v>
      </c>
      <c r="E192" s="157" t="s">
        <v>11</v>
      </c>
      <c r="F192" s="157" t="s">
        <v>12</v>
      </c>
      <c r="G192" s="157" t="s">
        <v>63</v>
      </c>
      <c r="H192" s="157">
        <v>0.84499999999999997</v>
      </c>
      <c r="I192" s="157">
        <v>535</v>
      </c>
      <c r="J192" s="157">
        <v>4</v>
      </c>
      <c r="K192" s="157">
        <v>0.56999999999999995</v>
      </c>
      <c r="L192" s="157">
        <f>K192*8/J192</f>
        <v>1.1399999999999999</v>
      </c>
      <c r="M192" s="160" t="s">
        <v>70</v>
      </c>
      <c r="N192" s="153">
        <v>1.5626769173029533E-3</v>
      </c>
      <c r="O192" s="153">
        <v>1.5626769173029563E-3</v>
      </c>
      <c r="P192" s="157">
        <v>20</v>
      </c>
      <c r="Q192" s="157">
        <v>173</v>
      </c>
      <c r="R192" s="157">
        <v>0.84499999999999997</v>
      </c>
      <c r="S192" s="157">
        <v>26.75</v>
      </c>
      <c r="T192" s="157">
        <v>4</v>
      </c>
      <c r="U192" s="157">
        <v>20</v>
      </c>
      <c r="V192" s="161">
        <v>9.6434319211873785</v>
      </c>
      <c r="W192" s="161">
        <v>2.1969137220247061</v>
      </c>
      <c r="X192" s="161">
        <v>9.5555331279563607</v>
      </c>
      <c r="Y192" s="161">
        <v>2.1776931007130256</v>
      </c>
      <c r="Z192" s="161">
        <v>183</v>
      </c>
      <c r="AA192" s="156">
        <f t="shared" si="15"/>
        <v>18.976646643601498</v>
      </c>
      <c r="AB192" s="156">
        <f t="shared" si="16"/>
        <v>19.151207740005834</v>
      </c>
      <c r="AC192" s="156">
        <f t="shared" si="17"/>
        <v>99.088511289866659</v>
      </c>
      <c r="AD192" s="156">
        <f t="shared" si="17"/>
        <v>99.125108049579367</v>
      </c>
      <c r="AE192" s="177"/>
    </row>
    <row r="193" spans="1:31" s="158" customFormat="1" x14ac:dyDescent="0.25">
      <c r="A193" s="159" t="s">
        <v>88</v>
      </c>
      <c r="B193" s="157" t="s">
        <v>15</v>
      </c>
      <c r="C193" s="157" t="s">
        <v>89</v>
      </c>
      <c r="D193" s="157" t="s">
        <v>47</v>
      </c>
      <c r="E193" s="157" t="s">
        <v>17</v>
      </c>
      <c r="F193" s="157" t="s">
        <v>12</v>
      </c>
      <c r="G193" s="157" t="s">
        <v>66</v>
      </c>
      <c r="H193" s="157">
        <v>0.999</v>
      </c>
      <c r="I193" s="157">
        <v>1070</v>
      </c>
      <c r="J193" s="157">
        <v>8</v>
      </c>
      <c r="K193" s="157">
        <v>2.68</v>
      </c>
      <c r="L193" s="157">
        <f>K193</f>
        <v>2.68</v>
      </c>
      <c r="M193" s="160" t="s">
        <v>58</v>
      </c>
      <c r="N193" s="153">
        <v>2.0468529176332893E-3</v>
      </c>
      <c r="O193" s="153">
        <v>2.0468529176332888E-3</v>
      </c>
      <c r="P193" s="157">
        <v>20</v>
      </c>
      <c r="Q193" s="157">
        <v>174</v>
      </c>
      <c r="R193" s="157">
        <v>0.999</v>
      </c>
      <c r="S193" s="157">
        <v>53.5</v>
      </c>
      <c r="T193" s="157">
        <v>8</v>
      </c>
      <c r="U193" s="157">
        <v>20</v>
      </c>
      <c r="V193" s="161">
        <v>63.651454279339198</v>
      </c>
      <c r="W193" s="161">
        <v>9.3913510251482748</v>
      </c>
      <c r="X193" s="161">
        <v>63.180997054696533</v>
      </c>
      <c r="Y193" s="161">
        <v>9.324150195489386</v>
      </c>
      <c r="Z193" s="161">
        <v>183</v>
      </c>
      <c r="AA193" s="156">
        <f t="shared" si="15"/>
        <v>2.8750325043146812</v>
      </c>
      <c r="AB193" s="156">
        <f t="shared" si="16"/>
        <v>2.8964405205820785</v>
      </c>
      <c r="AC193" s="156">
        <f t="shared" si="17"/>
        <v>99.260885348230971</v>
      </c>
      <c r="AD193" s="156">
        <f t="shared" si="17"/>
        <v>99.284439166644532</v>
      </c>
      <c r="AE193" s="177"/>
    </row>
    <row r="194" spans="1:31" s="158" customFormat="1" ht="45" x14ac:dyDescent="0.25">
      <c r="A194" s="159" t="s">
        <v>88</v>
      </c>
      <c r="B194" s="157" t="s">
        <v>18</v>
      </c>
      <c r="C194" s="157" t="s">
        <v>89</v>
      </c>
      <c r="D194" s="157" t="s">
        <v>10</v>
      </c>
      <c r="E194" s="157" t="s">
        <v>11</v>
      </c>
      <c r="F194" s="157" t="s">
        <v>12</v>
      </c>
      <c r="G194" s="157" t="s">
        <v>63</v>
      </c>
      <c r="H194" s="157">
        <v>0.84499999999999997</v>
      </c>
      <c r="I194" s="157">
        <v>535</v>
      </c>
      <c r="J194" s="157">
        <v>4</v>
      </c>
      <c r="K194" s="157">
        <v>0.56999999999999995</v>
      </c>
      <c r="L194" s="157">
        <f>K194*8/J194</f>
        <v>1.1399999999999999</v>
      </c>
      <c r="M194" s="160" t="s">
        <v>70</v>
      </c>
      <c r="N194" s="153">
        <v>1.5626769169588615E-3</v>
      </c>
      <c r="O194" s="153">
        <v>1.5626769169588585E-3</v>
      </c>
      <c r="P194" s="157">
        <v>10</v>
      </c>
      <c r="Q194" s="157">
        <v>175</v>
      </c>
      <c r="R194" s="157">
        <v>0.84499999999999997</v>
      </c>
      <c r="S194" s="157">
        <v>53.5</v>
      </c>
      <c r="T194" s="157">
        <v>4</v>
      </c>
      <c r="U194" s="157">
        <v>10</v>
      </c>
      <c r="V194" s="161">
        <v>19.521725128214207</v>
      </c>
      <c r="W194" s="161">
        <v>4.4207999390652004</v>
      </c>
      <c r="X194" s="161">
        <v>19.430655193256445</v>
      </c>
      <c r="Y194" s="161">
        <v>4.4011156266103093</v>
      </c>
      <c r="Z194" s="161">
        <v>183</v>
      </c>
      <c r="AA194" s="156">
        <f t="shared" si="15"/>
        <v>9.3741715344365328</v>
      </c>
      <c r="AB194" s="156">
        <f t="shared" si="16"/>
        <v>9.4181075305948259</v>
      </c>
      <c r="AC194" s="156">
        <f t="shared" si="17"/>
        <v>99.533494430642605</v>
      </c>
      <c r="AD194" s="156">
        <f t="shared" si="17"/>
        <v>99.554734149334664</v>
      </c>
      <c r="AE194" s="177"/>
    </row>
    <row r="195" spans="1:31" s="158" customFormat="1" x14ac:dyDescent="0.25">
      <c r="A195" s="159" t="s">
        <v>88</v>
      </c>
      <c r="B195" s="157" t="s">
        <v>19</v>
      </c>
      <c r="C195" s="157" t="s">
        <v>89</v>
      </c>
      <c r="D195" s="157" t="s">
        <v>47</v>
      </c>
      <c r="E195" s="157" t="s">
        <v>17</v>
      </c>
      <c r="F195" s="157" t="s">
        <v>12</v>
      </c>
      <c r="G195" s="157" t="s">
        <v>66</v>
      </c>
      <c r="H195" s="157">
        <v>0.999</v>
      </c>
      <c r="I195" s="157">
        <v>1070</v>
      </c>
      <c r="J195" s="157">
        <v>8</v>
      </c>
      <c r="K195" s="157">
        <v>2.68</v>
      </c>
      <c r="L195" s="157">
        <f>K195</f>
        <v>2.68</v>
      </c>
      <c r="M195" s="160" t="s">
        <v>58</v>
      </c>
      <c r="N195" s="153">
        <v>2.0468529176195342E-3</v>
      </c>
      <c r="O195" s="153">
        <v>2.0468529176195347E-3</v>
      </c>
      <c r="P195" s="157">
        <v>10</v>
      </c>
      <c r="Q195" s="157">
        <v>176</v>
      </c>
      <c r="R195" s="157">
        <v>0.999</v>
      </c>
      <c r="S195" s="157">
        <v>107</v>
      </c>
      <c r="T195" s="157">
        <v>8</v>
      </c>
      <c r="U195" s="157">
        <v>10</v>
      </c>
      <c r="V195" s="161">
        <v>137.843768308786</v>
      </c>
      <c r="W195" s="161">
        <v>20.109263567581188</v>
      </c>
      <c r="X195" s="161">
        <v>137.29286341957337</v>
      </c>
      <c r="Y195" s="161">
        <v>20.032512803930842</v>
      </c>
      <c r="Z195" s="161">
        <v>183</v>
      </c>
      <c r="AA195" s="156">
        <f t="shared" si="15"/>
        <v>1.3275899392858936</v>
      </c>
      <c r="AB195" s="156">
        <f t="shared" si="16"/>
        <v>1.332917060959997</v>
      </c>
      <c r="AC195" s="156">
        <f t="shared" si="17"/>
        <v>99.600341099222902</v>
      </c>
      <c r="AD195" s="156">
        <f t="shared" si="17"/>
        <v>99.618331305905812</v>
      </c>
      <c r="AE195" s="177"/>
    </row>
    <row r="196" spans="1:31" s="158" customFormat="1" ht="45" x14ac:dyDescent="0.25">
      <c r="A196" s="159" t="s">
        <v>88</v>
      </c>
      <c r="B196" s="157" t="s">
        <v>20</v>
      </c>
      <c r="C196" s="157" t="s">
        <v>89</v>
      </c>
      <c r="D196" s="157" t="s">
        <v>10</v>
      </c>
      <c r="E196" s="157" t="s">
        <v>11</v>
      </c>
      <c r="F196" s="157" t="s">
        <v>12</v>
      </c>
      <c r="G196" s="157" t="s">
        <v>63</v>
      </c>
      <c r="H196" s="157">
        <v>0.84499999999999997</v>
      </c>
      <c r="I196" s="157">
        <v>535</v>
      </c>
      <c r="J196" s="157">
        <v>4</v>
      </c>
      <c r="K196" s="157">
        <v>0.56999999999999995</v>
      </c>
      <c r="L196" s="157">
        <f>K196*8/J196</f>
        <v>1.1399999999999999</v>
      </c>
      <c r="M196" s="160" t="s">
        <v>70</v>
      </c>
      <c r="N196" s="153">
        <v>1.5626769162706746E-3</v>
      </c>
      <c r="O196" s="153">
        <v>1.5626769162706662E-3</v>
      </c>
      <c r="P196" s="157">
        <v>5</v>
      </c>
      <c r="Q196" s="157">
        <v>177</v>
      </c>
      <c r="R196" s="157">
        <v>0.84499999999999997</v>
      </c>
      <c r="S196" s="157">
        <v>107</v>
      </c>
      <c r="T196" s="157">
        <v>4</v>
      </c>
      <c r="U196" s="157">
        <v>5</v>
      </c>
      <c r="V196" s="161">
        <v>40.341503976868985</v>
      </c>
      <c r="W196" s="161">
        <v>9.0179094483292772</v>
      </c>
      <c r="X196" s="161">
        <v>40.243935773593478</v>
      </c>
      <c r="Y196" s="161">
        <v>8.9973398228272696</v>
      </c>
      <c r="Z196" s="161">
        <v>183</v>
      </c>
      <c r="AA196" s="156">
        <f t="shared" si="15"/>
        <v>4.5362711341879702</v>
      </c>
      <c r="AB196" s="156">
        <f t="shared" si="16"/>
        <v>4.5472689607083003</v>
      </c>
      <c r="AC196" s="156">
        <f t="shared" si="17"/>
        <v>99.758144358397118</v>
      </c>
      <c r="AD196" s="156">
        <f t="shared" si="17"/>
        <v>99.771902505565535</v>
      </c>
      <c r="AE196" s="177"/>
    </row>
    <row r="197" spans="1:31" s="158" customFormat="1" x14ac:dyDescent="0.25">
      <c r="A197" s="159" t="s">
        <v>88</v>
      </c>
      <c r="B197" s="157" t="s">
        <v>21</v>
      </c>
      <c r="C197" s="157" t="s">
        <v>89</v>
      </c>
      <c r="D197" s="157" t="s">
        <v>47</v>
      </c>
      <c r="E197" s="157" t="s">
        <v>17</v>
      </c>
      <c r="F197" s="157" t="s">
        <v>12</v>
      </c>
      <c r="G197" s="157" t="s">
        <v>66</v>
      </c>
      <c r="H197" s="157">
        <v>0.999</v>
      </c>
      <c r="I197" s="157">
        <v>1070</v>
      </c>
      <c r="J197" s="157">
        <v>8</v>
      </c>
      <c r="K197" s="157">
        <v>2.68</v>
      </c>
      <c r="L197" s="157">
        <f>K197</f>
        <v>2.68</v>
      </c>
      <c r="M197" s="160" t="s">
        <v>58</v>
      </c>
      <c r="N197" s="153">
        <v>2.0468529175919951E-3</v>
      </c>
      <c r="O197" s="153">
        <v>2.0468529175919951E-3</v>
      </c>
      <c r="P197" s="157">
        <v>5</v>
      </c>
      <c r="Q197" s="157">
        <v>178</v>
      </c>
      <c r="R197" s="157">
        <v>0.999</v>
      </c>
      <c r="S197" s="157">
        <v>214</v>
      </c>
      <c r="T197" s="157">
        <v>8</v>
      </c>
      <c r="U197" s="157">
        <v>5</v>
      </c>
      <c r="V197" s="161">
        <v>323.97583544144226</v>
      </c>
      <c r="W197" s="161">
        <v>45.499561907431726</v>
      </c>
      <c r="X197" s="161">
        <v>323.24289384394223</v>
      </c>
      <c r="Y197" s="161">
        <v>45.405541550633934</v>
      </c>
      <c r="Z197" s="161">
        <v>183</v>
      </c>
      <c r="AA197" s="156">
        <f t="shared" si="15"/>
        <v>0.56485694295887312</v>
      </c>
      <c r="AB197" s="156">
        <f t="shared" si="16"/>
        <v>0.56613773569404502</v>
      </c>
      <c r="AC197" s="156">
        <f t="shared" si="17"/>
        <v>99.773766584627722</v>
      </c>
      <c r="AD197" s="156">
        <f t="shared" si="17"/>
        <v>99.7933598635761</v>
      </c>
      <c r="AE197" s="177"/>
    </row>
    <row r="198" spans="1:31" s="158" customFormat="1" ht="45" x14ac:dyDescent="0.25">
      <c r="A198" s="159" t="s">
        <v>88</v>
      </c>
      <c r="B198" s="157" t="s">
        <v>22</v>
      </c>
      <c r="C198" s="157" t="s">
        <v>89</v>
      </c>
      <c r="D198" s="157" t="s">
        <v>10</v>
      </c>
      <c r="E198" s="157" t="s">
        <v>11</v>
      </c>
      <c r="F198" s="157" t="s">
        <v>23</v>
      </c>
      <c r="G198" s="157" t="s">
        <v>63</v>
      </c>
      <c r="H198" s="157">
        <v>0.84499999999999997</v>
      </c>
      <c r="I198" s="157">
        <v>535</v>
      </c>
      <c r="J198" s="157">
        <v>4</v>
      </c>
      <c r="K198" s="157">
        <v>0.56999999999999995</v>
      </c>
      <c r="L198" s="157">
        <f>K198*8/J198</f>
        <v>1.1399999999999999</v>
      </c>
      <c r="M198" s="160" t="s">
        <v>70</v>
      </c>
      <c r="N198" s="153">
        <v>1.5626769107639745E-3</v>
      </c>
      <c r="O198" s="153">
        <v>1.5626769107639717E-3</v>
      </c>
      <c r="P198" s="157">
        <v>1</v>
      </c>
      <c r="Q198" s="157">
        <v>179</v>
      </c>
      <c r="R198" s="157">
        <v>0.84499999999999997</v>
      </c>
      <c r="S198" s="157">
        <v>535</v>
      </c>
      <c r="T198" s="157">
        <v>4</v>
      </c>
      <c r="U198" s="157">
        <v>1</v>
      </c>
      <c r="V198" s="161">
        <v>261.03672012755641</v>
      </c>
      <c r="W198" s="161">
        <v>51.536676280200425</v>
      </c>
      <c r="X198" s="161">
        <v>260.88323840559775</v>
      </c>
      <c r="Y198" s="161">
        <v>51.510996410823019</v>
      </c>
      <c r="Z198" s="161">
        <v>183</v>
      </c>
      <c r="AA198" s="156">
        <f t="shared" si="15"/>
        <v>0.701050794350222</v>
      </c>
      <c r="AB198" s="156">
        <f t="shared" si="16"/>
        <v>0.70146323358455132</v>
      </c>
      <c r="AC198" s="156">
        <f t="shared" si="17"/>
        <v>99.941203014700903</v>
      </c>
      <c r="AD198" s="156">
        <f t="shared" si="17"/>
        <v>99.950171661754467</v>
      </c>
      <c r="AE198" s="177"/>
    </row>
    <row r="199" spans="1:31" s="158" customFormat="1" x14ac:dyDescent="0.25">
      <c r="A199" s="159" t="s">
        <v>88</v>
      </c>
      <c r="B199" s="157" t="s">
        <v>24</v>
      </c>
      <c r="C199" s="157" t="s">
        <v>89</v>
      </c>
      <c r="D199" s="157" t="s">
        <v>47</v>
      </c>
      <c r="E199" s="157" t="s">
        <v>17</v>
      </c>
      <c r="F199" s="157" t="s">
        <v>23</v>
      </c>
      <c r="G199" s="157" t="s">
        <v>66</v>
      </c>
      <c r="H199" s="157">
        <v>0.999</v>
      </c>
      <c r="I199" s="157">
        <v>1070</v>
      </c>
      <c r="J199" s="157">
        <v>8</v>
      </c>
      <c r="K199" s="157">
        <v>2.68</v>
      </c>
      <c r="L199" s="157">
        <f>K199</f>
        <v>2.68</v>
      </c>
      <c r="M199" s="160" t="s">
        <v>58</v>
      </c>
      <c r="N199" s="153">
        <v>2.0468529173717606E-3</v>
      </c>
      <c r="O199" s="153">
        <v>2.0468529173717602E-3</v>
      </c>
      <c r="P199" s="157">
        <v>1</v>
      </c>
      <c r="Q199" s="157">
        <v>180</v>
      </c>
      <c r="R199" s="157">
        <v>0.999</v>
      </c>
      <c r="S199" s="157">
        <v>1070</v>
      </c>
      <c r="T199" s="157">
        <v>8</v>
      </c>
      <c r="U199" s="157">
        <v>1</v>
      </c>
      <c r="V199" s="161">
        <v>4445.5277050856876</v>
      </c>
      <c r="W199" s="161">
        <v>433.38711498035258</v>
      </c>
      <c r="X199" s="161">
        <v>4442.6219829981173</v>
      </c>
      <c r="Y199" s="161">
        <v>433.14203106178479</v>
      </c>
      <c r="Z199" s="161">
        <v>183</v>
      </c>
      <c r="AA199" s="156">
        <f t="shared" si="15"/>
        <v>4.1164966712646474E-2</v>
      </c>
      <c r="AB199" s="156">
        <f t="shared" si="16"/>
        <v>4.1191890892436876E-2</v>
      </c>
      <c r="AC199" s="156">
        <f t="shared" si="17"/>
        <v>99.934637184146979</v>
      </c>
      <c r="AD199" s="156">
        <f t="shared" si="17"/>
        <v>99.943449191243516</v>
      </c>
      <c r="AE199" s="177"/>
    </row>
    <row r="200" spans="1:31" s="158" customFormat="1" ht="45" x14ac:dyDescent="0.25">
      <c r="A200" s="159" t="s">
        <v>88</v>
      </c>
      <c r="B200" s="157" t="s">
        <v>8</v>
      </c>
      <c r="C200" s="157" t="s">
        <v>90</v>
      </c>
      <c r="D200" s="157" t="s">
        <v>10</v>
      </c>
      <c r="E200" s="157" t="s">
        <v>11</v>
      </c>
      <c r="F200" s="157" t="s">
        <v>12</v>
      </c>
      <c r="G200" s="157" t="s">
        <v>63</v>
      </c>
      <c r="H200" s="157">
        <v>0.313</v>
      </c>
      <c r="I200" s="157">
        <v>535</v>
      </c>
      <c r="J200" s="157">
        <v>4</v>
      </c>
      <c r="K200" s="157">
        <v>0.49</v>
      </c>
      <c r="L200" s="157">
        <f>K200*8/J200</f>
        <v>0.98</v>
      </c>
      <c r="M200" s="160" t="s">
        <v>70</v>
      </c>
      <c r="N200" s="153">
        <v>4.7800000000000002E-4</v>
      </c>
      <c r="O200" s="153">
        <v>4.7800000000000002E-4</v>
      </c>
      <c r="P200" s="157">
        <v>20</v>
      </c>
      <c r="Q200" s="157">
        <v>181</v>
      </c>
      <c r="R200" s="157">
        <v>0.313</v>
      </c>
      <c r="S200" s="157">
        <v>26.75</v>
      </c>
      <c r="T200" s="157">
        <v>4</v>
      </c>
      <c r="U200" s="157">
        <v>20</v>
      </c>
      <c r="V200" s="161">
        <v>1.15881102536569</v>
      </c>
      <c r="W200" s="161">
        <v>0.2648339748421441</v>
      </c>
      <c r="X200" s="161">
        <v>1.0856307001358165</v>
      </c>
      <c r="Y200" s="161">
        <v>0.24867392306429373</v>
      </c>
      <c r="Z200" s="161">
        <v>183</v>
      </c>
      <c r="AA200" s="156">
        <f t="shared" si="15"/>
        <v>157.92048573428963</v>
      </c>
      <c r="AB200" s="156">
        <f t="shared" si="16"/>
        <v>168.56560889177692</v>
      </c>
      <c r="AC200" s="156">
        <f t="shared" si="17"/>
        <v>93.684878411751413</v>
      </c>
      <c r="AD200" s="156">
        <f t="shared" si="17"/>
        <v>93.898044317205645</v>
      </c>
      <c r="AE200" s="177"/>
    </row>
    <row r="201" spans="1:31" s="158" customFormat="1" x14ac:dyDescent="0.25">
      <c r="A201" s="159" t="s">
        <v>88</v>
      </c>
      <c r="B201" s="157" t="s">
        <v>15</v>
      </c>
      <c r="C201" s="157" t="s">
        <v>90</v>
      </c>
      <c r="D201" s="157" t="s">
        <v>47</v>
      </c>
      <c r="E201" s="157" t="s">
        <v>17</v>
      </c>
      <c r="F201" s="157" t="s">
        <v>12</v>
      </c>
      <c r="G201" s="157" t="s">
        <v>66</v>
      </c>
      <c r="H201" s="157">
        <v>0.98899999999999999</v>
      </c>
      <c r="I201" s="157">
        <v>1070</v>
      </c>
      <c r="J201" s="157">
        <v>8</v>
      </c>
      <c r="K201" s="157">
        <v>2.7</v>
      </c>
      <c r="L201" s="157">
        <f>K201</f>
        <v>2.7</v>
      </c>
      <c r="M201" s="160" t="s">
        <v>58</v>
      </c>
      <c r="N201" s="153">
        <v>2.0154129174995354E-3</v>
      </c>
      <c r="O201" s="153">
        <v>2.0154129174995371E-3</v>
      </c>
      <c r="P201" s="157">
        <v>20</v>
      </c>
      <c r="Q201" s="157">
        <v>182</v>
      </c>
      <c r="R201" s="157">
        <v>0.98899999999999999</v>
      </c>
      <c r="S201" s="157">
        <v>53.5</v>
      </c>
      <c r="T201" s="157">
        <v>8</v>
      </c>
      <c r="U201" s="157">
        <v>20</v>
      </c>
      <c r="V201" s="161">
        <v>61.933945193438745</v>
      </c>
      <c r="W201" s="161">
        <v>9.1398598568522562</v>
      </c>
      <c r="X201" s="161">
        <v>61.46190800623075</v>
      </c>
      <c r="Y201" s="161">
        <v>9.0724035719108809</v>
      </c>
      <c r="Z201" s="161">
        <v>183</v>
      </c>
      <c r="AA201" s="156">
        <f t="shared" si="15"/>
        <v>2.9547609058075466</v>
      </c>
      <c r="AB201" s="156">
        <f t="shared" si="16"/>
        <v>2.9774539375095257</v>
      </c>
      <c r="AC201" s="156">
        <f t="shared" si="17"/>
        <v>99.237837690246153</v>
      </c>
      <c r="AD201" s="156">
        <f t="shared" si="17"/>
        <v>99.261954931499275</v>
      </c>
      <c r="AE201" s="177"/>
    </row>
    <row r="202" spans="1:31" s="158" customFormat="1" ht="45" x14ac:dyDescent="0.25">
      <c r="A202" s="159" t="s">
        <v>88</v>
      </c>
      <c r="B202" s="157" t="s">
        <v>18</v>
      </c>
      <c r="C202" s="157" t="s">
        <v>90</v>
      </c>
      <c r="D202" s="157" t="s">
        <v>10</v>
      </c>
      <c r="E202" s="157" t="s">
        <v>11</v>
      </c>
      <c r="F202" s="157" t="s">
        <v>12</v>
      </c>
      <c r="G202" s="157" t="s">
        <v>63</v>
      </c>
      <c r="H202" s="157">
        <v>0.313</v>
      </c>
      <c r="I202" s="157">
        <v>535</v>
      </c>
      <c r="J202" s="157">
        <v>4</v>
      </c>
      <c r="K202" s="157">
        <v>0.49</v>
      </c>
      <c r="L202" s="157">
        <f>K202*8/J202</f>
        <v>0.98</v>
      </c>
      <c r="M202" s="160" t="s">
        <v>70</v>
      </c>
      <c r="N202" s="153">
        <v>4.7800000000000002E-4</v>
      </c>
      <c r="O202" s="153">
        <v>4.7800000000000002E-4</v>
      </c>
      <c r="P202" s="157">
        <v>10</v>
      </c>
      <c r="Q202" s="157">
        <v>183</v>
      </c>
      <c r="R202" s="157">
        <v>0.313</v>
      </c>
      <c r="S202" s="157">
        <v>53.5</v>
      </c>
      <c r="T202" s="157">
        <v>4</v>
      </c>
      <c r="U202" s="157">
        <v>10</v>
      </c>
      <c r="V202" s="161">
        <v>2.2259974366378139</v>
      </c>
      <c r="W202" s="161">
        <v>0.50903635849642381</v>
      </c>
      <c r="X202" s="161">
        <v>2.1525191136779624</v>
      </c>
      <c r="Y202" s="161">
        <v>0.49282906788024977</v>
      </c>
      <c r="Z202" s="161">
        <v>183</v>
      </c>
      <c r="AA202" s="156">
        <f t="shared" si="15"/>
        <v>82.210337257353927</v>
      </c>
      <c r="AB202" s="156">
        <f t="shared" si="16"/>
        <v>85.016666675406142</v>
      </c>
      <c r="AC202" s="156">
        <f t="shared" si="17"/>
        <v>96.699083217686251</v>
      </c>
      <c r="AD202" s="156">
        <f t="shared" si="17"/>
        <v>96.816083891522666</v>
      </c>
      <c r="AE202" s="177"/>
    </row>
    <row r="203" spans="1:31" s="158" customFormat="1" x14ac:dyDescent="0.25">
      <c r="A203" s="159" t="s">
        <v>88</v>
      </c>
      <c r="B203" s="157" t="s">
        <v>19</v>
      </c>
      <c r="C203" s="157" t="s">
        <v>90</v>
      </c>
      <c r="D203" s="157" t="s">
        <v>47</v>
      </c>
      <c r="E203" s="157" t="s">
        <v>17</v>
      </c>
      <c r="F203" s="157" t="s">
        <v>12</v>
      </c>
      <c r="G203" s="157" t="s">
        <v>66</v>
      </c>
      <c r="H203" s="157">
        <v>0.98899999999999999</v>
      </c>
      <c r="I203" s="157">
        <v>1070</v>
      </c>
      <c r="J203" s="157">
        <v>8</v>
      </c>
      <c r="K203" s="157">
        <v>2.7</v>
      </c>
      <c r="L203" s="157">
        <f>K203</f>
        <v>2.7</v>
      </c>
      <c r="M203" s="160" t="s">
        <v>58</v>
      </c>
      <c r="N203" s="153">
        <v>2.015412917352175E-3</v>
      </c>
      <c r="O203" s="153">
        <v>2.015412917352175E-3</v>
      </c>
      <c r="P203" s="157">
        <v>10</v>
      </c>
      <c r="Q203" s="157">
        <v>184</v>
      </c>
      <c r="R203" s="157">
        <v>0.98899999999999999</v>
      </c>
      <c r="S203" s="157">
        <v>107</v>
      </c>
      <c r="T203" s="157">
        <v>8</v>
      </c>
      <c r="U203" s="157">
        <v>10</v>
      </c>
      <c r="V203" s="161">
        <v>133.82342756871287</v>
      </c>
      <c r="W203" s="161">
        <v>19.536632605237937</v>
      </c>
      <c r="X203" s="161">
        <v>133.27268994471842</v>
      </c>
      <c r="Y203" s="161">
        <v>19.459782870902909</v>
      </c>
      <c r="Z203" s="161">
        <v>183</v>
      </c>
      <c r="AA203" s="156">
        <f t="shared" si="15"/>
        <v>1.3674735681541035</v>
      </c>
      <c r="AB203" s="156">
        <f t="shared" si="16"/>
        <v>1.3731245319345509</v>
      </c>
      <c r="AC203" s="156">
        <f t="shared" si="17"/>
        <v>99.588459484262074</v>
      </c>
      <c r="AD203" s="156">
        <f t="shared" si="17"/>
        <v>99.606637766661876</v>
      </c>
      <c r="AE203" s="177"/>
    </row>
    <row r="204" spans="1:31" s="158" customFormat="1" ht="45" x14ac:dyDescent="0.25">
      <c r="A204" s="159" t="s">
        <v>88</v>
      </c>
      <c r="B204" s="157" t="s">
        <v>20</v>
      </c>
      <c r="C204" s="157" t="s">
        <v>90</v>
      </c>
      <c r="D204" s="157" t="s">
        <v>10</v>
      </c>
      <c r="E204" s="157" t="s">
        <v>11</v>
      </c>
      <c r="F204" s="157" t="s">
        <v>12</v>
      </c>
      <c r="G204" s="157" t="s">
        <v>63</v>
      </c>
      <c r="H204" s="157">
        <v>0.313</v>
      </c>
      <c r="I204" s="157">
        <v>535</v>
      </c>
      <c r="J204" s="157">
        <v>4</v>
      </c>
      <c r="K204" s="157">
        <v>0.49</v>
      </c>
      <c r="L204" s="157">
        <f>K204*8/J204</f>
        <v>0.98</v>
      </c>
      <c r="M204" s="160" t="s">
        <v>70</v>
      </c>
      <c r="N204" s="153">
        <v>4.7800000000000002E-4</v>
      </c>
      <c r="O204" s="153">
        <v>4.7800000000000002E-4</v>
      </c>
      <c r="P204" s="157">
        <v>5</v>
      </c>
      <c r="Q204" s="157">
        <v>185</v>
      </c>
      <c r="R204" s="157">
        <v>0.313</v>
      </c>
      <c r="S204" s="157">
        <v>107</v>
      </c>
      <c r="T204" s="157">
        <v>4</v>
      </c>
      <c r="U204" s="157">
        <v>5</v>
      </c>
      <c r="V204" s="161">
        <v>4.3732371031312072</v>
      </c>
      <c r="W204" s="161">
        <v>0.99950988140888664</v>
      </c>
      <c r="X204" s="161">
        <v>4.2991609130255339</v>
      </c>
      <c r="Y204" s="161">
        <v>0.98320849852539594</v>
      </c>
      <c r="Z204" s="161">
        <v>183</v>
      </c>
      <c r="AA204" s="156">
        <f t="shared" si="15"/>
        <v>41.845432956052917</v>
      </c>
      <c r="AB204" s="156">
        <f t="shared" si="16"/>
        <v>42.566445802377231</v>
      </c>
      <c r="AC204" s="156">
        <f t="shared" si="17"/>
        <v>98.306147406171164</v>
      </c>
      <c r="AD204" s="156">
        <f t="shared" si="17"/>
        <v>98.369062358792036</v>
      </c>
      <c r="AE204" s="177"/>
    </row>
    <row r="205" spans="1:31" s="158" customFormat="1" x14ac:dyDescent="0.25">
      <c r="A205" s="159" t="s">
        <v>88</v>
      </c>
      <c r="B205" s="157" t="s">
        <v>21</v>
      </c>
      <c r="C205" s="157" t="s">
        <v>90</v>
      </c>
      <c r="D205" s="157" t="s">
        <v>47</v>
      </c>
      <c r="E205" s="157" t="s">
        <v>17</v>
      </c>
      <c r="F205" s="157" t="s">
        <v>12</v>
      </c>
      <c r="G205" s="157" t="s">
        <v>66</v>
      </c>
      <c r="H205" s="157">
        <v>0.98899999999999999</v>
      </c>
      <c r="I205" s="157">
        <v>1070</v>
      </c>
      <c r="J205" s="157">
        <v>8</v>
      </c>
      <c r="K205" s="157">
        <v>2.7</v>
      </c>
      <c r="L205" s="157">
        <f>K205</f>
        <v>2.7</v>
      </c>
      <c r="M205" s="160" t="s">
        <v>58</v>
      </c>
      <c r="N205" s="153">
        <v>2.0154129170571302E-3</v>
      </c>
      <c r="O205" s="153">
        <v>2.0154129170571302E-3</v>
      </c>
      <c r="P205" s="157">
        <v>5</v>
      </c>
      <c r="Q205" s="157">
        <v>186</v>
      </c>
      <c r="R205" s="157">
        <v>0.98899999999999999</v>
      </c>
      <c r="S205" s="157">
        <v>214</v>
      </c>
      <c r="T205" s="157">
        <v>8</v>
      </c>
      <c r="U205" s="157">
        <v>5</v>
      </c>
      <c r="V205" s="161">
        <v>313.30196645290886</v>
      </c>
      <c r="W205" s="161">
        <v>44.103374762904259</v>
      </c>
      <c r="X205" s="161">
        <v>312.57337906663452</v>
      </c>
      <c r="Y205" s="161">
        <v>44.009459738496524</v>
      </c>
      <c r="Z205" s="161">
        <v>183</v>
      </c>
      <c r="AA205" s="156">
        <f t="shared" si="15"/>
        <v>0.58410102583095658</v>
      </c>
      <c r="AB205" s="156">
        <f t="shared" si="16"/>
        <v>0.58546252578018809</v>
      </c>
      <c r="AC205" s="156">
        <f t="shared" si="17"/>
        <v>99.767448830748449</v>
      </c>
      <c r="AD205" s="156">
        <f t="shared" si="17"/>
        <v>99.787057056489189</v>
      </c>
      <c r="AE205" s="177"/>
    </row>
    <row r="206" spans="1:31" s="158" customFormat="1" ht="45" x14ac:dyDescent="0.25">
      <c r="A206" s="159" t="s">
        <v>88</v>
      </c>
      <c r="B206" s="157" t="s">
        <v>22</v>
      </c>
      <c r="C206" s="157" t="s">
        <v>90</v>
      </c>
      <c r="D206" s="157" t="s">
        <v>10</v>
      </c>
      <c r="E206" s="157" t="s">
        <v>11</v>
      </c>
      <c r="F206" s="157" t="s">
        <v>23</v>
      </c>
      <c r="G206" s="157" t="s">
        <v>63</v>
      </c>
      <c r="H206" s="157">
        <v>0.313</v>
      </c>
      <c r="I206" s="157">
        <v>535</v>
      </c>
      <c r="J206" s="157">
        <v>4</v>
      </c>
      <c r="K206" s="157">
        <v>0.49</v>
      </c>
      <c r="L206" s="157">
        <f>K206*8/J206</f>
        <v>0.98</v>
      </c>
      <c r="M206" s="160" t="s">
        <v>70</v>
      </c>
      <c r="N206" s="153">
        <v>4.7800000000000002E-4</v>
      </c>
      <c r="O206" s="153">
        <v>4.7800000000000002E-4</v>
      </c>
      <c r="P206" s="157">
        <v>1</v>
      </c>
      <c r="Q206" s="157">
        <v>187</v>
      </c>
      <c r="R206" s="157">
        <v>0.313</v>
      </c>
      <c r="S206" s="157">
        <v>535</v>
      </c>
      <c r="T206" s="157">
        <v>4</v>
      </c>
      <c r="U206" s="157">
        <v>1</v>
      </c>
      <c r="V206" s="161">
        <v>22.151513737335993</v>
      </c>
      <c r="W206" s="161">
        <v>5.0202351624677144</v>
      </c>
      <c r="X206" s="161">
        <v>22.072667492440043</v>
      </c>
      <c r="Y206" s="161">
        <v>5.00320396451386</v>
      </c>
      <c r="Z206" s="161">
        <v>183</v>
      </c>
      <c r="AA206" s="156">
        <f t="shared" si="15"/>
        <v>8.2612864371231058</v>
      </c>
      <c r="AB206" s="156">
        <f t="shared" si="16"/>
        <v>8.290796754070529</v>
      </c>
      <c r="AC206" s="156">
        <f t="shared" si="17"/>
        <v>99.644059336843171</v>
      </c>
      <c r="AD206" s="156">
        <f t="shared" si="17"/>
        <v>99.660749000740381</v>
      </c>
      <c r="AE206" s="177"/>
    </row>
    <row r="207" spans="1:31" s="158" customFormat="1" x14ac:dyDescent="0.25">
      <c r="A207" s="159" t="s">
        <v>88</v>
      </c>
      <c r="B207" s="157" t="s">
        <v>24</v>
      </c>
      <c r="C207" s="157" t="s">
        <v>90</v>
      </c>
      <c r="D207" s="157" t="s">
        <v>47</v>
      </c>
      <c r="E207" s="157" t="s">
        <v>17</v>
      </c>
      <c r="F207" s="157" t="s">
        <v>23</v>
      </c>
      <c r="G207" s="157" t="s">
        <v>66</v>
      </c>
      <c r="H207" s="157">
        <v>0.98899999999999999</v>
      </c>
      <c r="I207" s="157">
        <v>1070</v>
      </c>
      <c r="J207" s="157">
        <v>8</v>
      </c>
      <c r="K207" s="157">
        <v>2.7</v>
      </c>
      <c r="L207" s="157">
        <f>K207</f>
        <v>2.7</v>
      </c>
      <c r="M207" s="160" t="s">
        <v>58</v>
      </c>
      <c r="N207" s="153">
        <v>2.0154129146977397E-3</v>
      </c>
      <c r="O207" s="153">
        <v>2.0154129146977397E-3</v>
      </c>
      <c r="P207" s="157">
        <v>1</v>
      </c>
      <c r="Q207" s="157">
        <v>188</v>
      </c>
      <c r="R207" s="157">
        <v>0.98899999999999999</v>
      </c>
      <c r="S207" s="157">
        <v>1070</v>
      </c>
      <c r="T207" s="157">
        <v>8</v>
      </c>
      <c r="U207" s="157">
        <v>1</v>
      </c>
      <c r="V207" s="161">
        <v>4234.524558468469</v>
      </c>
      <c r="W207" s="161">
        <v>415.43865987402569</v>
      </c>
      <c r="X207" s="161">
        <v>4231.6534956918404</v>
      </c>
      <c r="Y207" s="161">
        <v>415.19543970696037</v>
      </c>
      <c r="Z207" s="161">
        <v>183</v>
      </c>
      <c r="AA207" s="156">
        <f t="shared" si="15"/>
        <v>4.3216185777934638E-2</v>
      </c>
      <c r="AB207" s="156">
        <f t="shared" si="16"/>
        <v>4.3245506794520994E-2</v>
      </c>
      <c r="AC207" s="156">
        <f t="shared" si="17"/>
        <v>99.932198698177643</v>
      </c>
      <c r="AD207" s="156">
        <f t="shared" si="17"/>
        <v>99.941454613988242</v>
      </c>
      <c r="AE207" s="177"/>
    </row>
    <row r="208" spans="1:31" s="158" customFormat="1" ht="30" x14ac:dyDescent="0.25">
      <c r="A208" s="159" t="s">
        <v>91</v>
      </c>
      <c r="B208" s="157" t="s">
        <v>8</v>
      </c>
      <c r="C208" s="157" t="s">
        <v>92</v>
      </c>
      <c r="D208" s="157" t="s">
        <v>10</v>
      </c>
      <c r="E208" s="157" t="s">
        <v>11</v>
      </c>
      <c r="F208" s="157" t="s">
        <v>12</v>
      </c>
      <c r="G208" s="157" t="s">
        <v>63</v>
      </c>
      <c r="H208" s="157">
        <v>2.5000000000000001E-2</v>
      </c>
      <c r="I208" s="157">
        <v>535</v>
      </c>
      <c r="J208" s="157">
        <v>4</v>
      </c>
      <c r="K208" s="157">
        <v>6.39</v>
      </c>
      <c r="L208" s="157">
        <f>K208*8/J208</f>
        <v>12.78</v>
      </c>
      <c r="M208" s="160" t="s">
        <v>93</v>
      </c>
      <c r="N208" s="153">
        <v>4.7800000000000002E-4</v>
      </c>
      <c r="O208" s="153">
        <v>4.7800000000000002E-4</v>
      </c>
      <c r="P208" s="157">
        <v>20</v>
      </c>
      <c r="Q208" s="157">
        <v>189</v>
      </c>
      <c r="R208" s="157">
        <v>2.5000000000000001E-2</v>
      </c>
      <c r="S208" s="157">
        <v>26.75</v>
      </c>
      <c r="T208" s="157">
        <v>4</v>
      </c>
      <c r="U208" s="157">
        <v>20</v>
      </c>
      <c r="V208" s="161">
        <v>1.3385013197038471</v>
      </c>
      <c r="W208" s="161">
        <v>0.29800972689737609</v>
      </c>
      <c r="X208" s="161">
        <v>0.3851328274778561</v>
      </c>
      <c r="Y208" s="161">
        <v>8.7415543846275701E-2</v>
      </c>
      <c r="Z208" s="161">
        <v>183</v>
      </c>
      <c r="AA208" s="156">
        <f t="shared" si="15"/>
        <v>136.72007438923561</v>
      </c>
      <c r="AB208" s="156">
        <f t="shared" si="16"/>
        <v>475.16074181062095</v>
      </c>
      <c r="AC208" s="156">
        <f t="shared" si="17"/>
        <v>28.773436515032309</v>
      </c>
      <c r="AD208" s="156">
        <f t="shared" si="17"/>
        <v>29.333117665779575</v>
      </c>
      <c r="AE208" s="177"/>
    </row>
    <row r="209" spans="1:31" s="158" customFormat="1" x14ac:dyDescent="0.25">
      <c r="A209" s="159" t="s">
        <v>91</v>
      </c>
      <c r="B209" s="157" t="s">
        <v>15</v>
      </c>
      <c r="C209" s="157" t="s">
        <v>92</v>
      </c>
      <c r="D209" s="157" t="s">
        <v>47</v>
      </c>
      <c r="E209" s="157" t="s">
        <v>17</v>
      </c>
      <c r="F209" s="157" t="s">
        <v>12</v>
      </c>
      <c r="G209" s="157" t="s">
        <v>66</v>
      </c>
      <c r="H209" s="157">
        <v>0.33</v>
      </c>
      <c r="I209" s="157">
        <v>1070</v>
      </c>
      <c r="J209" s="157">
        <v>8</v>
      </c>
      <c r="K209" s="157">
        <f>L209*J209/8</f>
        <v>43.4</v>
      </c>
      <c r="L209" s="157">
        <v>43.4</v>
      </c>
      <c r="M209" s="160" t="s">
        <v>94</v>
      </c>
      <c r="N209" s="153">
        <v>4.7800000000000002E-4</v>
      </c>
      <c r="O209" s="153">
        <v>4.7800000000000002E-4</v>
      </c>
      <c r="P209" s="157">
        <v>20</v>
      </c>
      <c r="Q209" s="157">
        <v>190</v>
      </c>
      <c r="R209" s="157">
        <v>0.33</v>
      </c>
      <c r="S209" s="157">
        <v>53.5</v>
      </c>
      <c r="T209" s="157">
        <v>8</v>
      </c>
      <c r="U209" s="157">
        <v>20</v>
      </c>
      <c r="V209" s="161">
        <v>13.208796595469954</v>
      </c>
      <c r="W209" s="161">
        <v>1.9289484975703028</v>
      </c>
      <c r="X209" s="161">
        <v>6.5716638675710097</v>
      </c>
      <c r="Y209" s="161">
        <v>0.97213358884138978</v>
      </c>
      <c r="Z209" s="161">
        <v>183</v>
      </c>
      <c r="AA209" s="156">
        <f t="shared" si="15"/>
        <v>13.854403667837621</v>
      </c>
      <c r="AB209" s="156">
        <f t="shared" si="16"/>
        <v>27.846829005215035</v>
      </c>
      <c r="AC209" s="156">
        <f t="shared" si="17"/>
        <v>49.752177044082934</v>
      </c>
      <c r="AD209" s="156">
        <f t="shared" si="17"/>
        <v>50.397073331189823</v>
      </c>
      <c r="AE209" s="177"/>
    </row>
    <row r="210" spans="1:31" s="158" customFormat="1" ht="30" x14ac:dyDescent="0.25">
      <c r="A210" s="159" t="s">
        <v>91</v>
      </c>
      <c r="B210" s="157" t="s">
        <v>18</v>
      </c>
      <c r="C210" s="157" t="s">
        <v>92</v>
      </c>
      <c r="D210" s="157" t="s">
        <v>10</v>
      </c>
      <c r="E210" s="157" t="s">
        <v>11</v>
      </c>
      <c r="F210" s="157" t="s">
        <v>12</v>
      </c>
      <c r="G210" s="157" t="s">
        <v>63</v>
      </c>
      <c r="H210" s="157">
        <v>2.5000000000000001E-2</v>
      </c>
      <c r="I210" s="157">
        <v>535</v>
      </c>
      <c r="J210" s="157">
        <v>4</v>
      </c>
      <c r="K210" s="157">
        <v>6.39</v>
      </c>
      <c r="L210" s="157">
        <f>K210*8/J210</f>
        <v>12.78</v>
      </c>
      <c r="M210" s="160" t="s">
        <v>93</v>
      </c>
      <c r="N210" s="153">
        <v>4.7800000000000002E-4</v>
      </c>
      <c r="O210" s="153">
        <v>4.7800000000000002E-4</v>
      </c>
      <c r="P210" s="157">
        <v>10</v>
      </c>
      <c r="Q210" s="157">
        <v>191</v>
      </c>
      <c r="R210" s="157">
        <v>2.5000000000000001E-2</v>
      </c>
      <c r="S210" s="157">
        <v>53.5</v>
      </c>
      <c r="T210" s="157">
        <v>4</v>
      </c>
      <c r="U210" s="157">
        <v>10</v>
      </c>
      <c r="V210" s="161">
        <v>1.4235706909709465</v>
      </c>
      <c r="W210" s="161">
        <v>0.31750546276133051</v>
      </c>
      <c r="X210" s="161">
        <v>0.46991253667537825</v>
      </c>
      <c r="Y210" s="161">
        <v>0.10685693253456199</v>
      </c>
      <c r="Z210" s="161">
        <v>183</v>
      </c>
      <c r="AA210" s="156">
        <f t="shared" si="15"/>
        <v>128.54999134267428</v>
      </c>
      <c r="AB210" s="156">
        <f t="shared" si="16"/>
        <v>389.43417278185706</v>
      </c>
      <c r="AC210" s="156">
        <f t="shared" si="17"/>
        <v>33.009427607340974</v>
      </c>
      <c r="AD210" s="156">
        <f t="shared" si="17"/>
        <v>33.655147727296445</v>
      </c>
      <c r="AE210" s="177"/>
    </row>
    <row r="211" spans="1:31" s="158" customFormat="1" x14ac:dyDescent="0.25">
      <c r="A211" s="159" t="s">
        <v>91</v>
      </c>
      <c r="B211" s="157" t="s">
        <v>19</v>
      </c>
      <c r="C211" s="157" t="s">
        <v>92</v>
      </c>
      <c r="D211" s="157" t="s">
        <v>47</v>
      </c>
      <c r="E211" s="157" t="s">
        <v>17</v>
      </c>
      <c r="F211" s="157" t="s">
        <v>12</v>
      </c>
      <c r="G211" s="157" t="s">
        <v>66</v>
      </c>
      <c r="H211" s="157">
        <v>0.33</v>
      </c>
      <c r="I211" s="157">
        <v>1070</v>
      </c>
      <c r="J211" s="157">
        <v>8</v>
      </c>
      <c r="K211" s="157">
        <f>L211*J211/8</f>
        <v>43.4</v>
      </c>
      <c r="L211" s="157">
        <v>43.4</v>
      </c>
      <c r="M211" s="160" t="s">
        <v>94</v>
      </c>
      <c r="N211" s="153">
        <v>4.7800000000000002E-4</v>
      </c>
      <c r="O211" s="153">
        <v>4.7800000000000002E-4</v>
      </c>
      <c r="P211" s="157">
        <v>10</v>
      </c>
      <c r="Q211" s="157">
        <v>192</v>
      </c>
      <c r="R211" s="157">
        <v>0.33</v>
      </c>
      <c r="S211" s="157">
        <v>107</v>
      </c>
      <c r="T211" s="157">
        <v>8</v>
      </c>
      <c r="U211" s="157">
        <v>10</v>
      </c>
      <c r="V211" s="161">
        <v>17.879077293167818</v>
      </c>
      <c r="W211" s="161">
        <v>2.6210119127729374</v>
      </c>
      <c r="X211" s="161">
        <v>11.156592979759875</v>
      </c>
      <c r="Y211" s="161">
        <v>1.6521510238504629</v>
      </c>
      <c r="Z211" s="161">
        <v>183</v>
      </c>
      <c r="AA211" s="156">
        <f t="shared" si="15"/>
        <v>10.23542753349639</v>
      </c>
      <c r="AB211" s="156">
        <f t="shared" si="16"/>
        <v>16.402857066847908</v>
      </c>
      <c r="AC211" s="156">
        <f t="shared" si="17"/>
        <v>62.400272658495503</v>
      </c>
      <c r="AD211" s="156">
        <f t="shared" si="17"/>
        <v>63.034853668503395</v>
      </c>
      <c r="AE211" s="177"/>
    </row>
    <row r="212" spans="1:31" s="158" customFormat="1" ht="30" x14ac:dyDescent="0.25">
      <c r="A212" s="159" t="s">
        <v>91</v>
      </c>
      <c r="B212" s="157" t="s">
        <v>20</v>
      </c>
      <c r="C212" s="157" t="s">
        <v>92</v>
      </c>
      <c r="D212" s="157" t="s">
        <v>10</v>
      </c>
      <c r="E212" s="157" t="s">
        <v>11</v>
      </c>
      <c r="F212" s="157" t="s">
        <v>12</v>
      </c>
      <c r="G212" s="157" t="s">
        <v>63</v>
      </c>
      <c r="H212" s="157">
        <v>2.5000000000000001E-2</v>
      </c>
      <c r="I212" s="157">
        <v>535</v>
      </c>
      <c r="J212" s="157">
        <v>4</v>
      </c>
      <c r="K212" s="157">
        <v>6.39</v>
      </c>
      <c r="L212" s="157">
        <f>K212*8/J212</f>
        <v>12.78</v>
      </c>
      <c r="M212" s="160" t="s">
        <v>93</v>
      </c>
      <c r="N212" s="153">
        <v>4.7800000000000002E-4</v>
      </c>
      <c r="O212" s="153">
        <v>4.7800000000000002E-4</v>
      </c>
      <c r="P212" s="157">
        <v>5</v>
      </c>
      <c r="Q212" s="157">
        <v>193</v>
      </c>
      <c r="R212" s="157">
        <v>2.5000000000000001E-2</v>
      </c>
      <c r="S212" s="157">
        <v>107</v>
      </c>
      <c r="T212" s="157">
        <v>4</v>
      </c>
      <c r="U212" s="157">
        <v>5</v>
      </c>
      <c r="V212" s="161">
        <v>1.593767122388634</v>
      </c>
      <c r="W212" s="161">
        <v>0.35651288586349178</v>
      </c>
      <c r="X212" s="161">
        <v>0.63960381275273448</v>
      </c>
      <c r="Y212" s="161">
        <v>0.14575577167794251</v>
      </c>
      <c r="Z212" s="161">
        <v>183</v>
      </c>
      <c r="AA212" s="156">
        <f t="shared" si="15"/>
        <v>114.82229582307581</v>
      </c>
      <c r="AB212" s="156">
        <f t="shared" si="16"/>
        <v>286.11461712900433</v>
      </c>
      <c r="AC212" s="156">
        <f t="shared" si="17"/>
        <v>40.131572785498179</v>
      </c>
      <c r="AD212" s="156">
        <f t="shared" si="17"/>
        <v>40.883731684736958</v>
      </c>
      <c r="AE212" s="177"/>
    </row>
    <row r="213" spans="1:31" s="158" customFormat="1" x14ac:dyDescent="0.25">
      <c r="A213" s="159" t="s">
        <v>91</v>
      </c>
      <c r="B213" s="157" t="s">
        <v>21</v>
      </c>
      <c r="C213" s="157" t="s">
        <v>92</v>
      </c>
      <c r="D213" s="157" t="s">
        <v>47</v>
      </c>
      <c r="E213" s="157" t="s">
        <v>17</v>
      </c>
      <c r="F213" s="157" t="s">
        <v>12</v>
      </c>
      <c r="G213" s="157" t="s">
        <v>66</v>
      </c>
      <c r="H213" s="157">
        <v>0.33</v>
      </c>
      <c r="I213" s="157">
        <v>1070</v>
      </c>
      <c r="J213" s="157">
        <v>8</v>
      </c>
      <c r="K213" s="157">
        <f>L213*J213/8</f>
        <v>43.4</v>
      </c>
      <c r="L213" s="157">
        <v>43.4</v>
      </c>
      <c r="M213" s="160" t="s">
        <v>94</v>
      </c>
      <c r="N213" s="153">
        <v>4.7800000000000002E-4</v>
      </c>
      <c r="O213" s="153">
        <v>4.7800000000000002E-4</v>
      </c>
      <c r="P213" s="157">
        <v>5</v>
      </c>
      <c r="Q213" s="157">
        <v>194</v>
      </c>
      <c r="R213" s="157">
        <v>0.33</v>
      </c>
      <c r="S213" s="157">
        <v>214</v>
      </c>
      <c r="T213" s="157">
        <v>8</v>
      </c>
      <c r="U213" s="157">
        <v>5</v>
      </c>
      <c r="V213" s="161">
        <v>27.398939100747391</v>
      </c>
      <c r="W213" s="161">
        <v>4.0302935553177024</v>
      </c>
      <c r="X213" s="161">
        <v>20.502997418302741</v>
      </c>
      <c r="Y213" s="161">
        <v>3.0372458870326668</v>
      </c>
      <c r="Z213" s="161">
        <v>183</v>
      </c>
      <c r="AA213" s="156">
        <f t="shared" ref="AA213:AA276" si="19">Z213/V213</f>
        <v>6.6790907241736273</v>
      </c>
      <c r="AB213" s="156">
        <f t="shared" ref="AB213:AB276" si="20">Z213/X213</f>
        <v>8.9255242180657177</v>
      </c>
      <c r="AC213" s="156">
        <f t="shared" ref="AC213:AD276" si="21">X213*100/V213</f>
        <v>74.831355122591063</v>
      </c>
      <c r="AD213" s="156">
        <f t="shared" si="21"/>
        <v>75.360413462320238</v>
      </c>
      <c r="AE213" s="177"/>
    </row>
    <row r="214" spans="1:31" s="158" customFormat="1" ht="30" x14ac:dyDescent="0.25">
      <c r="A214" s="159" t="s">
        <v>91</v>
      </c>
      <c r="B214" s="157" t="s">
        <v>22</v>
      </c>
      <c r="C214" s="157" t="s">
        <v>92</v>
      </c>
      <c r="D214" s="157" t="s">
        <v>10</v>
      </c>
      <c r="E214" s="157" t="s">
        <v>11</v>
      </c>
      <c r="F214" s="157" t="s">
        <v>23</v>
      </c>
      <c r="G214" s="157" t="s">
        <v>63</v>
      </c>
      <c r="H214" s="157">
        <v>2.5000000000000001E-2</v>
      </c>
      <c r="I214" s="157">
        <v>535</v>
      </c>
      <c r="J214" s="157">
        <v>4</v>
      </c>
      <c r="K214" s="157">
        <v>6.39</v>
      </c>
      <c r="L214" s="157">
        <f>K214*8/J214</f>
        <v>12.78</v>
      </c>
      <c r="M214" s="160" t="s">
        <v>93</v>
      </c>
      <c r="N214" s="153">
        <v>4.7800000000000002E-4</v>
      </c>
      <c r="O214" s="153">
        <v>4.7800000000000002E-4</v>
      </c>
      <c r="P214" s="157">
        <v>1</v>
      </c>
      <c r="Q214" s="157">
        <v>195</v>
      </c>
      <c r="R214" s="157">
        <v>2.5000000000000001E-2</v>
      </c>
      <c r="S214" s="157">
        <v>535</v>
      </c>
      <c r="T214" s="157">
        <v>4</v>
      </c>
      <c r="U214" s="157">
        <v>1</v>
      </c>
      <c r="V214" s="161">
        <v>2.9736543604653676</v>
      </c>
      <c r="W214" s="161">
        <v>0.67353259474542748</v>
      </c>
      <c r="X214" s="161">
        <v>2.0162841652212768</v>
      </c>
      <c r="Y214" s="161">
        <v>0.46194249856140446</v>
      </c>
      <c r="Z214" s="161">
        <v>183</v>
      </c>
      <c r="AA214" s="156">
        <f t="shared" si="19"/>
        <v>61.54044075632283</v>
      </c>
      <c r="AB214" s="156">
        <f t="shared" si="20"/>
        <v>90.761016307399657</v>
      </c>
      <c r="AC214" s="156">
        <f t="shared" si="21"/>
        <v>67.804926894924492</v>
      </c>
      <c r="AD214" s="156">
        <f t="shared" si="21"/>
        <v>68.585025010705394</v>
      </c>
      <c r="AE214" s="177"/>
    </row>
    <row r="215" spans="1:31" s="158" customFormat="1" x14ac:dyDescent="0.25">
      <c r="A215" s="159" t="s">
        <v>91</v>
      </c>
      <c r="B215" s="157" t="s">
        <v>24</v>
      </c>
      <c r="C215" s="157" t="s">
        <v>92</v>
      </c>
      <c r="D215" s="157" t="s">
        <v>47</v>
      </c>
      <c r="E215" s="157" t="s">
        <v>17</v>
      </c>
      <c r="F215" s="157" t="s">
        <v>23</v>
      </c>
      <c r="G215" s="157" t="s">
        <v>66</v>
      </c>
      <c r="H215" s="157">
        <v>0.33</v>
      </c>
      <c r="I215" s="157">
        <v>1070</v>
      </c>
      <c r="J215" s="157">
        <v>8</v>
      </c>
      <c r="K215" s="157">
        <f t="shared" ref="K215:K239" si="22">L215*J215/8</f>
        <v>43.4</v>
      </c>
      <c r="L215" s="157">
        <v>43.4</v>
      </c>
      <c r="M215" s="160" t="s">
        <v>94</v>
      </c>
      <c r="N215" s="153">
        <v>4.7800000000000002E-4</v>
      </c>
      <c r="O215" s="153">
        <v>4.7800000000000002E-4</v>
      </c>
      <c r="P215" s="157">
        <v>1</v>
      </c>
      <c r="Q215" s="157">
        <v>196</v>
      </c>
      <c r="R215" s="157">
        <v>0.33</v>
      </c>
      <c r="S215" s="157">
        <v>1070</v>
      </c>
      <c r="T215" s="157">
        <v>8</v>
      </c>
      <c r="U215" s="157">
        <v>1</v>
      </c>
      <c r="V215" s="161">
        <v>112.69759059948126</v>
      </c>
      <c r="W215" s="161">
        <v>16.511980404248408</v>
      </c>
      <c r="X215" s="161">
        <v>104.2854449508348</v>
      </c>
      <c r="Y215" s="161">
        <v>15.324646735125324</v>
      </c>
      <c r="Z215" s="161">
        <v>183</v>
      </c>
      <c r="AA215" s="156">
        <f t="shared" si="19"/>
        <v>1.6238146621108183</v>
      </c>
      <c r="AB215" s="156">
        <f t="shared" si="20"/>
        <v>1.7547990526029307</v>
      </c>
      <c r="AC215" s="156">
        <f t="shared" si="21"/>
        <v>92.535647298314842</v>
      </c>
      <c r="AD215" s="156">
        <f t="shared" si="21"/>
        <v>92.809259458558984</v>
      </c>
      <c r="AE215" s="177"/>
    </row>
    <row r="216" spans="1:31" s="158" customFormat="1" x14ac:dyDescent="0.25">
      <c r="A216" s="159" t="s">
        <v>91</v>
      </c>
      <c r="B216" s="157" t="s">
        <v>25</v>
      </c>
      <c r="C216" s="157" t="s">
        <v>92</v>
      </c>
      <c r="D216" s="157" t="s">
        <v>10</v>
      </c>
      <c r="E216" s="157" t="s">
        <v>11</v>
      </c>
      <c r="F216" s="157" t="s">
        <v>12</v>
      </c>
      <c r="G216" s="157" t="s">
        <v>63</v>
      </c>
      <c r="H216" s="157">
        <v>2.5000000000000001E-2</v>
      </c>
      <c r="I216" s="157">
        <v>535</v>
      </c>
      <c r="J216" s="157">
        <v>1</v>
      </c>
      <c r="K216" s="157">
        <f t="shared" si="22"/>
        <v>2.4950000000000001</v>
      </c>
      <c r="L216" s="157">
        <v>19.96</v>
      </c>
      <c r="M216" s="160" t="s">
        <v>95</v>
      </c>
      <c r="N216" s="153">
        <v>4.7800000000000002E-4</v>
      </c>
      <c r="O216" s="153">
        <v>4.7800000000000002E-4</v>
      </c>
      <c r="P216" s="157">
        <v>20</v>
      </c>
      <c r="Q216" s="157">
        <v>197</v>
      </c>
      <c r="R216" s="157">
        <v>2.5000000000000001E-2</v>
      </c>
      <c r="S216" s="157">
        <v>26.75</v>
      </c>
      <c r="T216" s="157">
        <v>1</v>
      </c>
      <c r="U216" s="157">
        <v>20</v>
      </c>
      <c r="V216" s="161">
        <v>0.51000806161355228</v>
      </c>
      <c r="W216" s="161">
        <v>0.18379683485187451</v>
      </c>
      <c r="X216" s="161">
        <v>0.13840642805726902</v>
      </c>
      <c r="Y216" s="161">
        <v>5.2060431480964731E-2</v>
      </c>
      <c r="Z216" s="161">
        <v>183</v>
      </c>
      <c r="AA216" s="156">
        <f t="shared" si="19"/>
        <v>358.81785754724865</v>
      </c>
      <c r="AB216" s="156">
        <f t="shared" si="20"/>
        <v>1322.192925347942</v>
      </c>
      <c r="AC216" s="156">
        <f t="shared" si="21"/>
        <v>27.13808633129873</v>
      </c>
      <c r="AD216" s="156">
        <f t="shared" si="21"/>
        <v>28.324988035251671</v>
      </c>
      <c r="AE216" s="177"/>
    </row>
    <row r="217" spans="1:31" s="158" customFormat="1" x14ac:dyDescent="0.25">
      <c r="A217" s="159" t="s">
        <v>91</v>
      </c>
      <c r="B217" s="157" t="s">
        <v>25</v>
      </c>
      <c r="C217" s="157" t="s">
        <v>92</v>
      </c>
      <c r="D217" s="157" t="s">
        <v>47</v>
      </c>
      <c r="E217" s="157" t="s">
        <v>17</v>
      </c>
      <c r="F217" s="157" t="s">
        <v>12</v>
      </c>
      <c r="G217" s="157" t="s">
        <v>66</v>
      </c>
      <c r="H217" s="157">
        <v>0.33</v>
      </c>
      <c r="I217" s="157">
        <v>1070</v>
      </c>
      <c r="J217" s="157">
        <v>1</v>
      </c>
      <c r="K217" s="157">
        <f t="shared" si="22"/>
        <v>16.094999999999999</v>
      </c>
      <c r="L217" s="157">
        <v>128.76</v>
      </c>
      <c r="M217" s="160" t="s">
        <v>96</v>
      </c>
      <c r="N217" s="153">
        <v>4.7800000000000002E-4</v>
      </c>
      <c r="O217" s="153">
        <v>4.7800000000000002E-4</v>
      </c>
      <c r="P217" s="157">
        <v>20</v>
      </c>
      <c r="Q217" s="157">
        <v>198</v>
      </c>
      <c r="R217" s="157">
        <v>0.33</v>
      </c>
      <c r="S217" s="157">
        <v>53.5</v>
      </c>
      <c r="T217" s="157">
        <v>1</v>
      </c>
      <c r="U217" s="157">
        <v>20</v>
      </c>
      <c r="V217" s="161">
        <v>3.7424375942160681</v>
      </c>
      <c r="W217" s="161">
        <v>1.3526078709096072</v>
      </c>
      <c r="X217" s="161">
        <v>1.3190069074312396</v>
      </c>
      <c r="Y217" s="161">
        <v>0.49911605410651827</v>
      </c>
      <c r="Z217" s="161">
        <v>183</v>
      </c>
      <c r="AA217" s="156">
        <f t="shared" si="19"/>
        <v>48.898610970247368</v>
      </c>
      <c r="AB217" s="156">
        <f t="shared" si="20"/>
        <v>138.74074424400985</v>
      </c>
      <c r="AC217" s="156">
        <f t="shared" si="21"/>
        <v>35.244593242376652</v>
      </c>
      <c r="AD217" s="156">
        <f t="shared" si="21"/>
        <v>36.900277223055838</v>
      </c>
      <c r="AE217" s="177"/>
    </row>
    <row r="218" spans="1:31" s="158" customFormat="1" x14ac:dyDescent="0.25">
      <c r="A218" s="159" t="s">
        <v>91</v>
      </c>
      <c r="B218" s="157" t="s">
        <v>27</v>
      </c>
      <c r="C218" s="157" t="s">
        <v>92</v>
      </c>
      <c r="D218" s="157" t="s">
        <v>10</v>
      </c>
      <c r="E218" s="157" t="s">
        <v>11</v>
      </c>
      <c r="F218" s="157" t="s">
        <v>12</v>
      </c>
      <c r="G218" s="157" t="s">
        <v>63</v>
      </c>
      <c r="H218" s="157">
        <v>2.5000000000000001E-2</v>
      </c>
      <c r="I218" s="157">
        <v>535</v>
      </c>
      <c r="J218" s="157">
        <v>1</v>
      </c>
      <c r="K218" s="157">
        <f t="shared" si="22"/>
        <v>2.4950000000000001</v>
      </c>
      <c r="L218" s="157">
        <v>19.96</v>
      </c>
      <c r="M218" s="160" t="s">
        <v>95</v>
      </c>
      <c r="N218" s="153">
        <v>4.7800000000000002E-4</v>
      </c>
      <c r="O218" s="153">
        <v>4.7800000000000002E-4</v>
      </c>
      <c r="P218" s="157">
        <v>10</v>
      </c>
      <c r="Q218" s="157">
        <v>199</v>
      </c>
      <c r="R218" s="157">
        <v>2.5000000000000001E-2</v>
      </c>
      <c r="S218" s="157">
        <v>53.5</v>
      </c>
      <c r="T218" s="157">
        <v>1</v>
      </c>
      <c r="U218" s="157">
        <v>10</v>
      </c>
      <c r="V218" s="161">
        <v>0.53118865046832553</v>
      </c>
      <c r="W218" s="161">
        <v>0.19197309965476497</v>
      </c>
      <c r="X218" s="161">
        <v>0.15957404966016656</v>
      </c>
      <c r="Y218" s="161">
        <v>6.0221805316343316E-2</v>
      </c>
      <c r="Z218" s="161">
        <v>183</v>
      </c>
      <c r="AA218" s="156">
        <f t="shared" si="19"/>
        <v>344.51037280005323</v>
      </c>
      <c r="AB218" s="156">
        <f t="shared" si="20"/>
        <v>1146.8030070661364</v>
      </c>
      <c r="AC218" s="156">
        <f t="shared" si="21"/>
        <v>30.040937342971688</v>
      </c>
      <c r="AD218" s="156">
        <f t="shared" si="21"/>
        <v>31.36991871498833</v>
      </c>
      <c r="AE218" s="177"/>
    </row>
    <row r="219" spans="1:31" s="158" customFormat="1" x14ac:dyDescent="0.25">
      <c r="A219" s="159" t="s">
        <v>91</v>
      </c>
      <c r="B219" s="157" t="s">
        <v>27</v>
      </c>
      <c r="C219" s="157" t="s">
        <v>92</v>
      </c>
      <c r="D219" s="157" t="s">
        <v>47</v>
      </c>
      <c r="E219" s="157" t="s">
        <v>17</v>
      </c>
      <c r="F219" s="157" t="s">
        <v>12</v>
      </c>
      <c r="G219" s="157" t="s">
        <v>66</v>
      </c>
      <c r="H219" s="157">
        <v>0.33</v>
      </c>
      <c r="I219" s="157">
        <v>1070</v>
      </c>
      <c r="J219" s="157">
        <v>1</v>
      </c>
      <c r="K219" s="157">
        <f t="shared" si="22"/>
        <v>16.094999999999999</v>
      </c>
      <c r="L219" s="157">
        <v>128.76</v>
      </c>
      <c r="M219" s="160" t="s">
        <v>96</v>
      </c>
      <c r="N219" s="153">
        <v>4.7800000000000002E-4</v>
      </c>
      <c r="O219" s="153">
        <v>4.7800000000000002E-4</v>
      </c>
      <c r="P219" s="157">
        <v>10</v>
      </c>
      <c r="Q219" s="157">
        <v>200</v>
      </c>
      <c r="R219" s="157">
        <v>0.33</v>
      </c>
      <c r="S219" s="157">
        <v>107</v>
      </c>
      <c r="T219" s="157">
        <v>1</v>
      </c>
      <c r="U219" s="157">
        <v>10</v>
      </c>
      <c r="V219" s="161">
        <v>4.3117576124914709</v>
      </c>
      <c r="W219" s="161">
        <v>1.5696546274771779</v>
      </c>
      <c r="X219" s="161">
        <v>1.8819183449327828</v>
      </c>
      <c r="Y219" s="161">
        <v>0.71513677019324162</v>
      </c>
      <c r="Z219" s="161">
        <v>183</v>
      </c>
      <c r="AA219" s="156">
        <f t="shared" si="19"/>
        <v>42.442088922122124</v>
      </c>
      <c r="AB219" s="156">
        <f t="shared" si="20"/>
        <v>97.241200975984043</v>
      </c>
      <c r="AC219" s="156">
        <f t="shared" si="21"/>
        <v>43.646199857819703</v>
      </c>
      <c r="AD219" s="156">
        <f t="shared" si="21"/>
        <v>45.560135183536701</v>
      </c>
      <c r="AE219" s="177"/>
    </row>
    <row r="220" spans="1:31" s="158" customFormat="1" x14ac:dyDescent="0.25">
      <c r="A220" s="159" t="s">
        <v>91</v>
      </c>
      <c r="B220" s="157" t="s">
        <v>28</v>
      </c>
      <c r="C220" s="157" t="s">
        <v>92</v>
      </c>
      <c r="D220" s="157" t="s">
        <v>10</v>
      </c>
      <c r="E220" s="157" t="s">
        <v>11</v>
      </c>
      <c r="F220" s="157" t="s">
        <v>12</v>
      </c>
      <c r="G220" s="157" t="s">
        <v>63</v>
      </c>
      <c r="H220" s="157">
        <v>2.5000000000000001E-2</v>
      </c>
      <c r="I220" s="157">
        <v>535</v>
      </c>
      <c r="J220" s="157">
        <v>1</v>
      </c>
      <c r="K220" s="157">
        <f t="shared" si="22"/>
        <v>2.4950000000000001</v>
      </c>
      <c r="L220" s="157">
        <v>19.96</v>
      </c>
      <c r="M220" s="160" t="s">
        <v>95</v>
      </c>
      <c r="N220" s="153">
        <v>4.7800000000000002E-4</v>
      </c>
      <c r="O220" s="153">
        <v>4.7800000000000002E-4</v>
      </c>
      <c r="P220" s="157">
        <v>5</v>
      </c>
      <c r="Q220" s="157">
        <v>201</v>
      </c>
      <c r="R220" s="157">
        <v>2.5000000000000001E-2</v>
      </c>
      <c r="S220" s="157">
        <v>107</v>
      </c>
      <c r="T220" s="157">
        <v>1</v>
      </c>
      <c r="U220" s="157">
        <v>5</v>
      </c>
      <c r="V220" s="161">
        <v>0.57354745994959533</v>
      </c>
      <c r="W220" s="161">
        <v>0.20832980375716662</v>
      </c>
      <c r="X220" s="161">
        <v>0.20190692300247676</v>
      </c>
      <c r="Y220" s="161">
        <v>7.6548775090920035E-2</v>
      </c>
      <c r="Z220" s="161">
        <v>183</v>
      </c>
      <c r="AA220" s="156">
        <f t="shared" si="19"/>
        <v>319.06688247923279</v>
      </c>
      <c r="AB220" s="156">
        <f t="shared" si="20"/>
        <v>906.3582232777386</v>
      </c>
      <c r="AC220" s="156">
        <f t="shared" si="21"/>
        <v>35.20317621495888</v>
      </c>
      <c r="AD220" s="156">
        <f t="shared" si="21"/>
        <v>36.744034559811141</v>
      </c>
      <c r="AE220" s="177"/>
    </row>
    <row r="221" spans="1:31" s="158" customFormat="1" x14ac:dyDescent="0.25">
      <c r="A221" s="159" t="s">
        <v>91</v>
      </c>
      <c r="B221" s="157" t="s">
        <v>28</v>
      </c>
      <c r="C221" s="157" t="s">
        <v>92</v>
      </c>
      <c r="D221" s="157" t="s">
        <v>47</v>
      </c>
      <c r="E221" s="157" t="s">
        <v>17</v>
      </c>
      <c r="F221" s="157" t="s">
        <v>12</v>
      </c>
      <c r="G221" s="157" t="s">
        <v>66</v>
      </c>
      <c r="H221" s="157">
        <v>0.33</v>
      </c>
      <c r="I221" s="157">
        <v>1070</v>
      </c>
      <c r="J221" s="157">
        <v>1</v>
      </c>
      <c r="K221" s="157">
        <f t="shared" si="22"/>
        <v>16.094999999999999</v>
      </c>
      <c r="L221" s="157">
        <v>128.76</v>
      </c>
      <c r="M221" s="160" t="s">
        <v>96</v>
      </c>
      <c r="N221" s="153">
        <v>4.7800000000000002E-4</v>
      </c>
      <c r="O221" s="153">
        <v>4.7800000000000002E-4</v>
      </c>
      <c r="P221" s="157">
        <v>5</v>
      </c>
      <c r="Q221" s="157">
        <v>202</v>
      </c>
      <c r="R221" s="157">
        <v>0.33</v>
      </c>
      <c r="S221" s="157">
        <v>214</v>
      </c>
      <c r="T221" s="157">
        <v>1</v>
      </c>
      <c r="U221" s="157">
        <v>5</v>
      </c>
      <c r="V221" s="161">
        <v>5.4546395922004418</v>
      </c>
      <c r="W221" s="161">
        <v>2.0045366995031886</v>
      </c>
      <c r="X221" s="161">
        <v>3.0119815918605135</v>
      </c>
      <c r="Y221" s="161">
        <v>1.1479793152995217</v>
      </c>
      <c r="Z221" s="161">
        <v>183</v>
      </c>
      <c r="AA221" s="156">
        <f t="shared" si="19"/>
        <v>33.549420984966751</v>
      </c>
      <c r="AB221" s="156">
        <f t="shared" si="20"/>
        <v>60.757343436139706</v>
      </c>
      <c r="AC221" s="156">
        <f t="shared" si="21"/>
        <v>55.218709521474686</v>
      </c>
      <c r="AD221" s="156">
        <f t="shared" si="21"/>
        <v>57.269059508066924</v>
      </c>
      <c r="AE221" s="177"/>
    </row>
    <row r="222" spans="1:31" s="158" customFormat="1" x14ac:dyDescent="0.25">
      <c r="A222" s="159" t="s">
        <v>91</v>
      </c>
      <c r="B222" s="157" t="s">
        <v>29</v>
      </c>
      <c r="C222" s="157" t="s">
        <v>92</v>
      </c>
      <c r="D222" s="157" t="s">
        <v>10</v>
      </c>
      <c r="E222" s="157" t="s">
        <v>11</v>
      </c>
      <c r="F222" s="157" t="s">
        <v>23</v>
      </c>
      <c r="G222" s="157" t="s">
        <v>63</v>
      </c>
      <c r="H222" s="157">
        <v>2.5000000000000001E-2</v>
      </c>
      <c r="I222" s="157">
        <v>535</v>
      </c>
      <c r="J222" s="157">
        <v>1</v>
      </c>
      <c r="K222" s="157">
        <f t="shared" si="22"/>
        <v>2.4950000000000001</v>
      </c>
      <c r="L222" s="157">
        <v>19.96</v>
      </c>
      <c r="M222" s="160" t="s">
        <v>95</v>
      </c>
      <c r="N222" s="153">
        <v>4.7800000000000002E-4</v>
      </c>
      <c r="O222" s="153">
        <v>4.7800000000000002E-4</v>
      </c>
      <c r="P222" s="157">
        <v>1</v>
      </c>
      <c r="Q222" s="157">
        <v>203</v>
      </c>
      <c r="R222" s="157">
        <v>2.5000000000000001E-2</v>
      </c>
      <c r="S222" s="157">
        <v>535</v>
      </c>
      <c r="T222" s="157">
        <v>1</v>
      </c>
      <c r="U222" s="157">
        <v>1</v>
      </c>
      <c r="V222" s="161">
        <v>0.91860397259149007</v>
      </c>
      <c r="W222" s="161">
        <v>0.34245071023130863</v>
      </c>
      <c r="X222" s="161">
        <v>0.54716718364598216</v>
      </c>
      <c r="Y222" s="161">
        <v>0.21033416643705954</v>
      </c>
      <c r="Z222" s="161">
        <v>183</v>
      </c>
      <c r="AA222" s="156">
        <f t="shared" si="19"/>
        <v>199.21533703336317</v>
      </c>
      <c r="AB222" s="156">
        <f t="shared" si="20"/>
        <v>334.4498819914632</v>
      </c>
      <c r="AC222" s="156">
        <f t="shared" si="21"/>
        <v>59.565079182311727</v>
      </c>
      <c r="AD222" s="156">
        <f t="shared" si="21"/>
        <v>61.420274554253126</v>
      </c>
      <c r="AE222" s="177"/>
    </row>
    <row r="223" spans="1:31" s="158" customFormat="1" x14ac:dyDescent="0.25">
      <c r="A223" s="159" t="s">
        <v>91</v>
      </c>
      <c r="B223" s="157" t="s">
        <v>29</v>
      </c>
      <c r="C223" s="157" t="s">
        <v>92</v>
      </c>
      <c r="D223" s="157" t="s">
        <v>47</v>
      </c>
      <c r="E223" s="157" t="s">
        <v>17</v>
      </c>
      <c r="F223" s="157" t="s">
        <v>23</v>
      </c>
      <c r="G223" s="157" t="s">
        <v>66</v>
      </c>
      <c r="H223" s="157">
        <v>0.33</v>
      </c>
      <c r="I223" s="157">
        <v>1070</v>
      </c>
      <c r="J223" s="157">
        <v>1</v>
      </c>
      <c r="K223" s="157">
        <f t="shared" si="22"/>
        <v>16.094999999999999</v>
      </c>
      <c r="L223" s="157">
        <v>128.76</v>
      </c>
      <c r="M223" s="160" t="s">
        <v>96</v>
      </c>
      <c r="N223" s="153">
        <v>4.7800000000000002E-4</v>
      </c>
      <c r="O223" s="153">
        <v>4.7800000000000002E-4</v>
      </c>
      <c r="P223" s="157">
        <v>1</v>
      </c>
      <c r="Q223" s="157">
        <v>204</v>
      </c>
      <c r="R223" s="157">
        <v>0.33</v>
      </c>
      <c r="S223" s="157">
        <v>1070</v>
      </c>
      <c r="T223" s="157">
        <v>1</v>
      </c>
      <c r="U223" s="157">
        <v>1</v>
      </c>
      <c r="V223" s="161">
        <v>14.784167784984003</v>
      </c>
      <c r="W223" s="161">
        <v>5.5092990036835143</v>
      </c>
      <c r="X223" s="161">
        <v>12.237710454070967</v>
      </c>
      <c r="Y223" s="161">
        <v>4.6373763760161344</v>
      </c>
      <c r="Z223" s="161">
        <v>183</v>
      </c>
      <c r="AA223" s="156">
        <f t="shared" si="19"/>
        <v>12.378106272973282</v>
      </c>
      <c r="AB223" s="156">
        <f t="shared" si="20"/>
        <v>14.953777562135706</v>
      </c>
      <c r="AC223" s="156">
        <f t="shared" si="21"/>
        <v>82.775781714954405</v>
      </c>
      <c r="AD223" s="156">
        <f t="shared" si="21"/>
        <v>84.17361941901477</v>
      </c>
      <c r="AE223" s="177"/>
    </row>
    <row r="224" spans="1:31" s="158" customFormat="1" ht="30" x14ac:dyDescent="0.25">
      <c r="A224" s="159" t="s">
        <v>97</v>
      </c>
      <c r="B224" s="157" t="s">
        <v>8</v>
      </c>
      <c r="C224" s="157" t="s">
        <v>98</v>
      </c>
      <c r="D224" s="157" t="s">
        <v>99</v>
      </c>
      <c r="E224" s="157" t="s">
        <v>11</v>
      </c>
      <c r="F224" s="157" t="s">
        <v>12</v>
      </c>
      <c r="G224" s="157" t="s">
        <v>44</v>
      </c>
      <c r="H224" s="157">
        <v>1</v>
      </c>
      <c r="I224" s="157">
        <v>535</v>
      </c>
      <c r="J224" s="157">
        <v>4</v>
      </c>
      <c r="K224" s="157">
        <f t="shared" si="22"/>
        <v>0.05</v>
      </c>
      <c r="L224" s="161">
        <f>L232*J232/J224</f>
        <v>0.1</v>
      </c>
      <c r="M224" s="160" t="s">
        <v>100</v>
      </c>
      <c r="N224" s="153">
        <v>2.0499969176470557E-3</v>
      </c>
      <c r="O224" s="153">
        <v>2.0499969176470557E-3</v>
      </c>
      <c r="P224" s="157">
        <v>20</v>
      </c>
      <c r="Q224" s="157">
        <v>205</v>
      </c>
      <c r="R224" s="157">
        <v>1</v>
      </c>
      <c r="S224" s="157">
        <v>26.75</v>
      </c>
      <c r="T224" s="157">
        <v>4</v>
      </c>
      <c r="U224" s="157">
        <v>20</v>
      </c>
      <c r="V224" s="161">
        <v>14.949176286631701</v>
      </c>
      <c r="W224" s="161">
        <v>3.3953794940632398</v>
      </c>
      <c r="X224" s="161">
        <v>14.941314472117861</v>
      </c>
      <c r="Y224" s="161">
        <v>3.3936711632141492</v>
      </c>
      <c r="Z224" s="161">
        <v>183</v>
      </c>
      <c r="AA224" s="156">
        <f t="shared" si="19"/>
        <v>12.241477155075609</v>
      </c>
      <c r="AB224" s="156">
        <f t="shared" si="20"/>
        <v>12.247918370334695</v>
      </c>
      <c r="AC224" s="156">
        <f t="shared" si="21"/>
        <v>99.947409714334086</v>
      </c>
      <c r="AD224" s="156">
        <f t="shared" si="21"/>
        <v>99.949686600508798</v>
      </c>
      <c r="AE224" s="177"/>
    </row>
    <row r="225" spans="1:31" s="158" customFormat="1" x14ac:dyDescent="0.25">
      <c r="A225" s="159" t="s">
        <v>97</v>
      </c>
      <c r="B225" s="157" t="s">
        <v>15</v>
      </c>
      <c r="C225" s="157" t="s">
        <v>98</v>
      </c>
      <c r="D225" s="157" t="s">
        <v>101</v>
      </c>
      <c r="E225" s="157" t="s">
        <v>17</v>
      </c>
      <c r="F225" s="157" t="s">
        <v>12</v>
      </c>
      <c r="G225" s="157" t="s">
        <v>44</v>
      </c>
      <c r="H225" s="157">
        <v>1</v>
      </c>
      <c r="I225" s="157">
        <v>1070</v>
      </c>
      <c r="J225" s="157">
        <v>8</v>
      </c>
      <c r="K225" s="157">
        <f t="shared" si="22"/>
        <v>4.13</v>
      </c>
      <c r="L225" s="157">
        <v>4.13</v>
      </c>
      <c r="M225" s="160" t="s">
        <v>58</v>
      </c>
      <c r="N225" s="153">
        <v>2.0499969176470453E-3</v>
      </c>
      <c r="O225" s="153">
        <v>2.0499969176470453E-3</v>
      </c>
      <c r="P225" s="157">
        <v>20</v>
      </c>
      <c r="Q225" s="157">
        <v>206</v>
      </c>
      <c r="R225" s="157">
        <v>1</v>
      </c>
      <c r="S225" s="157">
        <v>53.5</v>
      </c>
      <c r="T225" s="157">
        <v>8</v>
      </c>
      <c r="U225" s="157">
        <v>20</v>
      </c>
      <c r="V225" s="161">
        <v>64.160612986950653</v>
      </c>
      <c r="W225" s="161">
        <v>9.4648717512849316</v>
      </c>
      <c r="X225" s="161">
        <v>63.434962033213459</v>
      </c>
      <c r="Y225" s="161">
        <v>9.3612288887891779</v>
      </c>
      <c r="Z225" s="161">
        <v>183</v>
      </c>
      <c r="AA225" s="156">
        <f t="shared" si="19"/>
        <v>2.8522171388421675</v>
      </c>
      <c r="AB225" s="156">
        <f t="shared" si="20"/>
        <v>2.8848444790458663</v>
      </c>
      <c r="AC225" s="156">
        <f t="shared" si="21"/>
        <v>98.869008695592143</v>
      </c>
      <c r="AD225" s="156">
        <f t="shared" si="21"/>
        <v>98.904973408840078</v>
      </c>
      <c r="AE225" s="177"/>
    </row>
    <row r="226" spans="1:31" s="158" customFormat="1" ht="30" x14ac:dyDescent="0.25">
      <c r="A226" s="159" t="s">
        <v>97</v>
      </c>
      <c r="B226" s="157" t="s">
        <v>18</v>
      </c>
      <c r="C226" s="157" t="s">
        <v>98</v>
      </c>
      <c r="D226" s="157" t="s">
        <v>99</v>
      </c>
      <c r="E226" s="157" t="s">
        <v>11</v>
      </c>
      <c r="F226" s="157" t="s">
        <v>12</v>
      </c>
      <c r="G226" s="157" t="s">
        <v>44</v>
      </c>
      <c r="H226" s="157">
        <v>1</v>
      </c>
      <c r="I226" s="157">
        <v>535</v>
      </c>
      <c r="J226" s="157">
        <v>4</v>
      </c>
      <c r="K226" s="157">
        <f t="shared" si="22"/>
        <v>0.05</v>
      </c>
      <c r="L226" s="161">
        <f>L234*J234/J226</f>
        <v>0.1</v>
      </c>
      <c r="M226" s="160" t="s">
        <v>100</v>
      </c>
      <c r="N226" s="153">
        <v>2.0499969176470522E-3</v>
      </c>
      <c r="O226" s="153">
        <v>2.0499969176470522E-3</v>
      </c>
      <c r="P226" s="157">
        <v>10</v>
      </c>
      <c r="Q226" s="157">
        <v>207</v>
      </c>
      <c r="R226" s="157">
        <v>1</v>
      </c>
      <c r="S226" s="157">
        <v>53.5</v>
      </c>
      <c r="T226" s="157">
        <v>4</v>
      </c>
      <c r="U226" s="157">
        <v>10</v>
      </c>
      <c r="V226" s="161">
        <v>30.732289250535832</v>
      </c>
      <c r="W226" s="161">
        <v>6.9113107621424286</v>
      </c>
      <c r="X226" s="161">
        <v>30.723989353951691</v>
      </c>
      <c r="Y226" s="161">
        <v>6.9095408725240395</v>
      </c>
      <c r="Z226" s="161">
        <v>183</v>
      </c>
      <c r="AA226" s="156">
        <f t="shared" si="19"/>
        <v>5.9546491479416659</v>
      </c>
      <c r="AB226" s="156">
        <f t="shared" si="20"/>
        <v>5.9562577597515904</v>
      </c>
      <c r="AC226" s="156">
        <f t="shared" si="21"/>
        <v>99.97299291140834</v>
      </c>
      <c r="AD226" s="156">
        <f t="shared" si="21"/>
        <v>99.974391404477373</v>
      </c>
      <c r="AE226" s="177"/>
    </row>
    <row r="227" spans="1:31" s="158" customFormat="1" x14ac:dyDescent="0.25">
      <c r="A227" s="159" t="s">
        <v>97</v>
      </c>
      <c r="B227" s="157" t="s">
        <v>19</v>
      </c>
      <c r="C227" s="157" t="s">
        <v>98</v>
      </c>
      <c r="D227" s="157" t="s">
        <v>101</v>
      </c>
      <c r="E227" s="157" t="s">
        <v>17</v>
      </c>
      <c r="F227" s="157" t="s">
        <v>12</v>
      </c>
      <c r="G227" s="157" t="s">
        <v>44</v>
      </c>
      <c r="H227" s="157">
        <v>1</v>
      </c>
      <c r="I227" s="157">
        <v>1070</v>
      </c>
      <c r="J227" s="157">
        <v>8</v>
      </c>
      <c r="K227" s="157">
        <f t="shared" si="22"/>
        <v>4.13</v>
      </c>
      <c r="L227" s="157">
        <v>4.13</v>
      </c>
      <c r="M227" s="160" t="s">
        <v>58</v>
      </c>
      <c r="N227" s="153">
        <v>2.0499969176470318E-3</v>
      </c>
      <c r="O227" s="153">
        <v>2.0499969176470318E-3</v>
      </c>
      <c r="P227" s="157">
        <v>10</v>
      </c>
      <c r="Q227" s="157">
        <v>208</v>
      </c>
      <c r="R227" s="157">
        <v>1</v>
      </c>
      <c r="S227" s="157">
        <v>107</v>
      </c>
      <c r="T227" s="157">
        <v>8</v>
      </c>
      <c r="U227" s="157">
        <v>10</v>
      </c>
      <c r="V227" s="161">
        <v>138.64364641783604</v>
      </c>
      <c r="W227" s="161">
        <v>20.222075964981315</v>
      </c>
      <c r="X227" s="161">
        <v>137.79362078662348</v>
      </c>
      <c r="Y227" s="161">
        <v>20.103683073237075</v>
      </c>
      <c r="Z227" s="161">
        <v>183</v>
      </c>
      <c r="AA227" s="156">
        <f t="shared" si="19"/>
        <v>1.3199306620116251</v>
      </c>
      <c r="AB227" s="156">
        <f t="shared" si="20"/>
        <v>1.3280730918841273</v>
      </c>
      <c r="AC227" s="156">
        <f t="shared" si="21"/>
        <v>99.386898964954511</v>
      </c>
      <c r="AD227" s="156">
        <f t="shared" si="21"/>
        <v>99.414536410854851</v>
      </c>
      <c r="AE227" s="177"/>
    </row>
    <row r="228" spans="1:31" s="158" customFormat="1" ht="30" x14ac:dyDescent="0.25">
      <c r="A228" s="159" t="s">
        <v>97</v>
      </c>
      <c r="B228" s="157" t="s">
        <v>20</v>
      </c>
      <c r="C228" s="157" t="s">
        <v>98</v>
      </c>
      <c r="D228" s="157" t="s">
        <v>99</v>
      </c>
      <c r="E228" s="157" t="s">
        <v>11</v>
      </c>
      <c r="F228" s="157" t="s">
        <v>12</v>
      </c>
      <c r="G228" s="157" t="s">
        <v>44</v>
      </c>
      <c r="H228" s="157">
        <v>1</v>
      </c>
      <c r="I228" s="157">
        <v>535</v>
      </c>
      <c r="J228" s="157">
        <v>4</v>
      </c>
      <c r="K228" s="157">
        <f t="shared" si="22"/>
        <v>0.05</v>
      </c>
      <c r="L228" s="161">
        <f>L236*J236/J228</f>
        <v>0.1</v>
      </c>
      <c r="M228" s="160" t="s">
        <v>100</v>
      </c>
      <c r="N228" s="153">
        <v>2.0499969176470453E-3</v>
      </c>
      <c r="O228" s="153">
        <v>2.0499969176470453E-3</v>
      </c>
      <c r="P228" s="157">
        <v>5</v>
      </c>
      <c r="Q228" s="157">
        <v>209</v>
      </c>
      <c r="R228" s="157">
        <v>1</v>
      </c>
      <c r="S228" s="157">
        <v>107</v>
      </c>
      <c r="T228" s="157">
        <v>4</v>
      </c>
      <c r="U228" s="157">
        <v>5</v>
      </c>
      <c r="V228" s="161">
        <v>64.913024286184395</v>
      </c>
      <c r="W228" s="161">
        <v>14.288017431205541</v>
      </c>
      <c r="X228" s="161">
        <v>64.903818483831316</v>
      </c>
      <c r="Y228" s="161">
        <v>14.286133659889945</v>
      </c>
      <c r="Z228" s="161">
        <v>183</v>
      </c>
      <c r="AA228" s="156">
        <f t="shared" si="19"/>
        <v>2.8191568951278758</v>
      </c>
      <c r="AB228" s="156">
        <f t="shared" si="20"/>
        <v>2.8195567575979914</v>
      </c>
      <c r="AC228" s="156">
        <f t="shared" si="21"/>
        <v>99.985818250721934</v>
      </c>
      <c r="AD228" s="156">
        <f t="shared" si="21"/>
        <v>99.986815726361854</v>
      </c>
      <c r="AE228" s="177"/>
    </row>
    <row r="229" spans="1:31" s="158" customFormat="1" x14ac:dyDescent="0.25">
      <c r="A229" s="159" t="s">
        <v>97</v>
      </c>
      <c r="B229" s="157" t="s">
        <v>21</v>
      </c>
      <c r="C229" s="157" t="s">
        <v>98</v>
      </c>
      <c r="D229" s="157" t="s">
        <v>101</v>
      </c>
      <c r="E229" s="157" t="s">
        <v>17</v>
      </c>
      <c r="F229" s="157" t="s">
        <v>12</v>
      </c>
      <c r="G229" s="157" t="s">
        <v>44</v>
      </c>
      <c r="H229" s="157">
        <v>1</v>
      </c>
      <c r="I229" s="157">
        <v>1070</v>
      </c>
      <c r="J229" s="157">
        <v>8</v>
      </c>
      <c r="K229" s="157">
        <f t="shared" si="22"/>
        <v>4.13</v>
      </c>
      <c r="L229" s="157">
        <v>4.13</v>
      </c>
      <c r="M229" s="160" t="s">
        <v>58</v>
      </c>
      <c r="N229" s="153">
        <v>2.0499969176470049E-3</v>
      </c>
      <c r="O229" s="153">
        <v>2.0499969176470049E-3</v>
      </c>
      <c r="P229" s="157">
        <v>5</v>
      </c>
      <c r="Q229" s="157">
        <v>210</v>
      </c>
      <c r="R229" s="157">
        <v>1</v>
      </c>
      <c r="S229" s="157">
        <v>214</v>
      </c>
      <c r="T229" s="157">
        <v>8</v>
      </c>
      <c r="U229" s="157">
        <v>5</v>
      </c>
      <c r="V229" s="161">
        <v>325.58195803635459</v>
      </c>
      <c r="W229" s="161">
        <v>45.708066151565149</v>
      </c>
      <c r="X229" s="161">
        <v>324.45048992524323</v>
      </c>
      <c r="Y229" s="161">
        <v>45.563015825246914</v>
      </c>
      <c r="Z229" s="161">
        <v>183</v>
      </c>
      <c r="AA229" s="156">
        <f t="shared" si="19"/>
        <v>0.56207045717062176</v>
      </c>
      <c r="AB229" s="156">
        <f t="shared" si="20"/>
        <v>0.56403058612167634</v>
      </c>
      <c r="AC229" s="156">
        <f t="shared" si="21"/>
        <v>99.652478252193262</v>
      </c>
      <c r="AD229" s="156">
        <f t="shared" si="21"/>
        <v>99.682659236036685</v>
      </c>
      <c r="AE229" s="177"/>
    </row>
    <row r="230" spans="1:31" s="158" customFormat="1" ht="30" x14ac:dyDescent="0.25">
      <c r="A230" s="159" t="s">
        <v>97</v>
      </c>
      <c r="B230" s="157" t="s">
        <v>22</v>
      </c>
      <c r="C230" s="157" t="s">
        <v>98</v>
      </c>
      <c r="D230" s="157" t="s">
        <v>99</v>
      </c>
      <c r="E230" s="157" t="s">
        <v>11</v>
      </c>
      <c r="F230" s="157" t="s">
        <v>23</v>
      </c>
      <c r="G230" s="157" t="s">
        <v>44</v>
      </c>
      <c r="H230" s="157">
        <v>1</v>
      </c>
      <c r="I230" s="157">
        <v>535</v>
      </c>
      <c r="J230" s="157">
        <v>4</v>
      </c>
      <c r="K230" s="157">
        <f t="shared" si="22"/>
        <v>0.05</v>
      </c>
      <c r="L230" s="161">
        <f>L238*J238/J230</f>
        <v>0.1</v>
      </c>
      <c r="M230" s="160" t="s">
        <v>100</v>
      </c>
      <c r="N230" s="153">
        <v>2.0499969176469915E-3</v>
      </c>
      <c r="O230" s="153">
        <v>2.0499969176469915E-3</v>
      </c>
      <c r="P230" s="157">
        <v>1</v>
      </c>
      <c r="Q230" s="157">
        <v>211</v>
      </c>
      <c r="R230" s="157">
        <v>1</v>
      </c>
      <c r="S230" s="157">
        <v>535</v>
      </c>
      <c r="T230" s="157">
        <v>4</v>
      </c>
      <c r="U230" s="157">
        <v>1</v>
      </c>
      <c r="V230" s="161">
        <v>472.5141140553157</v>
      </c>
      <c r="W230" s="161">
        <v>85.007046022656482</v>
      </c>
      <c r="X230" s="161">
        <v>472.49711572837901</v>
      </c>
      <c r="Y230" s="161">
        <v>85.004603500368361</v>
      </c>
      <c r="Z230" s="161">
        <v>183</v>
      </c>
      <c r="AA230" s="156">
        <f t="shared" si="19"/>
        <v>0.38729001855503681</v>
      </c>
      <c r="AB230" s="156">
        <f t="shared" si="20"/>
        <v>0.38730395151279584</v>
      </c>
      <c r="AC230" s="156">
        <f t="shared" si="21"/>
        <v>99.996402577948245</v>
      </c>
      <c r="AD230" s="156">
        <f t="shared" si="21"/>
        <v>99.997126682548796</v>
      </c>
      <c r="AE230" s="177"/>
    </row>
    <row r="231" spans="1:31" s="158" customFormat="1" x14ac:dyDescent="0.25">
      <c r="A231" s="159" t="s">
        <v>97</v>
      </c>
      <c r="B231" s="157" t="s">
        <v>24</v>
      </c>
      <c r="C231" s="157" t="s">
        <v>98</v>
      </c>
      <c r="D231" s="157" t="s">
        <v>101</v>
      </c>
      <c r="E231" s="157" t="s">
        <v>17</v>
      </c>
      <c r="F231" s="157" t="s">
        <v>23</v>
      </c>
      <c r="G231" s="157" t="s">
        <v>44</v>
      </c>
      <c r="H231" s="157">
        <v>1</v>
      </c>
      <c r="I231" s="157">
        <v>1070</v>
      </c>
      <c r="J231" s="157">
        <v>8</v>
      </c>
      <c r="K231" s="157">
        <f t="shared" si="22"/>
        <v>4.13</v>
      </c>
      <c r="L231" s="157">
        <v>4.13</v>
      </c>
      <c r="M231" s="160" t="s">
        <v>58</v>
      </c>
      <c r="N231" s="153">
        <v>2.0499969176467885E-3</v>
      </c>
      <c r="O231" s="153">
        <v>2.0499969176467885E-3</v>
      </c>
      <c r="P231" s="157">
        <v>1</v>
      </c>
      <c r="Q231" s="157">
        <v>212</v>
      </c>
      <c r="R231" s="157">
        <v>1</v>
      </c>
      <c r="S231" s="157">
        <v>1070</v>
      </c>
      <c r="T231" s="157">
        <v>8</v>
      </c>
      <c r="U231" s="157">
        <v>1</v>
      </c>
      <c r="V231" s="161">
        <v>4469.0542490703419</v>
      </c>
      <c r="W231" s="161">
        <v>435.38247969975487</v>
      </c>
      <c r="X231" s="161">
        <v>4464.5674771747281</v>
      </c>
      <c r="Y231" s="161">
        <v>435.00421738355254</v>
      </c>
      <c r="Z231" s="161">
        <v>183</v>
      </c>
      <c r="AA231" s="156">
        <f t="shared" si="19"/>
        <v>4.0948261041599099E-2</v>
      </c>
      <c r="AB231" s="156">
        <f t="shared" si="20"/>
        <v>4.0989412957827272E-2</v>
      </c>
      <c r="AC231" s="156">
        <f t="shared" si="21"/>
        <v>99.899603548188139</v>
      </c>
      <c r="AD231" s="156">
        <f t="shared" si="21"/>
        <v>99.913119536536428</v>
      </c>
      <c r="AE231" s="177"/>
    </row>
    <row r="232" spans="1:31" s="158" customFormat="1" x14ac:dyDescent="0.25">
      <c r="A232" s="159" t="s">
        <v>97</v>
      </c>
      <c r="B232" s="157" t="s">
        <v>25</v>
      </c>
      <c r="C232" s="157" t="s">
        <v>98</v>
      </c>
      <c r="D232" s="157" t="s">
        <v>82</v>
      </c>
      <c r="E232" s="157" t="s">
        <v>11</v>
      </c>
      <c r="F232" s="157" t="s">
        <v>12</v>
      </c>
      <c r="G232" s="157" t="s">
        <v>44</v>
      </c>
      <c r="H232" s="157">
        <v>1</v>
      </c>
      <c r="I232" s="157">
        <v>535</v>
      </c>
      <c r="J232" s="157">
        <v>2</v>
      </c>
      <c r="K232" s="157">
        <f t="shared" si="22"/>
        <v>0.05</v>
      </c>
      <c r="L232" s="161">
        <v>0.2</v>
      </c>
      <c r="M232" s="160" t="s">
        <v>102</v>
      </c>
      <c r="N232" s="153">
        <v>2.0499969176470574E-3</v>
      </c>
      <c r="O232" s="153">
        <v>2.0499969176470574E-3</v>
      </c>
      <c r="P232" s="157">
        <v>20</v>
      </c>
      <c r="Q232" s="157">
        <v>213</v>
      </c>
      <c r="R232" s="157">
        <v>1</v>
      </c>
      <c r="S232" s="157">
        <v>26.75</v>
      </c>
      <c r="T232" s="157">
        <v>2</v>
      </c>
      <c r="U232" s="157">
        <v>20</v>
      </c>
      <c r="V232" s="161">
        <v>7.3916530441227986</v>
      </c>
      <c r="W232" s="161">
        <v>2.225658098864979</v>
      </c>
      <c r="X232" s="161">
        <v>7.3839707308901001</v>
      </c>
      <c r="Y232" s="161">
        <v>2.2234814170133248</v>
      </c>
      <c r="Z232" s="161">
        <v>183</v>
      </c>
      <c r="AA232" s="156">
        <f t="shared" si="19"/>
        <v>24.757655548444028</v>
      </c>
      <c r="AB232" s="156">
        <f t="shared" si="20"/>
        <v>24.78341351414597</v>
      </c>
      <c r="AC232" s="156">
        <f t="shared" si="21"/>
        <v>99.896067724136401</v>
      </c>
      <c r="AD232" s="156">
        <f t="shared" si="21"/>
        <v>99.902200528789024</v>
      </c>
      <c r="AE232" s="177"/>
    </row>
    <row r="233" spans="1:31" s="158" customFormat="1" x14ac:dyDescent="0.25">
      <c r="A233" s="159" t="s">
        <v>97</v>
      </c>
      <c r="B233" s="157" t="s">
        <v>25</v>
      </c>
      <c r="C233" s="157" t="s">
        <v>98</v>
      </c>
      <c r="D233" s="157" t="s">
        <v>82</v>
      </c>
      <c r="E233" s="157" t="s">
        <v>17</v>
      </c>
      <c r="F233" s="157" t="s">
        <v>12</v>
      </c>
      <c r="G233" s="157" t="s">
        <v>44</v>
      </c>
      <c r="H233" s="157">
        <v>1</v>
      </c>
      <c r="I233" s="157">
        <v>1070</v>
      </c>
      <c r="J233" s="157">
        <v>2</v>
      </c>
      <c r="K233" s="157">
        <f>L233*J233/8</f>
        <v>0.05</v>
      </c>
      <c r="L233" s="161">
        <v>0.2</v>
      </c>
      <c r="M233" s="160" t="s">
        <v>102</v>
      </c>
      <c r="N233" s="153">
        <v>2.0499969176470557E-3</v>
      </c>
      <c r="O233" s="153">
        <v>2.0499969176470557E-3</v>
      </c>
      <c r="P233" s="157">
        <v>20</v>
      </c>
      <c r="Q233" s="157">
        <v>214</v>
      </c>
      <c r="R233" s="157">
        <v>1</v>
      </c>
      <c r="S233" s="157">
        <v>53.5</v>
      </c>
      <c r="T233" s="157">
        <v>2</v>
      </c>
      <c r="U233" s="157">
        <v>20</v>
      </c>
      <c r="V233" s="161">
        <v>15.015296515605572</v>
      </c>
      <c r="W233" s="161">
        <v>4.4815875182770686</v>
      </c>
      <c r="X233" s="161">
        <v>15.007364920950446</v>
      </c>
      <c r="Y233" s="161">
        <v>4.4793775557035991</v>
      </c>
      <c r="Z233" s="161">
        <v>183</v>
      </c>
      <c r="AA233" s="156">
        <f t="shared" si="19"/>
        <v>12.187571508148771</v>
      </c>
      <c r="AB233" s="156">
        <f t="shared" si="20"/>
        <v>12.194012803975333</v>
      </c>
      <c r="AC233" s="156">
        <f t="shared" si="21"/>
        <v>99.947176569927322</v>
      </c>
      <c r="AD233" s="156">
        <f t="shared" si="21"/>
        <v>99.950687952328124</v>
      </c>
      <c r="AE233" s="177"/>
    </row>
    <row r="234" spans="1:31" s="158" customFormat="1" x14ac:dyDescent="0.25">
      <c r="A234" s="159" t="s">
        <v>97</v>
      </c>
      <c r="B234" s="157" t="s">
        <v>27</v>
      </c>
      <c r="C234" s="157" t="s">
        <v>98</v>
      </c>
      <c r="D234" s="157" t="s">
        <v>82</v>
      </c>
      <c r="E234" s="157" t="s">
        <v>11</v>
      </c>
      <c r="F234" s="157" t="s">
        <v>12</v>
      </c>
      <c r="G234" s="157" t="s">
        <v>44</v>
      </c>
      <c r="H234" s="157">
        <v>1</v>
      </c>
      <c r="I234" s="157">
        <v>535</v>
      </c>
      <c r="J234" s="157">
        <v>2</v>
      </c>
      <c r="K234" s="157">
        <f t="shared" si="22"/>
        <v>0.05</v>
      </c>
      <c r="L234" s="161">
        <v>0.2</v>
      </c>
      <c r="M234" s="160" t="s">
        <v>102</v>
      </c>
      <c r="N234" s="153">
        <v>2.0499969176470557E-3</v>
      </c>
      <c r="O234" s="153">
        <v>2.0499969176470557E-3</v>
      </c>
      <c r="P234" s="157">
        <v>10</v>
      </c>
      <c r="Q234" s="157">
        <v>215</v>
      </c>
      <c r="R234" s="157">
        <v>1</v>
      </c>
      <c r="S234" s="157">
        <v>53.5</v>
      </c>
      <c r="T234" s="157">
        <v>2</v>
      </c>
      <c r="U234" s="157">
        <v>10</v>
      </c>
      <c r="V234" s="161">
        <v>15.015296515605572</v>
      </c>
      <c r="W234" s="161">
        <v>4.4815875182770686</v>
      </c>
      <c r="X234" s="161">
        <v>15.007364920950446</v>
      </c>
      <c r="Y234" s="161">
        <v>4.4793775557035991</v>
      </c>
      <c r="Z234" s="161">
        <v>183</v>
      </c>
      <c r="AA234" s="156">
        <f t="shared" si="19"/>
        <v>12.187571508148771</v>
      </c>
      <c r="AB234" s="156">
        <f t="shared" si="20"/>
        <v>12.194012803975333</v>
      </c>
      <c r="AC234" s="156">
        <f t="shared" si="21"/>
        <v>99.947176569927322</v>
      </c>
      <c r="AD234" s="156">
        <f t="shared" si="21"/>
        <v>99.950687952328124</v>
      </c>
      <c r="AE234" s="177"/>
    </row>
    <row r="235" spans="1:31" s="158" customFormat="1" x14ac:dyDescent="0.25">
      <c r="A235" s="159" t="s">
        <v>97</v>
      </c>
      <c r="B235" s="157" t="s">
        <v>27</v>
      </c>
      <c r="C235" s="157" t="s">
        <v>98</v>
      </c>
      <c r="D235" s="157" t="s">
        <v>82</v>
      </c>
      <c r="E235" s="157" t="s">
        <v>17</v>
      </c>
      <c r="F235" s="157" t="s">
        <v>12</v>
      </c>
      <c r="G235" s="157" t="s">
        <v>44</v>
      </c>
      <c r="H235" s="157">
        <v>1</v>
      </c>
      <c r="I235" s="157">
        <v>1070</v>
      </c>
      <c r="J235" s="157">
        <v>2</v>
      </c>
      <c r="K235" s="157">
        <f>L235*J235/8</f>
        <v>0.05</v>
      </c>
      <c r="L235" s="161">
        <v>0.2</v>
      </c>
      <c r="M235" s="160" t="s">
        <v>102</v>
      </c>
      <c r="N235" s="153">
        <v>2.0499969176470522E-3</v>
      </c>
      <c r="O235" s="153">
        <v>2.0499969176470522E-3</v>
      </c>
      <c r="P235" s="157">
        <v>10</v>
      </c>
      <c r="Q235" s="157">
        <v>216</v>
      </c>
      <c r="R235" s="157">
        <v>1</v>
      </c>
      <c r="S235" s="157">
        <v>107</v>
      </c>
      <c r="T235" s="157">
        <v>2</v>
      </c>
      <c r="U235" s="157">
        <v>10</v>
      </c>
      <c r="V235" s="161">
        <v>30.996703218601127</v>
      </c>
      <c r="W235" s="161">
        <v>9.0866891520943316</v>
      </c>
      <c r="X235" s="161">
        <v>30.988266694188081</v>
      </c>
      <c r="Y235" s="161">
        <v>9.084417280914943</v>
      </c>
      <c r="Z235" s="161">
        <v>183</v>
      </c>
      <c r="AA235" s="156">
        <f t="shared" si="19"/>
        <v>5.9038536682243574</v>
      </c>
      <c r="AB235" s="156">
        <f t="shared" si="20"/>
        <v>5.9054609864423968</v>
      </c>
      <c r="AC235" s="156">
        <f t="shared" si="21"/>
        <v>99.972782510599444</v>
      </c>
      <c r="AD235" s="156">
        <f t="shared" si="21"/>
        <v>99.974997811178952</v>
      </c>
      <c r="AE235" s="177"/>
    </row>
    <row r="236" spans="1:31" s="158" customFormat="1" x14ac:dyDescent="0.25">
      <c r="A236" s="159" t="s">
        <v>97</v>
      </c>
      <c r="B236" s="157" t="s">
        <v>28</v>
      </c>
      <c r="C236" s="157" t="s">
        <v>98</v>
      </c>
      <c r="D236" s="157" t="s">
        <v>82</v>
      </c>
      <c r="E236" s="157" t="s">
        <v>11</v>
      </c>
      <c r="F236" s="157" t="s">
        <v>12</v>
      </c>
      <c r="G236" s="157" t="s">
        <v>44</v>
      </c>
      <c r="H236" s="157">
        <v>1</v>
      </c>
      <c r="I236" s="157">
        <v>535</v>
      </c>
      <c r="J236" s="157">
        <v>2</v>
      </c>
      <c r="K236" s="157">
        <f t="shared" si="22"/>
        <v>0.05</v>
      </c>
      <c r="L236" s="161">
        <v>0.2</v>
      </c>
      <c r="M236" s="160" t="s">
        <v>102</v>
      </c>
      <c r="N236" s="153">
        <v>2.0499969176470522E-3</v>
      </c>
      <c r="O236" s="153">
        <v>2.0499969176470522E-3</v>
      </c>
      <c r="P236" s="157">
        <v>5</v>
      </c>
      <c r="Q236" s="157">
        <v>217</v>
      </c>
      <c r="R236" s="157">
        <v>1</v>
      </c>
      <c r="S236" s="157">
        <v>107</v>
      </c>
      <c r="T236" s="157">
        <v>2</v>
      </c>
      <c r="U236" s="157">
        <v>5</v>
      </c>
      <c r="V236" s="161">
        <v>30.996703218601127</v>
      </c>
      <c r="W236" s="161">
        <v>9.0866891520943316</v>
      </c>
      <c r="X236" s="161">
        <v>30.988266694188081</v>
      </c>
      <c r="Y236" s="161">
        <v>9.084417280914943</v>
      </c>
      <c r="Z236" s="161">
        <v>183</v>
      </c>
      <c r="AA236" s="156">
        <f t="shared" si="19"/>
        <v>5.9038536682243574</v>
      </c>
      <c r="AB236" s="156">
        <f t="shared" si="20"/>
        <v>5.9054609864423968</v>
      </c>
      <c r="AC236" s="156">
        <f t="shared" si="21"/>
        <v>99.972782510599444</v>
      </c>
      <c r="AD236" s="156">
        <f t="shared" si="21"/>
        <v>99.974997811178952</v>
      </c>
      <c r="AE236" s="177"/>
    </row>
    <row r="237" spans="1:31" s="158" customFormat="1" x14ac:dyDescent="0.25">
      <c r="A237" s="159" t="s">
        <v>97</v>
      </c>
      <c r="B237" s="157" t="s">
        <v>28</v>
      </c>
      <c r="C237" s="157" t="s">
        <v>98</v>
      </c>
      <c r="D237" s="157" t="s">
        <v>82</v>
      </c>
      <c r="E237" s="157" t="s">
        <v>17</v>
      </c>
      <c r="F237" s="157" t="s">
        <v>12</v>
      </c>
      <c r="G237" s="157" t="s">
        <v>44</v>
      </c>
      <c r="H237" s="157">
        <v>1</v>
      </c>
      <c r="I237" s="157">
        <v>1070</v>
      </c>
      <c r="J237" s="157">
        <v>2</v>
      </c>
      <c r="K237" s="157">
        <f>L237*J237/8</f>
        <v>0.05</v>
      </c>
      <c r="L237" s="161">
        <v>0.2</v>
      </c>
      <c r="M237" s="160" t="s">
        <v>102</v>
      </c>
      <c r="N237" s="153">
        <v>2.0499969176470453E-3</v>
      </c>
      <c r="O237" s="153">
        <v>2.0499969176470453E-3</v>
      </c>
      <c r="P237" s="157">
        <v>5</v>
      </c>
      <c r="Q237" s="157">
        <v>218</v>
      </c>
      <c r="R237" s="157">
        <v>1</v>
      </c>
      <c r="S237" s="157">
        <v>214</v>
      </c>
      <c r="T237" s="157">
        <v>2</v>
      </c>
      <c r="U237" s="157">
        <v>5</v>
      </c>
      <c r="V237" s="161">
        <v>65.943647327990377</v>
      </c>
      <c r="W237" s="161">
        <v>18.629923200763425</v>
      </c>
      <c r="X237" s="161">
        <v>65.934182202631376</v>
      </c>
      <c r="Y237" s="161">
        <v>18.627544575607352</v>
      </c>
      <c r="Z237" s="161">
        <v>183</v>
      </c>
      <c r="AA237" s="156">
        <f t="shared" si="19"/>
        <v>2.775096729026755</v>
      </c>
      <c r="AB237" s="156">
        <f t="shared" si="20"/>
        <v>2.7754951056736794</v>
      </c>
      <c r="AC237" s="156">
        <f t="shared" si="21"/>
        <v>99.985646645670158</v>
      </c>
      <c r="AD237" s="156">
        <f t="shared" si="21"/>
        <v>99.98723223316361</v>
      </c>
      <c r="AE237" s="177"/>
    </row>
    <row r="238" spans="1:31" s="158" customFormat="1" x14ac:dyDescent="0.25">
      <c r="A238" s="159" t="s">
        <v>97</v>
      </c>
      <c r="B238" s="157" t="s">
        <v>29</v>
      </c>
      <c r="C238" s="157" t="s">
        <v>98</v>
      </c>
      <c r="D238" s="157" t="s">
        <v>82</v>
      </c>
      <c r="E238" s="157" t="s">
        <v>11</v>
      </c>
      <c r="F238" s="157" t="s">
        <v>23</v>
      </c>
      <c r="G238" s="157" t="s">
        <v>44</v>
      </c>
      <c r="H238" s="157">
        <v>1</v>
      </c>
      <c r="I238" s="157">
        <v>535</v>
      </c>
      <c r="J238" s="157">
        <v>2</v>
      </c>
      <c r="K238" s="157">
        <f>L238*J238/8</f>
        <v>0.05</v>
      </c>
      <c r="L238" s="161">
        <v>0.2</v>
      </c>
      <c r="M238" s="160" t="s">
        <v>102</v>
      </c>
      <c r="N238" s="153">
        <v>2.0499969176470253E-3</v>
      </c>
      <c r="O238" s="153">
        <v>2.0499969176470253E-3</v>
      </c>
      <c r="P238" s="157">
        <v>1</v>
      </c>
      <c r="Q238" s="157">
        <v>219</v>
      </c>
      <c r="R238" s="157">
        <v>1</v>
      </c>
      <c r="S238" s="157">
        <v>535</v>
      </c>
      <c r="T238" s="157">
        <v>2</v>
      </c>
      <c r="U238" s="157">
        <v>1</v>
      </c>
      <c r="V238" s="161">
        <v>194.83217421942072</v>
      </c>
      <c r="W238" s="161">
        <v>49.282785721975131</v>
      </c>
      <c r="X238" s="161">
        <v>194.81959393009316</v>
      </c>
      <c r="Y238" s="161">
        <v>49.280186396015324</v>
      </c>
      <c r="Z238" s="161">
        <v>183</v>
      </c>
      <c r="AA238" s="156">
        <f t="shared" si="19"/>
        <v>0.93926991644565194</v>
      </c>
      <c r="AB238" s="156">
        <f t="shared" si="20"/>
        <v>0.93933056890399658</v>
      </c>
      <c r="AC238" s="156">
        <f t="shared" si="21"/>
        <v>99.993543012401346</v>
      </c>
      <c r="AD238" s="156">
        <f t="shared" si="21"/>
        <v>99.99472569189885</v>
      </c>
      <c r="AE238" s="177"/>
    </row>
    <row r="239" spans="1:31" s="158" customFormat="1" x14ac:dyDescent="0.25">
      <c r="A239" s="159" t="s">
        <v>97</v>
      </c>
      <c r="B239" s="157" t="s">
        <v>29</v>
      </c>
      <c r="C239" s="157" t="s">
        <v>98</v>
      </c>
      <c r="D239" s="157" t="s">
        <v>82</v>
      </c>
      <c r="E239" s="157" t="s">
        <v>17</v>
      </c>
      <c r="F239" s="157" t="s">
        <v>23</v>
      </c>
      <c r="G239" s="157" t="s">
        <v>44</v>
      </c>
      <c r="H239" s="157">
        <v>1</v>
      </c>
      <c r="I239" s="157">
        <v>1070</v>
      </c>
      <c r="J239" s="157">
        <v>2</v>
      </c>
      <c r="K239" s="157">
        <f t="shared" si="22"/>
        <v>0.05</v>
      </c>
      <c r="L239" s="161">
        <v>0.2</v>
      </c>
      <c r="M239" s="160" t="s">
        <v>102</v>
      </c>
      <c r="N239" s="153">
        <v>2.0499969176469911E-3</v>
      </c>
      <c r="O239" s="153">
        <v>2.0499969176469911E-3</v>
      </c>
      <c r="P239" s="157">
        <v>1</v>
      </c>
      <c r="Q239" s="157">
        <v>220</v>
      </c>
      <c r="R239" s="157">
        <v>1</v>
      </c>
      <c r="S239" s="157">
        <v>1070</v>
      </c>
      <c r="T239" s="157">
        <v>2</v>
      </c>
      <c r="U239" s="157">
        <v>1</v>
      </c>
      <c r="V239" s="161">
        <v>491.48671945268751</v>
      </c>
      <c r="W239" s="161">
        <v>104.45968466925838</v>
      </c>
      <c r="X239" s="161">
        <v>491.46897125236598</v>
      </c>
      <c r="Y239" s="161">
        <v>104.45687974269875</v>
      </c>
      <c r="Z239" s="161">
        <v>183</v>
      </c>
      <c r="AA239" s="156">
        <f t="shared" si="19"/>
        <v>0.37233966403768987</v>
      </c>
      <c r="AB239" s="156">
        <f t="shared" si="20"/>
        <v>0.37235311017433642</v>
      </c>
      <c r="AC239" s="156">
        <f t="shared" si="21"/>
        <v>99.996388874893441</v>
      </c>
      <c r="AD239" s="156">
        <f t="shared" si="21"/>
        <v>99.997314823830351</v>
      </c>
      <c r="AE239" s="177"/>
    </row>
    <row r="240" spans="1:31" s="158" customFormat="1" ht="45" x14ac:dyDescent="0.25">
      <c r="A240" s="159" t="s">
        <v>7</v>
      </c>
      <c r="B240" s="157" t="s">
        <v>8</v>
      </c>
      <c r="C240" s="157" t="s">
        <v>103</v>
      </c>
      <c r="D240" s="157" t="s">
        <v>10</v>
      </c>
      <c r="E240" s="157" t="s">
        <v>11</v>
      </c>
      <c r="F240" s="157" t="s">
        <v>12</v>
      </c>
      <c r="G240" s="157" t="s">
        <v>13</v>
      </c>
      <c r="H240" s="157">
        <v>0.6</v>
      </c>
      <c r="I240" s="157">
        <v>535</v>
      </c>
      <c r="J240" s="157">
        <v>6</v>
      </c>
      <c r="K240" s="157">
        <v>0.50700000000000001</v>
      </c>
      <c r="L240" s="157">
        <f>K240</f>
        <v>0.50700000000000001</v>
      </c>
      <c r="M240" s="160" t="s">
        <v>14</v>
      </c>
      <c r="N240" s="153">
        <v>7.9239691716841273E-4</v>
      </c>
      <c r="O240" s="153">
        <v>7.9239691716840146E-4</v>
      </c>
      <c r="P240" s="157">
        <v>20</v>
      </c>
      <c r="Q240" s="157">
        <v>221</v>
      </c>
      <c r="R240" s="157">
        <v>0.6</v>
      </c>
      <c r="S240" s="157">
        <v>26.75</v>
      </c>
      <c r="T240" s="157">
        <v>6</v>
      </c>
      <c r="U240" s="157">
        <v>20</v>
      </c>
      <c r="V240" s="161">
        <v>5.1712481311816285</v>
      </c>
      <c r="W240" s="161">
        <v>0.90275650005335051</v>
      </c>
      <c r="X240" s="161">
        <v>5.1137574568526176</v>
      </c>
      <c r="Y240" s="161">
        <v>0.89304070443385586</v>
      </c>
      <c r="Z240" s="161">
        <v>183</v>
      </c>
      <c r="AA240" s="156">
        <f t="shared" si="19"/>
        <v>35.387975080241326</v>
      </c>
      <c r="AB240" s="156">
        <f t="shared" si="20"/>
        <v>35.785819242321217</v>
      </c>
      <c r="AC240" s="156">
        <f t="shared" si="21"/>
        <v>98.888263087157767</v>
      </c>
      <c r="AD240" s="156">
        <f t="shared" si="21"/>
        <v>98.923763426912956</v>
      </c>
      <c r="AE240" s="177"/>
    </row>
    <row r="241" spans="1:31" s="158" customFormat="1" ht="45" x14ac:dyDescent="0.25">
      <c r="A241" s="159" t="s">
        <v>7</v>
      </c>
      <c r="B241" s="157" t="s">
        <v>15</v>
      </c>
      <c r="C241" s="157" t="s">
        <v>103</v>
      </c>
      <c r="D241" s="157" t="s">
        <v>16</v>
      </c>
      <c r="E241" s="157" t="s">
        <v>17</v>
      </c>
      <c r="F241" s="157" t="s">
        <v>12</v>
      </c>
      <c r="G241" s="157" t="s">
        <v>16</v>
      </c>
      <c r="H241" s="157">
        <v>0.75</v>
      </c>
      <c r="I241" s="157">
        <v>1070</v>
      </c>
      <c r="J241" s="157">
        <v>12</v>
      </c>
      <c r="K241" s="157">
        <v>0.60799999999999998</v>
      </c>
      <c r="L241" s="157">
        <f t="shared" ref="L241:L247" si="23">K241</f>
        <v>0.60799999999999998</v>
      </c>
      <c r="M241" s="160" t="s">
        <v>14</v>
      </c>
      <c r="N241" s="153">
        <v>1.2639969152540538E-3</v>
      </c>
      <c r="O241" s="153">
        <v>1.2639969152540241E-3</v>
      </c>
      <c r="P241" s="157">
        <v>20</v>
      </c>
      <c r="Q241" s="157">
        <v>222</v>
      </c>
      <c r="R241" s="157">
        <v>0.75</v>
      </c>
      <c r="S241" s="157">
        <v>53.5</v>
      </c>
      <c r="T241" s="157">
        <v>12</v>
      </c>
      <c r="U241" s="157">
        <v>20</v>
      </c>
      <c r="V241" s="161">
        <v>42.489439875033547</v>
      </c>
      <c r="W241" s="161">
        <v>4.7092401689733476</v>
      </c>
      <c r="X241" s="161">
        <v>42.34019328001358</v>
      </c>
      <c r="Y241" s="161">
        <v>4.6930244250973603</v>
      </c>
      <c r="Z241" s="161">
        <v>183</v>
      </c>
      <c r="AA241" s="156">
        <f t="shared" si="19"/>
        <v>4.3069525166305933</v>
      </c>
      <c r="AB241" s="156">
        <f t="shared" si="20"/>
        <v>4.3221342611674851</v>
      </c>
      <c r="AC241" s="156">
        <f t="shared" si="21"/>
        <v>99.648744263377168</v>
      </c>
      <c r="AD241" s="156">
        <f t="shared" si="21"/>
        <v>99.655661140775436</v>
      </c>
      <c r="AE241" s="177"/>
    </row>
    <row r="242" spans="1:31" s="158" customFormat="1" ht="45" x14ac:dyDescent="0.25">
      <c r="A242" s="159" t="s">
        <v>7</v>
      </c>
      <c r="B242" s="157" t="s">
        <v>18</v>
      </c>
      <c r="C242" s="157" t="s">
        <v>103</v>
      </c>
      <c r="D242" s="157" t="s">
        <v>10</v>
      </c>
      <c r="E242" s="157" t="s">
        <v>11</v>
      </c>
      <c r="F242" s="157" t="s">
        <v>12</v>
      </c>
      <c r="G242" s="157" t="s">
        <v>13</v>
      </c>
      <c r="H242" s="157">
        <v>0.6</v>
      </c>
      <c r="I242" s="157">
        <v>535</v>
      </c>
      <c r="J242" s="157">
        <v>6</v>
      </c>
      <c r="K242" s="157">
        <v>0.50700000000000001</v>
      </c>
      <c r="L242" s="157">
        <f t="shared" si="23"/>
        <v>0.50700000000000001</v>
      </c>
      <c r="M242" s="160" t="s">
        <v>14</v>
      </c>
      <c r="N242" s="153">
        <v>7.9239691668539763E-4</v>
      </c>
      <c r="O242" s="153">
        <v>7.9239691668541259E-4</v>
      </c>
      <c r="P242" s="157">
        <v>10</v>
      </c>
      <c r="Q242" s="157">
        <v>223</v>
      </c>
      <c r="R242" s="157">
        <v>0.6</v>
      </c>
      <c r="S242" s="157">
        <v>53.5</v>
      </c>
      <c r="T242" s="157">
        <v>6</v>
      </c>
      <c r="U242" s="157">
        <v>10</v>
      </c>
      <c r="V242" s="161">
        <v>10.352084622350807</v>
      </c>
      <c r="W242" s="161">
        <v>1.80546187914737</v>
      </c>
      <c r="X242" s="161">
        <v>10.293645785858606</v>
      </c>
      <c r="Y242" s="161">
        <v>1.795604893025982</v>
      </c>
      <c r="Z242" s="161">
        <v>183</v>
      </c>
      <c r="AA242" s="156">
        <f t="shared" si="19"/>
        <v>17.677598925813591</v>
      </c>
      <c r="AB242" s="156">
        <f t="shared" si="20"/>
        <v>17.777957762195889</v>
      </c>
      <c r="AC242" s="156">
        <f t="shared" si="21"/>
        <v>99.435487260546282</v>
      </c>
      <c r="AD242" s="156">
        <f t="shared" si="21"/>
        <v>99.454046289471208</v>
      </c>
      <c r="AE242" s="177"/>
    </row>
    <row r="243" spans="1:31" s="158" customFormat="1" ht="45" x14ac:dyDescent="0.25">
      <c r="A243" s="159" t="s">
        <v>7</v>
      </c>
      <c r="B243" s="157" t="s">
        <v>19</v>
      </c>
      <c r="C243" s="157" t="s">
        <v>103</v>
      </c>
      <c r="D243" s="157" t="s">
        <v>16</v>
      </c>
      <c r="E243" s="157" t="s">
        <v>17</v>
      </c>
      <c r="F243" s="157" t="s">
        <v>12</v>
      </c>
      <c r="G243" s="157" t="s">
        <v>16</v>
      </c>
      <c r="H243" s="157">
        <v>0.75</v>
      </c>
      <c r="I243" s="157">
        <v>1070</v>
      </c>
      <c r="J243" s="157">
        <v>12</v>
      </c>
      <c r="K243" s="157">
        <v>0.60799999999999998</v>
      </c>
      <c r="L243" s="157">
        <f t="shared" si="23"/>
        <v>0.60799999999999998</v>
      </c>
      <c r="M243" s="160" t="s">
        <v>14</v>
      </c>
      <c r="N243" s="153">
        <v>1.2639969128665613E-3</v>
      </c>
      <c r="O243" s="153">
        <v>1.2639969128665669E-3</v>
      </c>
      <c r="P243" s="157">
        <v>10</v>
      </c>
      <c r="Q243" s="157">
        <v>224</v>
      </c>
      <c r="R243" s="157">
        <v>0.75</v>
      </c>
      <c r="S243" s="157">
        <v>107</v>
      </c>
      <c r="T243" s="157">
        <v>12</v>
      </c>
      <c r="U243" s="157">
        <v>10</v>
      </c>
      <c r="V243" s="161">
        <v>89.04233030438337</v>
      </c>
      <c r="W243" s="161">
        <v>9.9009987775546513</v>
      </c>
      <c r="X243" s="161">
        <v>88.878114727215234</v>
      </c>
      <c r="Y243" s="161">
        <v>9.8830439821977034</v>
      </c>
      <c r="Z243" s="161">
        <v>183</v>
      </c>
      <c r="AA243" s="156">
        <f t="shared" si="19"/>
        <v>2.055202277101583</v>
      </c>
      <c r="AB243" s="156">
        <f t="shared" si="20"/>
        <v>2.0589995699353403</v>
      </c>
      <c r="AC243" s="156">
        <f t="shared" si="21"/>
        <v>99.815575831622127</v>
      </c>
      <c r="AD243" s="156">
        <f t="shared" si="21"/>
        <v>99.818656725848186</v>
      </c>
      <c r="AE243" s="177"/>
    </row>
    <row r="244" spans="1:31" s="158" customFormat="1" ht="45" x14ac:dyDescent="0.25">
      <c r="A244" s="159" t="s">
        <v>7</v>
      </c>
      <c r="B244" s="157" t="s">
        <v>20</v>
      </c>
      <c r="C244" s="157" t="s">
        <v>103</v>
      </c>
      <c r="D244" s="157" t="s">
        <v>10</v>
      </c>
      <c r="E244" s="157" t="s">
        <v>11</v>
      </c>
      <c r="F244" s="157" t="s">
        <v>12</v>
      </c>
      <c r="G244" s="157" t="s">
        <v>13</v>
      </c>
      <c r="H244" s="157">
        <v>0.6</v>
      </c>
      <c r="I244" s="157">
        <v>535</v>
      </c>
      <c r="J244" s="157">
        <v>6</v>
      </c>
      <c r="K244" s="157">
        <v>0.50700000000000001</v>
      </c>
      <c r="L244" s="157">
        <f t="shared" si="23"/>
        <v>0.50700000000000001</v>
      </c>
      <c r="M244" s="160" t="s">
        <v>14</v>
      </c>
      <c r="N244" s="153">
        <v>7.923969157280933E-4</v>
      </c>
      <c r="O244" s="153">
        <v>7.9239691572811108E-4</v>
      </c>
      <c r="P244" s="157">
        <v>5</v>
      </c>
      <c r="Q244" s="157">
        <v>225</v>
      </c>
      <c r="R244" s="157">
        <v>0.6</v>
      </c>
      <c r="S244" s="157">
        <v>107</v>
      </c>
      <c r="T244" s="157">
        <v>6</v>
      </c>
      <c r="U244" s="157">
        <v>5</v>
      </c>
      <c r="V244" s="161">
        <v>20.969837466011107</v>
      </c>
      <c r="W244" s="161">
        <v>3.648647877383659</v>
      </c>
      <c r="X244" s="161">
        <v>20.909468304536933</v>
      </c>
      <c r="Y244" s="161">
        <v>3.6385091882952714</v>
      </c>
      <c r="Z244" s="161">
        <v>183</v>
      </c>
      <c r="AA244" s="156">
        <f t="shared" si="19"/>
        <v>8.7268201432946224</v>
      </c>
      <c r="AB244" s="156">
        <f t="shared" si="20"/>
        <v>8.7520159448670771</v>
      </c>
      <c r="AC244" s="156">
        <f t="shared" si="21"/>
        <v>99.712114309078331</v>
      </c>
      <c r="AD244" s="156">
        <f t="shared" si="21"/>
        <v>99.722124758839215</v>
      </c>
      <c r="AE244" s="177"/>
    </row>
    <row r="245" spans="1:31" s="158" customFormat="1" ht="45" x14ac:dyDescent="0.25">
      <c r="A245" s="159" t="s">
        <v>7</v>
      </c>
      <c r="B245" s="157" t="s">
        <v>21</v>
      </c>
      <c r="C245" s="157" t="s">
        <v>103</v>
      </c>
      <c r="D245" s="157" t="s">
        <v>16</v>
      </c>
      <c r="E245" s="157" t="s">
        <v>17</v>
      </c>
      <c r="F245" s="157" t="s">
        <v>12</v>
      </c>
      <c r="G245" s="157" t="s">
        <v>16</v>
      </c>
      <c r="H245" s="157">
        <v>0.75</v>
      </c>
      <c r="I245" s="157">
        <v>1070</v>
      </c>
      <c r="J245" s="157">
        <v>12</v>
      </c>
      <c r="K245" s="157">
        <v>0.60799999999999998</v>
      </c>
      <c r="L245" s="157">
        <f t="shared" si="23"/>
        <v>0.60799999999999998</v>
      </c>
      <c r="M245" s="160" t="s">
        <v>14</v>
      </c>
      <c r="N245" s="153">
        <v>1.2639969080805308E-3</v>
      </c>
      <c r="O245" s="153">
        <v>1.2639969080805074E-3</v>
      </c>
      <c r="P245" s="157">
        <v>5</v>
      </c>
      <c r="Q245" s="157">
        <v>226</v>
      </c>
      <c r="R245" s="157">
        <v>0.75</v>
      </c>
      <c r="S245" s="157">
        <v>214</v>
      </c>
      <c r="T245" s="157">
        <v>12</v>
      </c>
      <c r="U245" s="157">
        <v>5</v>
      </c>
      <c r="V245" s="161">
        <v>196.50977582215396</v>
      </c>
      <c r="W245" s="161">
        <v>21.888342439886404</v>
      </c>
      <c r="X245" s="161">
        <v>196.31150106509534</v>
      </c>
      <c r="Y245" s="161">
        <v>21.866712695046996</v>
      </c>
      <c r="Z245" s="161">
        <v>183</v>
      </c>
      <c r="AA245" s="156">
        <f t="shared" si="19"/>
        <v>0.93125138041793587</v>
      </c>
      <c r="AB245" s="156">
        <f t="shared" si="20"/>
        <v>0.9321919449809446</v>
      </c>
      <c r="AC245" s="156">
        <f t="shared" si="21"/>
        <v>99.899101835402803</v>
      </c>
      <c r="AD245" s="156">
        <f t="shared" si="21"/>
        <v>99.901181439851769</v>
      </c>
      <c r="AE245" s="177"/>
    </row>
    <row r="246" spans="1:31" s="158" customFormat="1" ht="45" x14ac:dyDescent="0.25">
      <c r="A246" s="159" t="s">
        <v>7</v>
      </c>
      <c r="B246" s="157" t="s">
        <v>22</v>
      </c>
      <c r="C246" s="157" t="s">
        <v>103</v>
      </c>
      <c r="D246" s="157" t="s">
        <v>10</v>
      </c>
      <c r="E246" s="157" t="s">
        <v>11</v>
      </c>
      <c r="F246" s="157" t="s">
        <v>23</v>
      </c>
      <c r="G246" s="157" t="s">
        <v>13</v>
      </c>
      <c r="H246" s="157">
        <v>0.6</v>
      </c>
      <c r="I246" s="157">
        <v>535</v>
      </c>
      <c r="J246" s="157">
        <v>6</v>
      </c>
      <c r="K246" s="157">
        <v>0.50700000000000001</v>
      </c>
      <c r="L246" s="157">
        <f t="shared" si="23"/>
        <v>0.50700000000000001</v>
      </c>
      <c r="M246" s="160" t="s">
        <v>14</v>
      </c>
      <c r="N246" s="153">
        <v>7.9239690805230165E-4</v>
      </c>
      <c r="O246" s="153">
        <v>7.9239690805232442E-4</v>
      </c>
      <c r="P246" s="157">
        <v>1</v>
      </c>
      <c r="Q246" s="157">
        <v>227</v>
      </c>
      <c r="R246" s="157">
        <v>0.6</v>
      </c>
      <c r="S246" s="157">
        <v>535</v>
      </c>
      <c r="T246" s="157">
        <v>6</v>
      </c>
      <c r="U246" s="157">
        <v>1</v>
      </c>
      <c r="V246" s="161">
        <v>118.87315293510071</v>
      </c>
      <c r="W246" s="161">
        <v>20.149469141814617</v>
      </c>
      <c r="X246" s="161">
        <v>118.7960446714031</v>
      </c>
      <c r="Y246" s="161">
        <v>20.13718742207276</v>
      </c>
      <c r="Z246" s="161">
        <v>183</v>
      </c>
      <c r="AA246" s="156">
        <f t="shared" si="19"/>
        <v>1.5394560965326596</v>
      </c>
      <c r="AB246" s="156">
        <f t="shared" si="20"/>
        <v>1.5404553283418556</v>
      </c>
      <c r="AC246" s="156">
        <f t="shared" si="21"/>
        <v>99.935133996370297</v>
      </c>
      <c r="AD246" s="156">
        <f t="shared" si="21"/>
        <v>99.939046931433197</v>
      </c>
      <c r="AE246" s="177"/>
    </row>
    <row r="247" spans="1:31" s="158" customFormat="1" ht="45" x14ac:dyDescent="0.25">
      <c r="A247" s="159" t="s">
        <v>7</v>
      </c>
      <c r="B247" s="157" t="s">
        <v>24</v>
      </c>
      <c r="C247" s="157" t="s">
        <v>103</v>
      </c>
      <c r="D247" s="157" t="s">
        <v>16</v>
      </c>
      <c r="E247" s="157" t="s">
        <v>17</v>
      </c>
      <c r="F247" s="157" t="s">
        <v>23</v>
      </c>
      <c r="G247" s="157" t="s">
        <v>16</v>
      </c>
      <c r="H247" s="157">
        <v>0.75</v>
      </c>
      <c r="I247" s="157">
        <v>1070</v>
      </c>
      <c r="J247" s="157">
        <v>12</v>
      </c>
      <c r="K247" s="157">
        <v>0.60799999999999998</v>
      </c>
      <c r="L247" s="157">
        <f t="shared" si="23"/>
        <v>0.60799999999999998</v>
      </c>
      <c r="M247" s="160" t="s">
        <v>14</v>
      </c>
      <c r="N247" s="153">
        <v>1.2639968698248385E-3</v>
      </c>
      <c r="O247" s="153">
        <v>1.2639968698248375E-3</v>
      </c>
      <c r="P247" s="157">
        <v>1</v>
      </c>
      <c r="Q247" s="157">
        <v>228</v>
      </c>
      <c r="R247" s="157">
        <v>0.75</v>
      </c>
      <c r="S247" s="157">
        <v>1070</v>
      </c>
      <c r="T247" s="157">
        <v>12</v>
      </c>
      <c r="U247" s="157">
        <v>1</v>
      </c>
      <c r="V247" s="161">
        <v>2146.8545156045839</v>
      </c>
      <c r="W247" s="161">
        <v>205.0498624463566</v>
      </c>
      <c r="X247" s="161">
        <v>2146.1629608491276</v>
      </c>
      <c r="Y247" s="161">
        <v>204.99130205995564</v>
      </c>
      <c r="Z247" s="161">
        <v>183</v>
      </c>
      <c r="AA247" s="156">
        <f t="shared" si="19"/>
        <v>8.5240987998883883E-2</v>
      </c>
      <c r="AB247" s="156">
        <f t="shared" si="20"/>
        <v>8.5268455069971105E-2</v>
      </c>
      <c r="AC247" s="156">
        <f t="shared" si="21"/>
        <v>99.967787535185565</v>
      </c>
      <c r="AD247" s="156">
        <f t="shared" si="21"/>
        <v>99.971440904323316</v>
      </c>
      <c r="AE247" s="177"/>
    </row>
    <row r="248" spans="1:31" s="158" customFormat="1" ht="60" x14ac:dyDescent="0.25">
      <c r="A248" s="159" t="s">
        <v>7</v>
      </c>
      <c r="B248" s="157" t="s">
        <v>25</v>
      </c>
      <c r="C248" s="157" t="s">
        <v>103</v>
      </c>
      <c r="D248" s="157" t="s">
        <v>10</v>
      </c>
      <c r="E248" s="157" t="s">
        <v>11</v>
      </c>
      <c r="F248" s="157" t="s">
        <v>12</v>
      </c>
      <c r="G248" s="157" t="s">
        <v>13</v>
      </c>
      <c r="H248" s="157">
        <v>0.6</v>
      </c>
      <c r="I248" s="157">
        <v>535</v>
      </c>
      <c r="J248" s="157">
        <f>5/60</f>
        <v>8.3333333333333329E-2</v>
      </c>
      <c r="K248" s="157">
        <v>0.50700000000000001</v>
      </c>
      <c r="L248" s="157">
        <f>K248</f>
        <v>0.50700000000000001</v>
      </c>
      <c r="M248" s="160" t="s">
        <v>104</v>
      </c>
      <c r="N248" s="153">
        <v>7.9239691764037569E-4</v>
      </c>
      <c r="O248" s="153">
        <v>7.9239691764039152E-4</v>
      </c>
      <c r="P248" s="157">
        <v>20</v>
      </c>
      <c r="Q248" s="157">
        <v>229</v>
      </c>
      <c r="R248" s="157">
        <v>0.6</v>
      </c>
      <c r="S248" s="157">
        <v>26.75</v>
      </c>
      <c r="T248" s="157">
        <v>8.3333333333333329E-2</v>
      </c>
      <c r="U248" s="157">
        <v>20</v>
      </c>
      <c r="V248" s="168">
        <v>7.081532876170972E-2</v>
      </c>
      <c r="W248" s="168">
        <v>8.3209706395235519E-2</v>
      </c>
      <c r="X248" s="168">
        <v>7.002968055908948E-2</v>
      </c>
      <c r="Y248" s="168">
        <v>8.2497379036161694E-2</v>
      </c>
      <c r="Z248" s="161">
        <v>183</v>
      </c>
      <c r="AA248" s="156">
        <f t="shared" si="19"/>
        <v>2584.186265883005</v>
      </c>
      <c r="AB248" s="156">
        <f t="shared" si="20"/>
        <v>2613.177706066911</v>
      </c>
      <c r="AC248" s="156">
        <f t="shared" si="21"/>
        <v>98.890567598345953</v>
      </c>
      <c r="AD248" s="156">
        <f t="shared" si="21"/>
        <v>99.143937180008351</v>
      </c>
      <c r="AE248" s="177"/>
    </row>
    <row r="249" spans="1:31" s="158" customFormat="1" ht="60" x14ac:dyDescent="0.25">
      <c r="A249" s="159" t="s">
        <v>7</v>
      </c>
      <c r="B249" s="157" t="s">
        <v>25</v>
      </c>
      <c r="C249" s="157" t="s">
        <v>103</v>
      </c>
      <c r="D249" s="157" t="s">
        <v>16</v>
      </c>
      <c r="E249" s="157" t="s">
        <v>17</v>
      </c>
      <c r="F249" s="157" t="s">
        <v>12</v>
      </c>
      <c r="G249" s="157" t="s">
        <v>16</v>
      </c>
      <c r="H249" s="157">
        <v>0.75</v>
      </c>
      <c r="I249" s="157">
        <v>1070</v>
      </c>
      <c r="J249" s="157">
        <f>60/60</f>
        <v>1</v>
      </c>
      <c r="K249" s="157">
        <v>0.60799999999999998</v>
      </c>
      <c r="L249" s="157">
        <f t="shared" ref="L249:L254" si="24">K249</f>
        <v>0.60799999999999998</v>
      </c>
      <c r="M249" s="160" t="s">
        <v>104</v>
      </c>
      <c r="N249" s="153">
        <v>1.2639969174476641E-3</v>
      </c>
      <c r="O249" s="153">
        <v>1.2639969174476464E-3</v>
      </c>
      <c r="P249" s="157">
        <v>20</v>
      </c>
      <c r="Q249" s="157">
        <v>230</v>
      </c>
      <c r="R249" s="157">
        <v>0.75</v>
      </c>
      <c r="S249" s="157">
        <v>53.5</v>
      </c>
      <c r="T249" s="157">
        <v>1</v>
      </c>
      <c r="U249" s="157">
        <v>20</v>
      </c>
      <c r="V249" s="157">
        <v>3.4007150229597132</v>
      </c>
      <c r="W249" s="157">
        <v>1.3030382368483542</v>
      </c>
      <c r="X249" s="157">
        <v>3.3892228493764249</v>
      </c>
      <c r="Y249" s="157">
        <v>1.2990017764592574</v>
      </c>
      <c r="Z249" s="161">
        <v>183</v>
      </c>
      <c r="AA249" s="156">
        <f t="shared" si="19"/>
        <v>53.812212656599286</v>
      </c>
      <c r="AB249" s="156">
        <f t="shared" si="20"/>
        <v>53.994679055604074</v>
      </c>
      <c r="AC249" s="156">
        <f t="shared" si="21"/>
        <v>99.662065962431441</v>
      </c>
      <c r="AD249" s="156">
        <f t="shared" si="21"/>
        <v>99.690227019058185</v>
      </c>
      <c r="AE249" s="177"/>
    </row>
    <row r="250" spans="1:31" s="158" customFormat="1" ht="60" x14ac:dyDescent="0.25">
      <c r="A250" s="159" t="s">
        <v>7</v>
      </c>
      <c r="B250" s="157" t="s">
        <v>27</v>
      </c>
      <c r="C250" s="157" t="s">
        <v>103</v>
      </c>
      <c r="D250" s="157" t="s">
        <v>10</v>
      </c>
      <c r="E250" s="157" t="s">
        <v>11</v>
      </c>
      <c r="F250" s="157" t="s">
        <v>12</v>
      </c>
      <c r="G250" s="157" t="s">
        <v>13</v>
      </c>
      <c r="H250" s="157">
        <v>0.6</v>
      </c>
      <c r="I250" s="157">
        <v>535</v>
      </c>
      <c r="J250" s="157">
        <f>5/60</f>
        <v>8.3333333333333329E-2</v>
      </c>
      <c r="K250" s="157">
        <v>0.50700000000000001</v>
      </c>
      <c r="L250" s="157">
        <f t="shared" si="24"/>
        <v>0.50700000000000001</v>
      </c>
      <c r="M250" s="160" t="s">
        <v>104</v>
      </c>
      <c r="N250" s="153">
        <v>7.923969176337291E-4</v>
      </c>
      <c r="O250" s="153">
        <v>7.9239691763373214E-4</v>
      </c>
      <c r="P250" s="157">
        <v>10</v>
      </c>
      <c r="Q250" s="157">
        <v>231</v>
      </c>
      <c r="R250" s="157">
        <v>0.6</v>
      </c>
      <c r="S250" s="157">
        <v>53.5</v>
      </c>
      <c r="T250" s="157">
        <v>8.3333333333333329E-2</v>
      </c>
      <c r="U250" s="157">
        <v>10</v>
      </c>
      <c r="V250" s="157">
        <v>0.14061712063620929</v>
      </c>
      <c r="W250" s="157">
        <v>0.16545474231464735</v>
      </c>
      <c r="X250" s="157">
        <v>0.13983118043549533</v>
      </c>
      <c r="Y250" s="157">
        <v>0.16474228486971645</v>
      </c>
      <c r="Z250" s="161">
        <v>183</v>
      </c>
      <c r="AA250" s="156">
        <f t="shared" si="19"/>
        <v>1301.4062524679302</v>
      </c>
      <c r="AB250" s="156">
        <f t="shared" si="20"/>
        <v>1308.7209836179463</v>
      </c>
      <c r="AC250" s="156">
        <f t="shared" si="21"/>
        <v>99.441077873620188</v>
      </c>
      <c r="AD250" s="156">
        <f t="shared" si="21"/>
        <v>99.569394364305381</v>
      </c>
      <c r="AE250" s="177"/>
    </row>
    <row r="251" spans="1:31" s="158" customFormat="1" ht="60" x14ac:dyDescent="0.25">
      <c r="A251" s="159" t="s">
        <v>7</v>
      </c>
      <c r="B251" s="157" t="s">
        <v>27</v>
      </c>
      <c r="C251" s="157" t="s">
        <v>103</v>
      </c>
      <c r="D251" s="157" t="s">
        <v>16</v>
      </c>
      <c r="E251" s="157" t="s">
        <v>17</v>
      </c>
      <c r="F251" s="157" t="s">
        <v>12</v>
      </c>
      <c r="G251" s="157" t="s">
        <v>16</v>
      </c>
      <c r="H251" s="157">
        <v>0.75</v>
      </c>
      <c r="I251" s="157">
        <v>1070</v>
      </c>
      <c r="J251" s="157">
        <f>60/60</f>
        <v>1</v>
      </c>
      <c r="K251" s="157">
        <v>0.60799999999999998</v>
      </c>
      <c r="L251" s="157">
        <f t="shared" si="24"/>
        <v>0.60799999999999998</v>
      </c>
      <c r="M251" s="160" t="s">
        <v>104</v>
      </c>
      <c r="N251" s="153">
        <v>1.2639969172486816E-3</v>
      </c>
      <c r="O251" s="153">
        <v>1.2639969172486621E-3</v>
      </c>
      <c r="P251" s="157">
        <v>10</v>
      </c>
      <c r="Q251" s="157">
        <v>232</v>
      </c>
      <c r="R251" s="157">
        <v>0.75</v>
      </c>
      <c r="S251" s="157">
        <v>107</v>
      </c>
      <c r="T251" s="157">
        <v>1</v>
      </c>
      <c r="U251" s="157">
        <v>10</v>
      </c>
      <c r="V251" s="157">
        <v>6.842570966118954</v>
      </c>
      <c r="W251" s="157">
        <v>2.6085285602115125</v>
      </c>
      <c r="X251" s="157">
        <v>6.830888354485027</v>
      </c>
      <c r="Y251" s="157">
        <v>2.6044664666519717</v>
      </c>
      <c r="Z251" s="161">
        <v>183</v>
      </c>
      <c r="AA251" s="156">
        <f t="shared" si="19"/>
        <v>26.744333512378024</v>
      </c>
      <c r="AB251" s="156">
        <f t="shared" si="20"/>
        <v>26.790073340877516</v>
      </c>
      <c r="AC251" s="156">
        <f t="shared" si="21"/>
        <v>99.829265758561021</v>
      </c>
      <c r="AD251" s="156">
        <f t="shared" si="21"/>
        <v>99.844276439158051</v>
      </c>
      <c r="AE251" s="177"/>
    </row>
    <row r="252" spans="1:31" s="158" customFormat="1" ht="60" x14ac:dyDescent="0.25">
      <c r="A252" s="159" t="s">
        <v>7</v>
      </c>
      <c r="B252" s="157" t="s">
        <v>28</v>
      </c>
      <c r="C252" s="157" t="s">
        <v>103</v>
      </c>
      <c r="D252" s="157" t="s">
        <v>10</v>
      </c>
      <c r="E252" s="157" t="s">
        <v>11</v>
      </c>
      <c r="F252" s="157" t="s">
        <v>12</v>
      </c>
      <c r="G252" s="157" t="s">
        <v>13</v>
      </c>
      <c r="H252" s="157">
        <v>0.6</v>
      </c>
      <c r="I252" s="157">
        <v>535</v>
      </c>
      <c r="J252" s="157">
        <f>5/60</f>
        <v>8.3333333333333329E-2</v>
      </c>
      <c r="K252" s="157">
        <v>0.50700000000000001</v>
      </c>
      <c r="L252" s="157">
        <f>K252</f>
        <v>0.50700000000000001</v>
      </c>
      <c r="M252" s="160" t="s">
        <v>104</v>
      </c>
      <c r="N252" s="153">
        <v>7.9239691762042074E-4</v>
      </c>
      <c r="O252" s="153">
        <v>7.9239691762040144E-4</v>
      </c>
      <c r="P252" s="157">
        <v>5</v>
      </c>
      <c r="Q252" s="157">
        <v>233</v>
      </c>
      <c r="R252" s="157">
        <v>0.6</v>
      </c>
      <c r="S252" s="157">
        <v>107</v>
      </c>
      <c r="T252" s="157">
        <v>8.3333333333333329E-2</v>
      </c>
      <c r="U252" s="157">
        <v>5</v>
      </c>
      <c r="V252" s="157">
        <v>0.28028036884969909</v>
      </c>
      <c r="W252" s="157">
        <v>0.3299924181887694</v>
      </c>
      <c r="X252" s="157">
        <v>0.27949384738432892</v>
      </c>
      <c r="Y252" s="157">
        <v>0.32927968914082839</v>
      </c>
      <c r="Z252" s="161">
        <v>183</v>
      </c>
      <c r="AA252" s="156">
        <f t="shared" si="19"/>
        <v>652.91765081889878</v>
      </c>
      <c r="AB252" s="156">
        <f t="shared" si="20"/>
        <v>654.75502130949849</v>
      </c>
      <c r="AC252" s="156">
        <f t="shared" si="21"/>
        <v>99.719380465853476</v>
      </c>
      <c r="AD252" s="156">
        <f t="shared" si="21"/>
        <v>99.784016538363829</v>
      </c>
      <c r="AE252" s="177"/>
    </row>
    <row r="253" spans="1:31" s="158" customFormat="1" ht="60" x14ac:dyDescent="0.25">
      <c r="A253" s="159" t="s">
        <v>7</v>
      </c>
      <c r="B253" s="157" t="s">
        <v>28</v>
      </c>
      <c r="C253" s="157" t="s">
        <v>103</v>
      </c>
      <c r="D253" s="157" t="s">
        <v>16</v>
      </c>
      <c r="E253" s="157" t="s">
        <v>17</v>
      </c>
      <c r="F253" s="157" t="s">
        <v>12</v>
      </c>
      <c r="G253" s="157" t="s">
        <v>16</v>
      </c>
      <c r="H253" s="157">
        <v>0.75</v>
      </c>
      <c r="I253" s="157">
        <v>1070</v>
      </c>
      <c r="J253" s="157">
        <f>60/60</f>
        <v>1</v>
      </c>
      <c r="K253" s="157">
        <v>0.60799999999999998</v>
      </c>
      <c r="L253" s="157">
        <f t="shared" si="24"/>
        <v>0.60799999999999998</v>
      </c>
      <c r="M253" s="160" t="s">
        <v>104</v>
      </c>
      <c r="N253" s="153">
        <v>1.2639969168498587E-3</v>
      </c>
      <c r="O253" s="153">
        <v>1.2639969168498628E-3</v>
      </c>
      <c r="P253" s="157">
        <v>5</v>
      </c>
      <c r="Q253" s="157">
        <v>234</v>
      </c>
      <c r="R253" s="157">
        <v>0.75</v>
      </c>
      <c r="S253" s="157">
        <v>214</v>
      </c>
      <c r="T253" s="157">
        <v>1</v>
      </c>
      <c r="U253" s="157">
        <v>5</v>
      </c>
      <c r="V253" s="157">
        <v>13.894781237879659</v>
      </c>
      <c r="W253" s="157">
        <v>5.2419445364774466</v>
      </c>
      <c r="X253" s="157">
        <v>13.882716562865999</v>
      </c>
      <c r="Y253" s="157">
        <v>5.2378336319565086</v>
      </c>
      <c r="Z253" s="161">
        <v>183</v>
      </c>
      <c r="AA253" s="156">
        <f t="shared" si="19"/>
        <v>13.170412464005498</v>
      </c>
      <c r="AB253" s="156">
        <f t="shared" si="20"/>
        <v>13.181858116263436</v>
      </c>
      <c r="AC253" s="156">
        <f t="shared" si="21"/>
        <v>99.913171176954052</v>
      </c>
      <c r="AD253" s="156">
        <f t="shared" si="21"/>
        <v>99.921576726111255</v>
      </c>
      <c r="AE253" s="177"/>
    </row>
    <row r="254" spans="1:31" s="158" customFormat="1" ht="60" x14ac:dyDescent="0.25">
      <c r="A254" s="159" t="s">
        <v>7</v>
      </c>
      <c r="B254" s="157" t="s">
        <v>29</v>
      </c>
      <c r="C254" s="157" t="s">
        <v>103</v>
      </c>
      <c r="D254" s="157" t="s">
        <v>10</v>
      </c>
      <c r="E254" s="157" t="s">
        <v>11</v>
      </c>
      <c r="F254" s="157" t="s">
        <v>23</v>
      </c>
      <c r="G254" s="157" t="s">
        <v>13</v>
      </c>
      <c r="H254" s="157">
        <v>0.6</v>
      </c>
      <c r="I254" s="157">
        <v>535</v>
      </c>
      <c r="J254" s="157">
        <f>5/60</f>
        <v>8.3333333333333329E-2</v>
      </c>
      <c r="K254" s="157">
        <v>0.50700000000000001</v>
      </c>
      <c r="L254" s="157">
        <f t="shared" si="24"/>
        <v>0.50700000000000001</v>
      </c>
      <c r="M254" s="160" t="s">
        <v>104</v>
      </c>
      <c r="N254" s="153">
        <v>7.9239691751378056E-4</v>
      </c>
      <c r="O254" s="153">
        <v>7.9239691751378056E-4</v>
      </c>
      <c r="P254" s="157">
        <v>1</v>
      </c>
      <c r="Q254" s="157">
        <v>235</v>
      </c>
      <c r="R254" s="157">
        <v>0.6</v>
      </c>
      <c r="S254" s="157">
        <v>535</v>
      </c>
      <c r="T254" s="157">
        <v>8.3333333333333329E-2</v>
      </c>
      <c r="U254" s="157">
        <v>1</v>
      </c>
      <c r="V254" s="157">
        <v>1.3988565607552688</v>
      </c>
      <c r="W254" s="157">
        <v>1.6503367091093029</v>
      </c>
      <c r="X254" s="157">
        <v>1.3980663147030434</v>
      </c>
      <c r="Y254" s="157">
        <v>1.6496205384927978</v>
      </c>
      <c r="Z254" s="161">
        <v>183</v>
      </c>
      <c r="AA254" s="156">
        <f t="shared" si="19"/>
        <v>130.82113286954518</v>
      </c>
      <c r="AB254" s="156">
        <f t="shared" si="20"/>
        <v>130.89507849194561</v>
      </c>
      <c r="AC254" s="156">
        <f t="shared" si="21"/>
        <v>99.943507713771695</v>
      </c>
      <c r="AD254" s="156">
        <f t="shared" si="21"/>
        <v>99.95660457574796</v>
      </c>
      <c r="AE254" s="177"/>
    </row>
    <row r="255" spans="1:31" s="158" customFormat="1" ht="60" x14ac:dyDescent="0.25">
      <c r="A255" s="159" t="s">
        <v>7</v>
      </c>
      <c r="B255" s="157" t="s">
        <v>29</v>
      </c>
      <c r="C255" s="157" t="s">
        <v>103</v>
      </c>
      <c r="D255" s="157" t="s">
        <v>16</v>
      </c>
      <c r="E255" s="157" t="s">
        <v>17</v>
      </c>
      <c r="F255" s="157" t="s">
        <v>23</v>
      </c>
      <c r="G255" s="157" t="s">
        <v>16</v>
      </c>
      <c r="H255" s="157">
        <v>0.75</v>
      </c>
      <c r="I255" s="157">
        <v>1070</v>
      </c>
      <c r="J255" s="157">
        <f>60/60</f>
        <v>1</v>
      </c>
      <c r="K255" s="157">
        <v>0.60799999999999998</v>
      </c>
      <c r="L255" s="157">
        <f>K255</f>
        <v>0.60799999999999998</v>
      </c>
      <c r="M255" s="160" t="s">
        <v>104</v>
      </c>
      <c r="N255" s="153">
        <v>1.2639969136614632E-3</v>
      </c>
      <c r="O255" s="153">
        <v>1.2639969136614632E-3</v>
      </c>
      <c r="P255" s="157">
        <v>1</v>
      </c>
      <c r="Q255" s="157">
        <v>236</v>
      </c>
      <c r="R255" s="157">
        <v>0.75</v>
      </c>
      <c r="S255" s="157">
        <v>1070</v>
      </c>
      <c r="T255" s="157">
        <v>1</v>
      </c>
      <c r="U255" s="157">
        <v>1</v>
      </c>
      <c r="V255" s="157">
        <v>78.493484248338419</v>
      </c>
      <c r="W255" s="157">
        <v>27.189415532479629</v>
      </c>
      <c r="X255" s="157">
        <v>78.478333231807781</v>
      </c>
      <c r="Y255" s="157">
        <v>27.185011366198275</v>
      </c>
      <c r="Z255" s="161">
        <v>183</v>
      </c>
      <c r="AA255" s="156">
        <f t="shared" si="19"/>
        <v>2.3314037050645235</v>
      </c>
      <c r="AB255" s="156">
        <f t="shared" si="20"/>
        <v>2.3318538055523956</v>
      </c>
      <c r="AC255" s="156">
        <f t="shared" si="21"/>
        <v>99.980697739849717</v>
      </c>
      <c r="AD255" s="156">
        <f t="shared" si="21"/>
        <v>99.983801908959407</v>
      </c>
      <c r="AE255" s="177"/>
    </row>
    <row r="256" spans="1:31" s="158" customFormat="1" ht="30" x14ac:dyDescent="0.25">
      <c r="A256" s="159" t="s">
        <v>7</v>
      </c>
      <c r="B256" s="160" t="s">
        <v>30</v>
      </c>
      <c r="C256" s="160" t="s">
        <v>103</v>
      </c>
      <c r="D256" s="157" t="s">
        <v>32</v>
      </c>
      <c r="E256" s="160" t="s">
        <v>33</v>
      </c>
      <c r="F256" s="157" t="s">
        <v>12</v>
      </c>
      <c r="G256" s="157" t="s">
        <v>13</v>
      </c>
      <c r="H256" s="157">
        <v>0.6</v>
      </c>
      <c r="I256" s="157">
        <v>24.08</v>
      </c>
      <c r="J256" s="157">
        <v>0.33</v>
      </c>
      <c r="K256" s="157">
        <v>0.51100000000000001</v>
      </c>
      <c r="L256" s="157">
        <f>K256</f>
        <v>0.51100000000000001</v>
      </c>
      <c r="M256" s="160" t="s">
        <v>34</v>
      </c>
      <c r="N256" s="153">
        <v>7.9239691764581514E-4</v>
      </c>
      <c r="O256" s="153">
        <v>7.9239691764581514E-4</v>
      </c>
      <c r="P256" s="157">
        <v>20</v>
      </c>
      <c r="Q256" s="157">
        <v>237</v>
      </c>
      <c r="R256" s="157">
        <v>0.6</v>
      </c>
      <c r="S256" s="157">
        <v>1.204</v>
      </c>
      <c r="T256" s="157">
        <v>0.33</v>
      </c>
      <c r="U256" s="157">
        <v>20</v>
      </c>
      <c r="V256" s="157">
        <v>1.6619012055423946E-2</v>
      </c>
      <c r="W256" s="157">
        <v>9.8041997474144597E-3</v>
      </c>
      <c r="X256" s="157">
        <v>1.3484210715371366E-2</v>
      </c>
      <c r="Y256" s="157">
        <v>8.1770522069130568E-3</v>
      </c>
      <c r="Z256" s="161">
        <v>183</v>
      </c>
      <c r="AA256" s="156">
        <f t="shared" si="19"/>
        <v>11011.484881875051</v>
      </c>
      <c r="AB256" s="156">
        <f t="shared" si="20"/>
        <v>13571.428381150155</v>
      </c>
      <c r="AC256" s="156">
        <f t="shared" si="21"/>
        <v>81.137258161928614</v>
      </c>
      <c r="AD256" s="156">
        <f t="shared" si="21"/>
        <v>83.403565998025385</v>
      </c>
      <c r="AE256" s="177"/>
    </row>
    <row r="257" spans="1:31" s="158" customFormat="1" ht="30" x14ac:dyDescent="0.25">
      <c r="A257" s="159" t="s">
        <v>7</v>
      </c>
      <c r="B257" s="160" t="s">
        <v>30</v>
      </c>
      <c r="C257" s="160" t="s">
        <v>103</v>
      </c>
      <c r="D257" s="157" t="s">
        <v>16</v>
      </c>
      <c r="E257" s="160" t="s">
        <v>33</v>
      </c>
      <c r="F257" s="157" t="s">
        <v>12</v>
      </c>
      <c r="G257" s="157" t="s">
        <v>16</v>
      </c>
      <c r="H257" s="157">
        <v>0.75</v>
      </c>
      <c r="I257" s="157">
        <v>80.25</v>
      </c>
      <c r="J257" s="157">
        <v>1</v>
      </c>
      <c r="K257" s="157">
        <v>0.61299999999999999</v>
      </c>
      <c r="L257" s="157">
        <f>K257</f>
        <v>0.61299999999999999</v>
      </c>
      <c r="M257" s="160" t="s">
        <v>34</v>
      </c>
      <c r="N257" s="153">
        <v>1.2639969176320319E-3</v>
      </c>
      <c r="O257" s="153">
        <v>1.2639969176319985E-3</v>
      </c>
      <c r="P257" s="157">
        <v>20</v>
      </c>
      <c r="Q257" s="157">
        <v>238</v>
      </c>
      <c r="R257" s="157">
        <v>0.75</v>
      </c>
      <c r="S257" s="157">
        <v>4.0125000000000002</v>
      </c>
      <c r="T257" s="157">
        <v>1</v>
      </c>
      <c r="U257" s="157">
        <v>20</v>
      </c>
      <c r="V257" s="157">
        <v>0.26699296993747884</v>
      </c>
      <c r="W257" s="157">
        <v>0.10244186736751297</v>
      </c>
      <c r="X257" s="157">
        <v>0.25558347046129964</v>
      </c>
      <c r="Y257" s="157">
        <v>9.8396881733457467E-2</v>
      </c>
      <c r="Z257" s="161">
        <v>183</v>
      </c>
      <c r="AA257" s="156">
        <f t="shared" si="19"/>
        <v>685.41130518474961</v>
      </c>
      <c r="AB257" s="156">
        <f t="shared" si="20"/>
        <v>716.00874528272675</v>
      </c>
      <c r="AC257" s="156">
        <f t="shared" si="21"/>
        <v>95.726666706299071</v>
      </c>
      <c r="AD257" s="156">
        <f t="shared" si="21"/>
        <v>96.051433131783895</v>
      </c>
      <c r="AE257" s="177"/>
    </row>
    <row r="258" spans="1:31" s="158" customFormat="1" ht="45" x14ac:dyDescent="0.25">
      <c r="A258" s="159" t="s">
        <v>7</v>
      </c>
      <c r="B258" s="157" t="s">
        <v>8</v>
      </c>
      <c r="C258" s="157" t="s">
        <v>105</v>
      </c>
      <c r="D258" s="157" t="s">
        <v>10</v>
      </c>
      <c r="E258" s="157" t="s">
        <v>11</v>
      </c>
      <c r="F258" s="157" t="s">
        <v>12</v>
      </c>
      <c r="G258" s="157" t="s">
        <v>13</v>
      </c>
      <c r="H258" s="157">
        <v>0.5</v>
      </c>
      <c r="I258" s="157">
        <v>535</v>
      </c>
      <c r="J258" s="157">
        <v>6</v>
      </c>
      <c r="K258" s="157">
        <v>1.2999999999999999E-2</v>
      </c>
      <c r="L258" s="157">
        <f t="shared" ref="L258:L265" si="25">K258</f>
        <v>1.2999999999999999E-2</v>
      </c>
      <c r="M258" s="160" t="s">
        <v>14</v>
      </c>
      <c r="N258" s="153">
        <v>4.7800000000000002E-4</v>
      </c>
      <c r="O258" s="153">
        <v>4.7800000000000002E-4</v>
      </c>
      <c r="P258" s="157">
        <v>20</v>
      </c>
      <c r="Q258" s="157">
        <v>239</v>
      </c>
      <c r="R258" s="157">
        <v>0.5</v>
      </c>
      <c r="S258" s="157">
        <v>26.75</v>
      </c>
      <c r="T258" s="157">
        <v>6</v>
      </c>
      <c r="U258" s="157">
        <v>20</v>
      </c>
      <c r="V258" s="157">
        <v>2.5531180278716215</v>
      </c>
      <c r="W258" s="157">
        <v>0.44613175875293481</v>
      </c>
      <c r="X258" s="157">
        <v>2.5516561332229242</v>
      </c>
      <c r="Y258" s="157">
        <v>0.44588446784033003</v>
      </c>
      <c r="Z258" s="161">
        <v>183</v>
      </c>
      <c r="AA258" s="156">
        <f t="shared" si="19"/>
        <v>71.677062322322769</v>
      </c>
      <c r="AB258" s="156">
        <f t="shared" si="20"/>
        <v>71.718127539723739</v>
      </c>
      <c r="AC258" s="156">
        <f t="shared" si="21"/>
        <v>99.942740812107459</v>
      </c>
      <c r="AD258" s="156">
        <f t="shared" si="21"/>
        <v>99.944569982353187</v>
      </c>
      <c r="AE258" s="177"/>
    </row>
    <row r="259" spans="1:31" s="158" customFormat="1" ht="45" x14ac:dyDescent="0.25">
      <c r="A259" s="159" t="s">
        <v>7</v>
      </c>
      <c r="B259" s="157" t="s">
        <v>15</v>
      </c>
      <c r="C259" s="157" t="s">
        <v>105</v>
      </c>
      <c r="D259" s="157" t="s">
        <v>16</v>
      </c>
      <c r="E259" s="157" t="s">
        <v>17</v>
      </c>
      <c r="F259" s="157" t="s">
        <v>12</v>
      </c>
      <c r="G259" s="157" t="s">
        <v>16</v>
      </c>
      <c r="H259" s="157">
        <v>0.75</v>
      </c>
      <c r="I259" s="157">
        <v>1070</v>
      </c>
      <c r="J259" s="157">
        <v>12</v>
      </c>
      <c r="K259" s="157">
        <v>1.544</v>
      </c>
      <c r="L259" s="157">
        <f t="shared" si="25"/>
        <v>1.544</v>
      </c>
      <c r="M259" s="160" t="s">
        <v>14</v>
      </c>
      <c r="N259" s="153">
        <v>1.263996915254053E-3</v>
      </c>
      <c r="O259" s="153">
        <v>1.2639969152540168E-3</v>
      </c>
      <c r="P259" s="157">
        <v>20</v>
      </c>
      <c r="Q259" s="157">
        <v>240</v>
      </c>
      <c r="R259" s="157">
        <v>0.75</v>
      </c>
      <c r="S259" s="157">
        <v>53.5</v>
      </c>
      <c r="T259" s="157">
        <v>12</v>
      </c>
      <c r="U259" s="157">
        <v>20</v>
      </c>
      <c r="V259" s="157">
        <v>42.791928364744713</v>
      </c>
      <c r="W259" s="157">
        <v>4.742229007598854</v>
      </c>
      <c r="X259" s="157">
        <v>42.412767199833219</v>
      </c>
      <c r="Y259" s="157">
        <v>4.7010313938456303</v>
      </c>
      <c r="Z259" s="161">
        <v>183</v>
      </c>
      <c r="AA259" s="156">
        <f t="shared" si="19"/>
        <v>4.2765074394443392</v>
      </c>
      <c r="AB259" s="156">
        <f t="shared" si="20"/>
        <v>4.3147385111132204</v>
      </c>
      <c r="AC259" s="156">
        <f t="shared" si="21"/>
        <v>99.113942326506887</v>
      </c>
      <c r="AD259" s="156">
        <f t="shared" si="21"/>
        <v>99.131260559386533</v>
      </c>
      <c r="AE259" s="177"/>
    </row>
    <row r="260" spans="1:31" s="158" customFormat="1" ht="45" x14ac:dyDescent="0.25">
      <c r="A260" s="159" t="s">
        <v>7</v>
      </c>
      <c r="B260" s="157" t="s">
        <v>18</v>
      </c>
      <c r="C260" s="157" t="s">
        <v>105</v>
      </c>
      <c r="D260" s="157" t="s">
        <v>10</v>
      </c>
      <c r="E260" s="157" t="s">
        <v>11</v>
      </c>
      <c r="F260" s="157" t="s">
        <v>12</v>
      </c>
      <c r="G260" s="157" t="s">
        <v>13</v>
      </c>
      <c r="H260" s="157">
        <v>0.5</v>
      </c>
      <c r="I260" s="157">
        <v>535</v>
      </c>
      <c r="J260" s="157">
        <v>6</v>
      </c>
      <c r="K260" s="157">
        <v>1.2999999999999999E-2</v>
      </c>
      <c r="L260" s="157">
        <f t="shared" si="25"/>
        <v>1.2999999999999999E-2</v>
      </c>
      <c r="M260" s="160" t="s">
        <v>14</v>
      </c>
      <c r="N260" s="153">
        <v>4.7800000000000002E-4</v>
      </c>
      <c r="O260" s="153">
        <v>4.7800000000000002E-4</v>
      </c>
      <c r="P260" s="157">
        <v>10</v>
      </c>
      <c r="Q260" s="157">
        <v>241</v>
      </c>
      <c r="R260" s="157">
        <v>0.5</v>
      </c>
      <c r="S260" s="157">
        <v>53.5</v>
      </c>
      <c r="T260" s="157">
        <v>6</v>
      </c>
      <c r="U260" s="157">
        <v>10</v>
      </c>
      <c r="V260" s="157">
        <v>5.1253126985475452</v>
      </c>
      <c r="W260" s="157">
        <v>0.89513282913585601</v>
      </c>
      <c r="X260" s="157">
        <v>5.1238387271480832</v>
      </c>
      <c r="Y260" s="157">
        <v>0.8948837153926783</v>
      </c>
      <c r="Z260" s="161">
        <v>183</v>
      </c>
      <c r="AA260" s="156">
        <f t="shared" si="19"/>
        <v>35.705138547324168</v>
      </c>
      <c r="AB260" s="156">
        <f t="shared" si="20"/>
        <v>35.715409821623595</v>
      </c>
      <c r="AC260" s="156">
        <f t="shared" si="21"/>
        <v>99.971241337140668</v>
      </c>
      <c r="AD260" s="156">
        <f t="shared" si="21"/>
        <v>99.972170192504478</v>
      </c>
      <c r="AE260" s="177"/>
    </row>
    <row r="261" spans="1:31" s="158" customFormat="1" ht="45" x14ac:dyDescent="0.25">
      <c r="A261" s="159" t="s">
        <v>7</v>
      </c>
      <c r="B261" s="157" t="s">
        <v>19</v>
      </c>
      <c r="C261" s="157" t="s">
        <v>105</v>
      </c>
      <c r="D261" s="157" t="s">
        <v>16</v>
      </c>
      <c r="E261" s="157" t="s">
        <v>17</v>
      </c>
      <c r="F261" s="157" t="s">
        <v>12</v>
      </c>
      <c r="G261" s="157" t="s">
        <v>16</v>
      </c>
      <c r="H261" s="157">
        <v>0.75</v>
      </c>
      <c r="I261" s="157">
        <v>1070</v>
      </c>
      <c r="J261" s="157">
        <v>12</v>
      </c>
      <c r="K261" s="157">
        <v>1.544</v>
      </c>
      <c r="L261" s="157">
        <f t="shared" si="25"/>
        <v>1.544</v>
      </c>
      <c r="M261" s="160" t="s">
        <v>14</v>
      </c>
      <c r="N261" s="153">
        <v>1.2639969128665439E-3</v>
      </c>
      <c r="O261" s="153">
        <v>1.2639969128665656E-3</v>
      </c>
      <c r="P261" s="157">
        <v>10</v>
      </c>
      <c r="Q261" s="157">
        <v>242</v>
      </c>
      <c r="R261" s="157">
        <v>0.75</v>
      </c>
      <c r="S261" s="157">
        <v>107</v>
      </c>
      <c r="T261" s="157">
        <v>12</v>
      </c>
      <c r="U261" s="157">
        <v>10</v>
      </c>
      <c r="V261" s="157">
        <v>89.375156959379666</v>
      </c>
      <c r="W261" s="157">
        <v>9.9375111326330856</v>
      </c>
      <c r="X261" s="157">
        <v>88.957967599333344</v>
      </c>
      <c r="Y261" s="157">
        <v>9.8918962707526905</v>
      </c>
      <c r="Z261" s="161">
        <v>183</v>
      </c>
      <c r="AA261" s="156">
        <f t="shared" si="19"/>
        <v>2.0475488516699571</v>
      </c>
      <c r="AB261" s="156">
        <f t="shared" si="20"/>
        <v>2.0571513146999036</v>
      </c>
      <c r="AC261" s="156">
        <f t="shared" si="21"/>
        <v>99.53321552180779</v>
      </c>
      <c r="AD261" s="156">
        <f t="shared" si="21"/>
        <v>99.540983036178915</v>
      </c>
      <c r="AE261" s="177"/>
    </row>
    <row r="262" spans="1:31" s="158" customFormat="1" ht="45" x14ac:dyDescent="0.25">
      <c r="A262" s="159" t="s">
        <v>7</v>
      </c>
      <c r="B262" s="157" t="s">
        <v>20</v>
      </c>
      <c r="C262" s="157" t="s">
        <v>105</v>
      </c>
      <c r="D262" s="157" t="s">
        <v>10</v>
      </c>
      <c r="E262" s="157" t="s">
        <v>11</v>
      </c>
      <c r="F262" s="157" t="s">
        <v>12</v>
      </c>
      <c r="G262" s="157" t="s">
        <v>13</v>
      </c>
      <c r="H262" s="157">
        <v>0.5</v>
      </c>
      <c r="I262" s="157">
        <v>535</v>
      </c>
      <c r="J262" s="157">
        <v>6</v>
      </c>
      <c r="K262" s="157">
        <v>1.2999999999999999E-2</v>
      </c>
      <c r="L262" s="157">
        <f t="shared" si="25"/>
        <v>1.2999999999999999E-2</v>
      </c>
      <c r="M262" s="160" t="s">
        <v>14</v>
      </c>
      <c r="N262" s="153">
        <v>4.7800000000000002E-4</v>
      </c>
      <c r="O262" s="153">
        <v>4.7800000000000002E-4</v>
      </c>
      <c r="P262" s="157">
        <v>5</v>
      </c>
      <c r="Q262" s="157">
        <v>243</v>
      </c>
      <c r="R262" s="157">
        <v>0.5</v>
      </c>
      <c r="S262" s="157">
        <v>107</v>
      </c>
      <c r="T262" s="157">
        <v>6</v>
      </c>
      <c r="U262" s="157">
        <v>5</v>
      </c>
      <c r="V262" s="157">
        <v>10.333169182598521</v>
      </c>
      <c r="W262" s="157">
        <v>1.8027141148985728</v>
      </c>
      <c r="X262" s="157">
        <v>10.331670835966044</v>
      </c>
      <c r="Y262" s="157">
        <v>1.8024613574746833</v>
      </c>
      <c r="Z262" s="161">
        <v>183</v>
      </c>
      <c r="AA262" s="156">
        <f t="shared" si="19"/>
        <v>17.709958751878318</v>
      </c>
      <c r="AB262" s="156">
        <f t="shared" si="20"/>
        <v>17.712527131908857</v>
      </c>
      <c r="AC262" s="156">
        <f t="shared" si="21"/>
        <v>99.985499640952369</v>
      </c>
      <c r="AD262" s="156">
        <f t="shared" si="21"/>
        <v>99.985979062248376</v>
      </c>
      <c r="AE262" s="177"/>
    </row>
    <row r="263" spans="1:31" s="158" customFormat="1" ht="45" x14ac:dyDescent="0.25">
      <c r="A263" s="159" t="s">
        <v>7</v>
      </c>
      <c r="B263" s="157" t="s">
        <v>21</v>
      </c>
      <c r="C263" s="157" t="s">
        <v>105</v>
      </c>
      <c r="D263" s="157" t="s">
        <v>16</v>
      </c>
      <c r="E263" s="157" t="s">
        <v>17</v>
      </c>
      <c r="F263" s="157" t="s">
        <v>12</v>
      </c>
      <c r="G263" s="157" t="s">
        <v>16</v>
      </c>
      <c r="H263" s="157">
        <v>0.75</v>
      </c>
      <c r="I263" s="157">
        <v>1070</v>
      </c>
      <c r="J263" s="157">
        <v>12</v>
      </c>
      <c r="K263" s="157">
        <v>1.544</v>
      </c>
      <c r="L263" s="157">
        <f t="shared" si="25"/>
        <v>1.544</v>
      </c>
      <c r="M263" s="160" t="s">
        <v>14</v>
      </c>
      <c r="N263" s="153">
        <v>1.263996908080541E-3</v>
      </c>
      <c r="O263" s="153">
        <v>1.2639969080805048E-3</v>
      </c>
      <c r="P263" s="157">
        <v>5</v>
      </c>
      <c r="Q263" s="157">
        <v>244</v>
      </c>
      <c r="R263" s="157">
        <v>0.75</v>
      </c>
      <c r="S263" s="157">
        <v>214</v>
      </c>
      <c r="T263" s="157">
        <v>12</v>
      </c>
      <c r="U263" s="157">
        <v>5</v>
      </c>
      <c r="V263" s="157">
        <v>196.91162709703264</v>
      </c>
      <c r="W263" s="157">
        <v>21.932299505031267</v>
      </c>
      <c r="X263" s="157">
        <v>196.4079160302357</v>
      </c>
      <c r="Y263" s="157">
        <v>21.877351219672882</v>
      </c>
      <c r="Z263" s="161">
        <v>183</v>
      </c>
      <c r="AA263" s="156">
        <f t="shared" si="19"/>
        <v>0.92935091085211863</v>
      </c>
      <c r="AB263" s="156">
        <f t="shared" si="20"/>
        <v>0.93173433993275689</v>
      </c>
      <c r="AC263" s="156">
        <f t="shared" si="21"/>
        <v>99.744194350418553</v>
      </c>
      <c r="AD263" s="156">
        <f t="shared" si="21"/>
        <v>99.749464093604146</v>
      </c>
      <c r="AE263" s="177"/>
    </row>
    <row r="264" spans="1:31" s="158" customFormat="1" ht="45" x14ac:dyDescent="0.25">
      <c r="A264" s="159" t="s">
        <v>7</v>
      </c>
      <c r="B264" s="157" t="s">
        <v>22</v>
      </c>
      <c r="C264" s="157" t="s">
        <v>105</v>
      </c>
      <c r="D264" s="157" t="s">
        <v>10</v>
      </c>
      <c r="E264" s="157" t="s">
        <v>11</v>
      </c>
      <c r="F264" s="157" t="s">
        <v>23</v>
      </c>
      <c r="G264" s="157" t="s">
        <v>13</v>
      </c>
      <c r="H264" s="157">
        <v>0.5</v>
      </c>
      <c r="I264" s="157">
        <v>535</v>
      </c>
      <c r="J264" s="157">
        <v>6</v>
      </c>
      <c r="K264" s="157">
        <v>1.2999999999999999E-2</v>
      </c>
      <c r="L264" s="157">
        <f t="shared" si="25"/>
        <v>1.2999999999999999E-2</v>
      </c>
      <c r="M264" s="160" t="s">
        <v>14</v>
      </c>
      <c r="N264" s="153">
        <v>4.7800000000000002E-4</v>
      </c>
      <c r="O264" s="153">
        <v>4.7800000000000002E-4</v>
      </c>
      <c r="P264" s="157">
        <v>1</v>
      </c>
      <c r="Q264" s="157">
        <v>245</v>
      </c>
      <c r="R264" s="157">
        <v>0.5</v>
      </c>
      <c r="S264" s="157">
        <v>535</v>
      </c>
      <c r="T264" s="157">
        <v>6</v>
      </c>
      <c r="U264" s="157">
        <v>1</v>
      </c>
      <c r="V264" s="157">
        <v>55.084109358234379</v>
      </c>
      <c r="W264" s="157">
        <v>9.5150930106227243</v>
      </c>
      <c r="X264" s="157">
        <v>55.082408379796043</v>
      </c>
      <c r="Y264" s="157">
        <v>9.5148116239183071</v>
      </c>
      <c r="Z264" s="161">
        <v>183</v>
      </c>
      <c r="AA264" s="156">
        <f t="shared" si="19"/>
        <v>3.3221922280684715</v>
      </c>
      <c r="AB264" s="156">
        <f t="shared" si="20"/>
        <v>3.3222948193950703</v>
      </c>
      <c r="AC264" s="156">
        <f t="shared" si="21"/>
        <v>99.99691203423609</v>
      </c>
      <c r="AD264" s="156">
        <f t="shared" si="21"/>
        <v>99.997042733012663</v>
      </c>
      <c r="AE264" s="177"/>
    </row>
    <row r="265" spans="1:31" s="158" customFormat="1" ht="45" x14ac:dyDescent="0.25">
      <c r="A265" s="159" t="s">
        <v>7</v>
      </c>
      <c r="B265" s="157" t="s">
        <v>24</v>
      </c>
      <c r="C265" s="157" t="s">
        <v>105</v>
      </c>
      <c r="D265" s="157" t="s">
        <v>16</v>
      </c>
      <c r="E265" s="157" t="s">
        <v>17</v>
      </c>
      <c r="F265" s="157" t="s">
        <v>23</v>
      </c>
      <c r="G265" s="157" t="s">
        <v>16</v>
      </c>
      <c r="H265" s="157">
        <v>0.75</v>
      </c>
      <c r="I265" s="157">
        <v>1070</v>
      </c>
      <c r="J265" s="157">
        <v>12</v>
      </c>
      <c r="K265" s="157">
        <v>1.544</v>
      </c>
      <c r="L265" s="157">
        <f t="shared" si="25"/>
        <v>1.544</v>
      </c>
      <c r="M265" s="160" t="s">
        <v>14</v>
      </c>
      <c r="N265" s="153">
        <v>1.2639968698248336E-3</v>
      </c>
      <c r="O265" s="153">
        <v>1.2639968698248379E-3</v>
      </c>
      <c r="P265" s="157">
        <v>1</v>
      </c>
      <c r="Q265" s="157">
        <v>246</v>
      </c>
      <c r="R265" s="157">
        <v>0.75</v>
      </c>
      <c r="S265" s="157">
        <v>1070</v>
      </c>
      <c r="T265" s="157">
        <v>12</v>
      </c>
      <c r="U265" s="157">
        <v>1</v>
      </c>
      <c r="V265" s="157">
        <v>2148.2452112602846</v>
      </c>
      <c r="W265" s="157">
        <v>205.16773077039022</v>
      </c>
      <c r="X265" s="157">
        <v>2146.4885927102086</v>
      </c>
      <c r="Y265" s="157">
        <v>205.01898568430093</v>
      </c>
      <c r="Z265" s="161">
        <v>183</v>
      </c>
      <c r="AA265" s="156">
        <f t="shared" si="19"/>
        <v>8.5185806089911706E-2</v>
      </c>
      <c r="AB265" s="156">
        <f t="shared" si="20"/>
        <v>8.5255519466301818E-2</v>
      </c>
      <c r="AC265" s="156">
        <f t="shared" si="21"/>
        <v>99.918230072578851</v>
      </c>
      <c r="AD265" s="156">
        <f t="shared" si="21"/>
        <v>99.927500740233</v>
      </c>
      <c r="AE265" s="177"/>
    </row>
    <row r="266" spans="1:31" s="158" customFormat="1" ht="60" x14ac:dyDescent="0.25">
      <c r="A266" s="159" t="s">
        <v>7</v>
      </c>
      <c r="B266" s="157" t="s">
        <v>25</v>
      </c>
      <c r="C266" s="157" t="s">
        <v>105</v>
      </c>
      <c r="D266" s="157" t="s">
        <v>10</v>
      </c>
      <c r="E266" s="157" t="s">
        <v>11</v>
      </c>
      <c r="F266" s="157" t="s">
        <v>12</v>
      </c>
      <c r="G266" s="157" t="s">
        <v>13</v>
      </c>
      <c r="H266" s="157">
        <v>0.5</v>
      </c>
      <c r="I266" s="157">
        <v>535</v>
      </c>
      <c r="J266" s="161">
        <f>2/60</f>
        <v>3.3333333333333333E-2</v>
      </c>
      <c r="K266" s="157">
        <v>1.2999999999999999E-2</v>
      </c>
      <c r="L266" s="157">
        <f>K266</f>
        <v>1.2999999999999999E-2</v>
      </c>
      <c r="M266" s="160" t="s">
        <v>371</v>
      </c>
      <c r="N266" s="153">
        <v>4.7800000000000002E-4</v>
      </c>
      <c r="O266" s="153">
        <v>4.7800000000000002E-4</v>
      </c>
      <c r="P266" s="157">
        <v>20</v>
      </c>
      <c r="Q266" s="157">
        <v>247</v>
      </c>
      <c r="R266" s="157">
        <v>0.5</v>
      </c>
      <c r="S266" s="157">
        <v>26.75</v>
      </c>
      <c r="T266" s="157">
        <v>3.3333333333333333E-2</v>
      </c>
      <c r="U266" s="157">
        <v>20</v>
      </c>
      <c r="V266" s="157">
        <v>1.3940752061098674E-2</v>
      </c>
      <c r="W266" s="157">
        <v>2.1424557680836332E-2</v>
      </c>
      <c r="X266" s="157">
        <v>1.3932697071236703E-2</v>
      </c>
      <c r="Y266" s="157">
        <v>2.1415640180005743E-2</v>
      </c>
      <c r="Z266" s="161">
        <v>183</v>
      </c>
      <c r="AA266" s="156">
        <f t="shared" si="19"/>
        <v>13126.981901547264</v>
      </c>
      <c r="AB266" s="156">
        <f t="shared" si="20"/>
        <v>13134.571078688961</v>
      </c>
      <c r="AC266" s="156">
        <f t="shared" si="21"/>
        <v>99.942219832712993</v>
      </c>
      <c r="AD266" s="156">
        <f t="shared" si="21"/>
        <v>99.958377199830977</v>
      </c>
      <c r="AE266" s="177"/>
    </row>
    <row r="267" spans="1:31" s="158" customFormat="1" ht="60" x14ac:dyDescent="0.25">
      <c r="A267" s="159" t="s">
        <v>7</v>
      </c>
      <c r="B267" s="157" t="s">
        <v>25</v>
      </c>
      <c r="C267" s="157" t="s">
        <v>105</v>
      </c>
      <c r="D267" s="157" t="s">
        <v>16</v>
      </c>
      <c r="E267" s="157" t="s">
        <v>17</v>
      </c>
      <c r="F267" s="157" t="s">
        <v>12</v>
      </c>
      <c r="G267" s="157" t="s">
        <v>16</v>
      </c>
      <c r="H267" s="157">
        <v>0.75</v>
      </c>
      <c r="I267" s="157">
        <v>1070</v>
      </c>
      <c r="J267" s="161">
        <f>20/60</f>
        <v>0.33333333333333331</v>
      </c>
      <c r="K267" s="157">
        <v>1.544</v>
      </c>
      <c r="L267" s="157">
        <f t="shared" ref="L267:L283" si="26">K267</f>
        <v>1.544</v>
      </c>
      <c r="M267" s="160" t="s">
        <v>371</v>
      </c>
      <c r="N267" s="153">
        <v>1.2639969175806168E-3</v>
      </c>
      <c r="O267" s="153">
        <v>1.2639969175806016E-3</v>
      </c>
      <c r="P267" s="157">
        <v>20</v>
      </c>
      <c r="Q267" s="157">
        <v>248</v>
      </c>
      <c r="R267" s="157">
        <v>0.75</v>
      </c>
      <c r="S267" s="157">
        <v>53.5</v>
      </c>
      <c r="T267" s="157">
        <v>0.33333333333333331</v>
      </c>
      <c r="U267" s="157">
        <v>20</v>
      </c>
      <c r="V267" s="157">
        <v>1.1341164422683547</v>
      </c>
      <c r="W267" s="157">
        <v>0.68468779221571419</v>
      </c>
      <c r="X267" s="157">
        <v>1.1244895458028834</v>
      </c>
      <c r="Y267" s="157">
        <v>0.67973099039085794</v>
      </c>
      <c r="Z267" s="161">
        <v>183</v>
      </c>
      <c r="AA267" s="156">
        <f t="shared" si="19"/>
        <v>161.35909257605007</v>
      </c>
      <c r="AB267" s="156">
        <f t="shared" si="20"/>
        <v>162.74050806700774</v>
      </c>
      <c r="AC267" s="156">
        <f t="shared" si="21"/>
        <v>99.151154492900531</v>
      </c>
      <c r="AD267" s="156">
        <f t="shared" si="21"/>
        <v>99.276049335009233</v>
      </c>
      <c r="AE267" s="177"/>
    </row>
    <row r="268" spans="1:31" s="158" customFormat="1" ht="60" x14ac:dyDescent="0.25">
      <c r="A268" s="159" t="s">
        <v>7</v>
      </c>
      <c r="B268" s="157" t="s">
        <v>27</v>
      </c>
      <c r="C268" s="157" t="s">
        <v>105</v>
      </c>
      <c r="D268" s="157" t="s">
        <v>10</v>
      </c>
      <c r="E268" s="157" t="s">
        <v>11</v>
      </c>
      <c r="F268" s="157" t="s">
        <v>12</v>
      </c>
      <c r="G268" s="157" t="s">
        <v>13</v>
      </c>
      <c r="H268" s="157">
        <v>0.5</v>
      </c>
      <c r="I268" s="157">
        <v>535</v>
      </c>
      <c r="J268" s="161">
        <f>2/60</f>
        <v>3.3333333333333333E-2</v>
      </c>
      <c r="K268" s="157">
        <v>1.2999999999999999E-2</v>
      </c>
      <c r="L268" s="157">
        <f t="shared" si="26"/>
        <v>1.2999999999999999E-2</v>
      </c>
      <c r="M268" s="160" t="s">
        <v>371</v>
      </c>
      <c r="N268" s="153">
        <v>4.7800000000000002E-4</v>
      </c>
      <c r="O268" s="153">
        <v>4.7800000000000002E-4</v>
      </c>
      <c r="P268" s="157">
        <v>10</v>
      </c>
      <c r="Q268" s="157">
        <v>249</v>
      </c>
      <c r="R268" s="157">
        <v>0.5</v>
      </c>
      <c r="S268" s="157">
        <v>53.5</v>
      </c>
      <c r="T268" s="157">
        <v>3.3333333333333333E-2</v>
      </c>
      <c r="U268" s="157">
        <v>10</v>
      </c>
      <c r="V268" s="157">
        <v>2.7869816839369479E-2</v>
      </c>
      <c r="W268" s="157">
        <v>4.2837887424165944E-2</v>
      </c>
      <c r="X268" s="157">
        <v>2.7861761782296983E-2</v>
      </c>
      <c r="Y268" s="157">
        <v>4.2828969172582186E-2</v>
      </c>
      <c r="Z268" s="161">
        <v>183</v>
      </c>
      <c r="AA268" s="156">
        <f t="shared" si="19"/>
        <v>6566.2433683988347</v>
      </c>
      <c r="AB268" s="156">
        <f t="shared" si="20"/>
        <v>6568.1417216148884</v>
      </c>
      <c r="AC268" s="156">
        <f t="shared" si="21"/>
        <v>99.9710975600632</v>
      </c>
      <c r="AD268" s="156">
        <f t="shared" si="21"/>
        <v>99.979181392640939</v>
      </c>
      <c r="AE268" s="177"/>
    </row>
    <row r="269" spans="1:31" s="158" customFormat="1" ht="60" x14ac:dyDescent="0.25">
      <c r="A269" s="159" t="s">
        <v>7</v>
      </c>
      <c r="B269" s="157" t="s">
        <v>27</v>
      </c>
      <c r="C269" s="157" t="s">
        <v>105</v>
      </c>
      <c r="D269" s="157" t="s">
        <v>16</v>
      </c>
      <c r="E269" s="157" t="s">
        <v>17</v>
      </c>
      <c r="F269" s="157" t="s">
        <v>12</v>
      </c>
      <c r="G269" s="157" t="s">
        <v>16</v>
      </c>
      <c r="H269" s="157">
        <v>0.75</v>
      </c>
      <c r="I269" s="157">
        <v>1070</v>
      </c>
      <c r="J269" s="161">
        <f>20/60</f>
        <v>0.33333333333333331</v>
      </c>
      <c r="K269" s="157">
        <v>1.544</v>
      </c>
      <c r="L269" s="157">
        <f t="shared" si="26"/>
        <v>1.544</v>
      </c>
      <c r="M269" s="160" t="s">
        <v>371</v>
      </c>
      <c r="N269" s="153">
        <v>1.2639969175142294E-3</v>
      </c>
      <c r="O269" s="153">
        <v>1.2639969175142329E-3</v>
      </c>
      <c r="P269" s="157">
        <v>10</v>
      </c>
      <c r="Q269" s="157">
        <v>250</v>
      </c>
      <c r="R269" s="157">
        <v>0.75</v>
      </c>
      <c r="S269" s="157">
        <v>107</v>
      </c>
      <c r="T269" s="157">
        <v>0.33333333333333331</v>
      </c>
      <c r="U269" s="157">
        <v>10</v>
      </c>
      <c r="V269" s="157">
        <v>2.2624366333865411</v>
      </c>
      <c r="W269" s="157">
        <v>1.3641120989421647</v>
      </c>
      <c r="X269" s="157">
        <v>2.2527501243809613</v>
      </c>
      <c r="Y269" s="157">
        <v>1.3591442816856751</v>
      </c>
      <c r="Z269" s="161">
        <v>183</v>
      </c>
      <c r="AA269" s="156">
        <f t="shared" si="19"/>
        <v>80.886243309310018</v>
      </c>
      <c r="AB269" s="156">
        <f t="shared" si="20"/>
        <v>81.23404279038138</v>
      </c>
      <c r="AC269" s="156">
        <f t="shared" si="21"/>
        <v>99.571855014074785</v>
      </c>
      <c r="AD269" s="156">
        <f t="shared" si="21"/>
        <v>99.635820453440601</v>
      </c>
      <c r="AE269" s="177"/>
    </row>
    <row r="270" spans="1:31" s="158" customFormat="1" ht="60" x14ac:dyDescent="0.25">
      <c r="A270" s="159" t="s">
        <v>7</v>
      </c>
      <c r="B270" s="157" t="s">
        <v>28</v>
      </c>
      <c r="C270" s="157" t="s">
        <v>105</v>
      </c>
      <c r="D270" s="157" t="s">
        <v>10</v>
      </c>
      <c r="E270" s="157" t="s">
        <v>11</v>
      </c>
      <c r="F270" s="157" t="s">
        <v>12</v>
      </c>
      <c r="G270" s="157" t="s">
        <v>13</v>
      </c>
      <c r="H270" s="157">
        <v>0.5</v>
      </c>
      <c r="I270" s="157">
        <v>535</v>
      </c>
      <c r="J270" s="161">
        <f>2/60</f>
        <v>3.3333333333333333E-2</v>
      </c>
      <c r="K270" s="157">
        <v>1.2999999999999999E-2</v>
      </c>
      <c r="L270" s="157">
        <f t="shared" si="26"/>
        <v>1.2999999999999999E-2</v>
      </c>
      <c r="M270" s="160" t="s">
        <v>371</v>
      </c>
      <c r="N270" s="153">
        <v>4.7800000000000002E-4</v>
      </c>
      <c r="O270" s="153">
        <v>4.7800000000000002E-4</v>
      </c>
      <c r="P270" s="157">
        <v>5</v>
      </c>
      <c r="Q270" s="157">
        <v>251</v>
      </c>
      <c r="R270" s="157">
        <v>0.5</v>
      </c>
      <c r="S270" s="157">
        <v>107</v>
      </c>
      <c r="T270" s="157">
        <v>3.3333333333333333E-2</v>
      </c>
      <c r="U270" s="157">
        <v>5</v>
      </c>
      <c r="V270" s="157">
        <v>5.5724687149482713E-2</v>
      </c>
      <c r="W270" s="157">
        <v>8.5668173602375844E-2</v>
      </c>
      <c r="X270" s="157">
        <v>5.5716631957805719E-2</v>
      </c>
      <c r="Y270" s="157">
        <v>8.5659253850321568E-2</v>
      </c>
      <c r="Z270" s="161">
        <v>183</v>
      </c>
      <c r="AA270" s="156">
        <f t="shared" si="19"/>
        <v>3284.0022862595611</v>
      </c>
      <c r="AB270" s="156">
        <f t="shared" si="20"/>
        <v>3284.4770685095637</v>
      </c>
      <c r="AC270" s="156">
        <f t="shared" si="21"/>
        <v>99.985544662358748</v>
      </c>
      <c r="AD270" s="156">
        <f t="shared" si="21"/>
        <v>99.989588021222829</v>
      </c>
      <c r="AE270" s="177"/>
    </row>
    <row r="271" spans="1:31" s="158" customFormat="1" ht="60" x14ac:dyDescent="0.25">
      <c r="A271" s="159" t="s">
        <v>7</v>
      </c>
      <c r="B271" s="157" t="s">
        <v>28</v>
      </c>
      <c r="C271" s="157" t="s">
        <v>105</v>
      </c>
      <c r="D271" s="157" t="s">
        <v>16</v>
      </c>
      <c r="E271" s="157" t="s">
        <v>17</v>
      </c>
      <c r="F271" s="157" t="s">
        <v>12</v>
      </c>
      <c r="G271" s="157" t="s">
        <v>16</v>
      </c>
      <c r="H271" s="157">
        <v>0.75</v>
      </c>
      <c r="I271" s="157">
        <v>1070</v>
      </c>
      <c r="J271" s="161">
        <f>20/60</f>
        <v>0.33333333333333331</v>
      </c>
      <c r="K271" s="157">
        <v>1.544</v>
      </c>
      <c r="L271" s="157">
        <f t="shared" si="26"/>
        <v>1.544</v>
      </c>
      <c r="M271" s="160" t="s">
        <v>371</v>
      </c>
      <c r="N271" s="153">
        <v>1.2639969173813079E-3</v>
      </c>
      <c r="O271" s="153">
        <v>1.2639969173813337E-3</v>
      </c>
      <c r="P271" s="157">
        <v>5</v>
      </c>
      <c r="Q271" s="157">
        <v>252</v>
      </c>
      <c r="R271" s="157">
        <v>0.75</v>
      </c>
      <c r="S271" s="157">
        <v>214</v>
      </c>
      <c r="T271" s="157">
        <v>0.33333333333333331</v>
      </c>
      <c r="U271" s="157">
        <v>5</v>
      </c>
      <c r="V271" s="157">
        <v>4.5394111166923423</v>
      </c>
      <c r="W271" s="157">
        <v>2.7271310592177405</v>
      </c>
      <c r="X271" s="157">
        <v>4.5296056447843132</v>
      </c>
      <c r="Y271" s="157">
        <v>2.7221417772002705</v>
      </c>
      <c r="Z271" s="161">
        <v>183</v>
      </c>
      <c r="AA271" s="156">
        <f t="shared" si="19"/>
        <v>40.313599120174771</v>
      </c>
      <c r="AB271" s="156">
        <f t="shared" si="20"/>
        <v>40.400868055857856</v>
      </c>
      <c r="AC271" s="156">
        <f t="shared" si="21"/>
        <v>99.783992424216166</v>
      </c>
      <c r="AD271" s="156">
        <f t="shared" si="21"/>
        <v>99.817050156038306</v>
      </c>
      <c r="AE271" s="177"/>
    </row>
    <row r="272" spans="1:31" s="158" customFormat="1" ht="60" x14ac:dyDescent="0.25">
      <c r="A272" s="159" t="s">
        <v>7</v>
      </c>
      <c r="B272" s="157" t="s">
        <v>29</v>
      </c>
      <c r="C272" s="157" t="s">
        <v>105</v>
      </c>
      <c r="D272" s="157" t="s">
        <v>10</v>
      </c>
      <c r="E272" s="157" t="s">
        <v>11</v>
      </c>
      <c r="F272" s="157" t="s">
        <v>23</v>
      </c>
      <c r="G272" s="157" t="s">
        <v>13</v>
      </c>
      <c r="H272" s="157">
        <v>0.5</v>
      </c>
      <c r="I272" s="157">
        <v>535</v>
      </c>
      <c r="J272" s="161">
        <f>2/60</f>
        <v>3.3333333333333333E-2</v>
      </c>
      <c r="K272" s="157">
        <v>1.2999999999999999E-2</v>
      </c>
      <c r="L272" s="157">
        <f t="shared" si="26"/>
        <v>1.2999999999999999E-2</v>
      </c>
      <c r="M272" s="160" t="s">
        <v>371</v>
      </c>
      <c r="N272" s="153">
        <v>4.7800000000000002E-4</v>
      </c>
      <c r="O272" s="153">
        <v>4.7800000000000002E-4</v>
      </c>
      <c r="P272" s="157">
        <v>1</v>
      </c>
      <c r="Q272" s="157">
        <v>253</v>
      </c>
      <c r="R272" s="157">
        <v>0.5</v>
      </c>
      <c r="S272" s="157">
        <v>535</v>
      </c>
      <c r="T272" s="157">
        <v>3.3333333333333333E-2</v>
      </c>
      <c r="U272" s="157">
        <v>1</v>
      </c>
      <c r="V272" s="157">
        <v>0.27809046170719903</v>
      </c>
      <c r="W272" s="157">
        <v>0.42864037725715709</v>
      </c>
      <c r="X272" s="157">
        <v>0.27808241462596051</v>
      </c>
      <c r="Y272" s="157">
        <v>0.42863143591991093</v>
      </c>
      <c r="Z272" s="161">
        <v>183</v>
      </c>
      <c r="AA272" s="156">
        <f t="shared" si="19"/>
        <v>658.05924761518929</v>
      </c>
      <c r="AB272" s="156">
        <f t="shared" si="20"/>
        <v>658.07829037354725</v>
      </c>
      <c r="AC272" s="156">
        <f t="shared" si="21"/>
        <v>99.997106308073597</v>
      </c>
      <c r="AD272" s="156">
        <f t="shared" si="21"/>
        <v>99.997914023568327</v>
      </c>
      <c r="AE272" s="177"/>
    </row>
    <row r="273" spans="1:31" s="158" customFormat="1" ht="60" x14ac:dyDescent="0.25">
      <c r="A273" s="159" t="s">
        <v>7</v>
      </c>
      <c r="B273" s="157" t="s">
        <v>29</v>
      </c>
      <c r="C273" s="157" t="s">
        <v>105</v>
      </c>
      <c r="D273" s="157" t="s">
        <v>16</v>
      </c>
      <c r="E273" s="157" t="s">
        <v>17</v>
      </c>
      <c r="F273" s="157" t="s">
        <v>23</v>
      </c>
      <c r="G273" s="157" t="s">
        <v>16</v>
      </c>
      <c r="H273" s="157">
        <v>0.75</v>
      </c>
      <c r="I273" s="157">
        <v>1070</v>
      </c>
      <c r="J273" s="161">
        <f>20/60</f>
        <v>0.33333333333333331</v>
      </c>
      <c r="K273" s="157">
        <v>1.544</v>
      </c>
      <c r="L273" s="157">
        <f t="shared" si="26"/>
        <v>1.544</v>
      </c>
      <c r="M273" s="160" t="s">
        <v>371</v>
      </c>
      <c r="N273" s="153">
        <v>1.263996916318525E-3</v>
      </c>
      <c r="O273" s="153">
        <v>1.2639969163185305E-3</v>
      </c>
      <c r="P273" s="157">
        <v>1</v>
      </c>
      <c r="Q273" s="157">
        <v>254</v>
      </c>
      <c r="R273" s="157">
        <v>0.75</v>
      </c>
      <c r="S273" s="157">
        <v>1070</v>
      </c>
      <c r="T273" s="157">
        <v>0.33333333333333331</v>
      </c>
      <c r="U273" s="157">
        <v>1</v>
      </c>
      <c r="V273" s="157">
        <v>23.734399395582013</v>
      </c>
      <c r="W273" s="157">
        <v>13.803812654097369</v>
      </c>
      <c r="X273" s="157">
        <v>23.723648795325815</v>
      </c>
      <c r="Y273" s="157">
        <v>13.798680006035873</v>
      </c>
      <c r="Z273" s="161">
        <v>183</v>
      </c>
      <c r="AA273" s="156">
        <f t="shared" si="19"/>
        <v>7.7103278220751656</v>
      </c>
      <c r="AB273" s="156">
        <f t="shared" si="20"/>
        <v>7.713821831490602</v>
      </c>
      <c r="AC273" s="156">
        <f t="shared" si="21"/>
        <v>99.954704561606903</v>
      </c>
      <c r="AD273" s="156">
        <f t="shared" si="21"/>
        <v>99.96281717095043</v>
      </c>
      <c r="AE273" s="177"/>
    </row>
    <row r="274" spans="1:31" s="158" customFormat="1" ht="30" x14ac:dyDescent="0.25">
      <c r="A274" s="159" t="s">
        <v>7</v>
      </c>
      <c r="B274" s="160" t="s">
        <v>30</v>
      </c>
      <c r="C274" s="160" t="s">
        <v>105</v>
      </c>
      <c r="D274" s="157" t="s">
        <v>32</v>
      </c>
      <c r="E274" s="160" t="s">
        <v>33</v>
      </c>
      <c r="F274" s="157" t="s">
        <v>12</v>
      </c>
      <c r="G274" s="157" t="s">
        <v>13</v>
      </c>
      <c r="H274" s="157">
        <v>0.5</v>
      </c>
      <c r="I274" s="157">
        <v>24.08</v>
      </c>
      <c r="J274" s="157">
        <v>0.33</v>
      </c>
      <c r="K274" s="157">
        <v>1.2999999999999999E-2</v>
      </c>
      <c r="L274" s="157">
        <f>K274</f>
        <v>1.2999999999999999E-2</v>
      </c>
      <c r="M274" s="160" t="s">
        <v>34</v>
      </c>
      <c r="N274" s="153">
        <v>4.7800000000000002E-4</v>
      </c>
      <c r="O274" s="153">
        <v>4.7800000000000002E-4</v>
      </c>
      <c r="P274" s="157">
        <v>20</v>
      </c>
      <c r="Q274" s="157">
        <v>255</v>
      </c>
      <c r="R274" s="157">
        <v>0.5</v>
      </c>
      <c r="S274" s="157">
        <v>1.204</v>
      </c>
      <c r="T274" s="157">
        <v>0.33</v>
      </c>
      <c r="U274" s="157">
        <v>20</v>
      </c>
      <c r="V274" s="157">
        <v>6.3877739558881579E-3</v>
      </c>
      <c r="W274" s="157">
        <v>3.8765402232332786E-3</v>
      </c>
      <c r="X274" s="157">
        <v>6.3080287553727906E-3</v>
      </c>
      <c r="Y274" s="157">
        <v>3.8351905941081117E-3</v>
      </c>
      <c r="Z274" s="161">
        <v>183</v>
      </c>
      <c r="AA274" s="156">
        <f t="shared" si="19"/>
        <v>28648.47774259658</v>
      </c>
      <c r="AB274" s="156">
        <f t="shared" si="20"/>
        <v>29010.647715283776</v>
      </c>
      <c r="AC274" s="156">
        <f t="shared" si="21"/>
        <v>98.751596392326022</v>
      </c>
      <c r="AD274" s="156">
        <f t="shared" si="21"/>
        <v>98.933336770831218</v>
      </c>
      <c r="AE274" s="177"/>
    </row>
    <row r="275" spans="1:31" s="158" customFormat="1" ht="30" x14ac:dyDescent="0.25">
      <c r="A275" s="159" t="s">
        <v>7</v>
      </c>
      <c r="B275" s="160" t="s">
        <v>30</v>
      </c>
      <c r="C275" s="160" t="s">
        <v>105</v>
      </c>
      <c r="D275" s="157" t="s">
        <v>16</v>
      </c>
      <c r="E275" s="160" t="s">
        <v>33</v>
      </c>
      <c r="F275" s="157" t="s">
        <v>12</v>
      </c>
      <c r="G275" s="157" t="s">
        <v>16</v>
      </c>
      <c r="H275" s="157">
        <v>0.75</v>
      </c>
      <c r="I275" s="157">
        <v>80.25</v>
      </c>
      <c r="J275" s="157">
        <v>1</v>
      </c>
      <c r="K275" s="157">
        <v>1.5569999999999999</v>
      </c>
      <c r="L275" s="157">
        <f>K275</f>
        <v>1.5569999999999999</v>
      </c>
      <c r="M275" s="160" t="s">
        <v>34</v>
      </c>
      <c r="N275" s="153">
        <v>1.2639969176320063E-3</v>
      </c>
      <c r="O275" s="153">
        <v>1.2639969176319985E-3</v>
      </c>
      <c r="P275" s="157">
        <v>20</v>
      </c>
      <c r="Q275" s="157">
        <v>256</v>
      </c>
      <c r="R275" s="157">
        <v>0.75</v>
      </c>
      <c r="S275" s="157">
        <v>4.0125000000000002</v>
      </c>
      <c r="T275" s="157">
        <v>1</v>
      </c>
      <c r="U275" s="157">
        <v>20</v>
      </c>
      <c r="V275" s="157">
        <v>0.29011555990211041</v>
      </c>
      <c r="W275" s="157">
        <v>0.11074833339700467</v>
      </c>
      <c r="X275" s="157">
        <v>0.26113371369214872</v>
      </c>
      <c r="Y275" s="157">
        <v>0.10047391155066046</v>
      </c>
      <c r="Z275" s="161">
        <v>183</v>
      </c>
      <c r="AA275" s="156">
        <f t="shared" si="19"/>
        <v>630.78312677109466</v>
      </c>
      <c r="AB275" s="156">
        <f t="shared" si="20"/>
        <v>700.79040125680297</v>
      </c>
      <c r="AC275" s="156">
        <f t="shared" si="21"/>
        <v>90.010240671082713</v>
      </c>
      <c r="AD275" s="156">
        <f t="shared" si="21"/>
        <v>90.722730057243382</v>
      </c>
      <c r="AE275" s="177"/>
    </row>
    <row r="276" spans="1:31" s="158" customFormat="1" ht="45" x14ac:dyDescent="0.25">
      <c r="A276" s="159" t="s">
        <v>7</v>
      </c>
      <c r="B276" s="157" t="s">
        <v>8</v>
      </c>
      <c r="C276" s="157" t="s">
        <v>9</v>
      </c>
      <c r="D276" s="157" t="s">
        <v>10</v>
      </c>
      <c r="E276" s="157" t="s">
        <v>11</v>
      </c>
      <c r="F276" s="157" t="s">
        <v>12</v>
      </c>
      <c r="G276" s="157" t="s">
        <v>13</v>
      </c>
      <c r="H276" s="157">
        <v>2.5000000000000001E-2</v>
      </c>
      <c r="I276" s="157">
        <v>535</v>
      </c>
      <c r="J276" s="157">
        <v>6</v>
      </c>
      <c r="K276" s="157">
        <v>0.13800000000000001</v>
      </c>
      <c r="L276" s="157">
        <f t="shared" si="26"/>
        <v>0.13800000000000001</v>
      </c>
      <c r="M276" s="160" t="s">
        <v>14</v>
      </c>
      <c r="N276" s="153">
        <v>4.7800000000000002E-4</v>
      </c>
      <c r="O276" s="153">
        <v>4.7800000000000002E-4</v>
      </c>
      <c r="P276" s="157">
        <v>20</v>
      </c>
      <c r="Q276" s="157">
        <v>257</v>
      </c>
      <c r="R276" s="157">
        <v>2.5000000000000001E-2</v>
      </c>
      <c r="S276" s="157">
        <v>26.75</v>
      </c>
      <c r="T276" s="157">
        <v>6</v>
      </c>
      <c r="U276" s="157">
        <v>20</v>
      </c>
      <c r="V276" s="157">
        <v>0.14731702105810812</v>
      </c>
      <c r="W276" s="157">
        <v>2.5660398727538551E-2</v>
      </c>
      <c r="X276" s="157">
        <v>0.13191913019681736</v>
      </c>
      <c r="Y276" s="157">
        <v>2.3053664122181863E-2</v>
      </c>
      <c r="Z276" s="161">
        <v>183</v>
      </c>
      <c r="AA276" s="156">
        <f t="shared" si="19"/>
        <v>1242.2189824746524</v>
      </c>
      <c r="AB276" s="156">
        <f t="shared" si="20"/>
        <v>1387.213512755673</v>
      </c>
      <c r="AC276" s="156">
        <f t="shared" si="21"/>
        <v>89.547785618596535</v>
      </c>
      <c r="AD276" s="156">
        <f t="shared" si="21"/>
        <v>89.841410365306771</v>
      </c>
      <c r="AE276" s="177"/>
    </row>
    <row r="277" spans="1:31" s="158" customFormat="1" ht="45" x14ac:dyDescent="0.25">
      <c r="A277" s="159" t="s">
        <v>7</v>
      </c>
      <c r="B277" s="157" t="s">
        <v>15</v>
      </c>
      <c r="C277" s="157" t="s">
        <v>9</v>
      </c>
      <c r="D277" s="157" t="s">
        <v>16</v>
      </c>
      <c r="E277" s="157" t="s">
        <v>17</v>
      </c>
      <c r="F277" s="157" t="s">
        <v>12</v>
      </c>
      <c r="G277" s="157" t="s">
        <v>16</v>
      </c>
      <c r="H277" s="157">
        <v>0.05</v>
      </c>
      <c r="I277" s="157">
        <v>1070</v>
      </c>
      <c r="J277" s="157">
        <v>12</v>
      </c>
      <c r="K277" s="157">
        <v>0.40500000000000003</v>
      </c>
      <c r="L277" s="157">
        <f t="shared" si="26"/>
        <v>0.40500000000000003</v>
      </c>
      <c r="M277" s="160" t="s">
        <v>14</v>
      </c>
      <c r="N277" s="153">
        <v>4.7800000000000002E-4</v>
      </c>
      <c r="O277" s="153">
        <v>4.7800000000000002E-4</v>
      </c>
      <c r="P277" s="157">
        <v>20</v>
      </c>
      <c r="Q277" s="157">
        <v>258</v>
      </c>
      <c r="R277" s="157">
        <v>0.05</v>
      </c>
      <c r="S277" s="157">
        <v>53.5</v>
      </c>
      <c r="T277" s="157">
        <v>12</v>
      </c>
      <c r="U277" s="157">
        <v>20</v>
      </c>
      <c r="V277" s="157">
        <v>1.1367076711771904</v>
      </c>
      <c r="W277" s="157">
        <v>0.12517238702959424</v>
      </c>
      <c r="X277" s="157">
        <v>1.0461404045651241</v>
      </c>
      <c r="Y277" s="157">
        <v>0.11543376656818892</v>
      </c>
      <c r="Z277" s="161">
        <v>183</v>
      </c>
      <c r="AA277" s="156">
        <f t="shared" ref="AA277:AA340" si="27">Z277/V277</f>
        <v>160.99125979371868</v>
      </c>
      <c r="AB277" s="156">
        <f t="shared" ref="AB277:AB340" si="28">Z277/X277</f>
        <v>174.92871817341984</v>
      </c>
      <c r="AC277" s="156">
        <f t="shared" ref="AC277:AD340" si="29">X277*100/V277</f>
        <v>92.03249270603817</v>
      </c>
      <c r="AD277" s="156">
        <f t="shared" si="29"/>
        <v>92.219833229590122</v>
      </c>
      <c r="AE277" s="177"/>
    </row>
    <row r="278" spans="1:31" s="158" customFormat="1" ht="45" x14ac:dyDescent="0.25">
      <c r="A278" s="159" t="s">
        <v>7</v>
      </c>
      <c r="B278" s="157" t="s">
        <v>18</v>
      </c>
      <c r="C278" s="157" t="s">
        <v>9</v>
      </c>
      <c r="D278" s="157" t="s">
        <v>10</v>
      </c>
      <c r="E278" s="157" t="s">
        <v>11</v>
      </c>
      <c r="F278" s="157" t="s">
        <v>12</v>
      </c>
      <c r="G278" s="157" t="s">
        <v>13</v>
      </c>
      <c r="H278" s="157">
        <v>2.5000000000000001E-2</v>
      </c>
      <c r="I278" s="157">
        <v>535</v>
      </c>
      <c r="J278" s="157">
        <v>6</v>
      </c>
      <c r="K278" s="157">
        <v>0.13800000000000001</v>
      </c>
      <c r="L278" s="157">
        <f t="shared" si="26"/>
        <v>0.13800000000000001</v>
      </c>
      <c r="M278" s="160" t="s">
        <v>14</v>
      </c>
      <c r="N278" s="153">
        <v>4.7800000000000002E-4</v>
      </c>
      <c r="O278" s="153">
        <v>4.7800000000000002E-4</v>
      </c>
      <c r="P278" s="157">
        <v>10</v>
      </c>
      <c r="Q278" s="157">
        <v>259</v>
      </c>
      <c r="R278" s="157">
        <v>2.5000000000000001E-2</v>
      </c>
      <c r="S278" s="157">
        <v>53.5</v>
      </c>
      <c r="T278" s="157">
        <v>6</v>
      </c>
      <c r="U278" s="157">
        <v>10</v>
      </c>
      <c r="V278" s="157">
        <v>0.27442089789106694</v>
      </c>
      <c r="W278" s="157">
        <v>4.7883775340414859E-2</v>
      </c>
      <c r="X278" s="157">
        <v>0.25901383330712219</v>
      </c>
      <c r="Y278" s="157">
        <v>4.5277284609664778E-2</v>
      </c>
      <c r="Z278" s="161">
        <v>183</v>
      </c>
      <c r="AA278" s="156">
        <f t="shared" si="27"/>
        <v>666.85883402598211</v>
      </c>
      <c r="AB278" s="156">
        <f t="shared" si="28"/>
        <v>706.52597069211436</v>
      </c>
      <c r="AC278" s="156">
        <f t="shared" si="29"/>
        <v>94.385608128845675</v>
      </c>
      <c r="AD278" s="156">
        <f t="shared" si="29"/>
        <v>94.556630691251812</v>
      </c>
      <c r="AE278" s="177"/>
    </row>
    <row r="279" spans="1:31" s="158" customFormat="1" ht="45" x14ac:dyDescent="0.25">
      <c r="A279" s="159" t="s">
        <v>7</v>
      </c>
      <c r="B279" s="157" t="s">
        <v>19</v>
      </c>
      <c r="C279" s="157" t="s">
        <v>9</v>
      </c>
      <c r="D279" s="157" t="s">
        <v>16</v>
      </c>
      <c r="E279" s="157" t="s">
        <v>17</v>
      </c>
      <c r="F279" s="157" t="s">
        <v>12</v>
      </c>
      <c r="G279" s="157" t="s">
        <v>16</v>
      </c>
      <c r="H279" s="157">
        <v>0.05</v>
      </c>
      <c r="I279" s="157">
        <v>1070</v>
      </c>
      <c r="J279" s="157">
        <v>12</v>
      </c>
      <c r="K279" s="157">
        <v>0.40500000000000003</v>
      </c>
      <c r="L279" s="157">
        <f t="shared" si="26"/>
        <v>0.40500000000000003</v>
      </c>
      <c r="M279" s="160" t="s">
        <v>14</v>
      </c>
      <c r="N279" s="153">
        <v>4.7800000000000002E-4</v>
      </c>
      <c r="O279" s="153">
        <v>4.7800000000000002E-4</v>
      </c>
      <c r="P279" s="157">
        <v>10</v>
      </c>
      <c r="Q279" s="157">
        <v>260</v>
      </c>
      <c r="R279" s="157">
        <v>0.05</v>
      </c>
      <c r="S279" s="157">
        <v>107</v>
      </c>
      <c r="T279" s="157">
        <v>12</v>
      </c>
      <c r="U279" s="157">
        <v>10</v>
      </c>
      <c r="V279" s="157">
        <v>2.1568592641084972</v>
      </c>
      <c r="W279" s="157">
        <v>0.23781193338721399</v>
      </c>
      <c r="X279" s="157">
        <v>2.0660791230389504</v>
      </c>
      <c r="Y279" s="157">
        <v>0.22804672792400607</v>
      </c>
      <c r="Z279" s="161">
        <v>183</v>
      </c>
      <c r="AA279" s="156">
        <f t="shared" si="27"/>
        <v>84.845591478885893</v>
      </c>
      <c r="AB279" s="156">
        <f t="shared" si="28"/>
        <v>88.5735681462331</v>
      </c>
      <c r="AC279" s="156">
        <f t="shared" si="29"/>
        <v>95.791095757605248</v>
      </c>
      <c r="AD279" s="156">
        <f t="shared" si="29"/>
        <v>95.893727735139407</v>
      </c>
      <c r="AE279" s="177"/>
    </row>
    <row r="280" spans="1:31" s="158" customFormat="1" ht="45" x14ac:dyDescent="0.25">
      <c r="A280" s="159" t="s">
        <v>7</v>
      </c>
      <c r="B280" s="157" t="s">
        <v>20</v>
      </c>
      <c r="C280" s="157" t="s">
        <v>9</v>
      </c>
      <c r="D280" s="157" t="s">
        <v>10</v>
      </c>
      <c r="E280" s="157" t="s">
        <v>11</v>
      </c>
      <c r="F280" s="157" t="s">
        <v>12</v>
      </c>
      <c r="G280" s="157" t="s">
        <v>13</v>
      </c>
      <c r="H280" s="157">
        <v>2.5000000000000001E-2</v>
      </c>
      <c r="I280" s="157">
        <v>535</v>
      </c>
      <c r="J280" s="157">
        <v>6</v>
      </c>
      <c r="K280" s="157">
        <v>0.13800000000000001</v>
      </c>
      <c r="L280" s="157">
        <f t="shared" si="26"/>
        <v>0.13800000000000001</v>
      </c>
      <c r="M280" s="160" t="s">
        <v>14</v>
      </c>
      <c r="N280" s="153">
        <v>4.7800000000000002E-4</v>
      </c>
      <c r="O280" s="153">
        <v>4.7800000000000002E-4</v>
      </c>
      <c r="P280" s="157">
        <v>5</v>
      </c>
      <c r="Q280" s="157">
        <v>261</v>
      </c>
      <c r="R280" s="157">
        <v>2.5000000000000001E-2</v>
      </c>
      <c r="S280" s="157">
        <v>107</v>
      </c>
      <c r="T280" s="157">
        <v>6</v>
      </c>
      <c r="U280" s="157">
        <v>5</v>
      </c>
      <c r="V280" s="157">
        <v>0.52874670259008594</v>
      </c>
      <c r="W280" s="157">
        <v>9.2357823503232184E-2</v>
      </c>
      <c r="X280" s="157">
        <v>0.51333209624064757</v>
      </c>
      <c r="Y280" s="157">
        <v>8.9748006543312484E-2</v>
      </c>
      <c r="Z280" s="161">
        <v>183</v>
      </c>
      <c r="AA280" s="156">
        <f t="shared" si="27"/>
        <v>346.10144915054315</v>
      </c>
      <c r="AB280" s="156">
        <f t="shared" si="28"/>
        <v>356.49436561669916</v>
      </c>
      <c r="AC280" s="156">
        <f t="shared" si="29"/>
        <v>97.084689838455859</v>
      </c>
      <c r="AD280" s="156">
        <f t="shared" si="29"/>
        <v>97.174232933468417</v>
      </c>
      <c r="AE280" s="177"/>
    </row>
    <row r="281" spans="1:31" s="158" customFormat="1" ht="45" x14ac:dyDescent="0.25">
      <c r="A281" s="159" t="s">
        <v>7</v>
      </c>
      <c r="B281" s="157" t="s">
        <v>21</v>
      </c>
      <c r="C281" s="157" t="s">
        <v>9</v>
      </c>
      <c r="D281" s="157" t="s">
        <v>16</v>
      </c>
      <c r="E281" s="157" t="s">
        <v>17</v>
      </c>
      <c r="F281" s="157" t="s">
        <v>12</v>
      </c>
      <c r="G281" s="157" t="s">
        <v>16</v>
      </c>
      <c r="H281" s="157">
        <v>0.05</v>
      </c>
      <c r="I281" s="157">
        <v>1070</v>
      </c>
      <c r="J281" s="157">
        <v>12</v>
      </c>
      <c r="K281" s="157">
        <v>0.40500000000000003</v>
      </c>
      <c r="L281" s="157">
        <f t="shared" si="26"/>
        <v>0.40500000000000003</v>
      </c>
      <c r="M281" s="160" t="s">
        <v>14</v>
      </c>
      <c r="N281" s="153">
        <v>4.7800000000000002E-4</v>
      </c>
      <c r="O281" s="153">
        <v>4.7800000000000002E-4</v>
      </c>
      <c r="P281" s="157">
        <v>5</v>
      </c>
      <c r="Q281" s="157">
        <v>262</v>
      </c>
      <c r="R281" s="157">
        <v>0.05</v>
      </c>
      <c r="S281" s="157">
        <v>214</v>
      </c>
      <c r="T281" s="157">
        <v>12</v>
      </c>
      <c r="U281" s="157">
        <v>5</v>
      </c>
      <c r="V281" s="157">
        <v>4.2041970663047694</v>
      </c>
      <c r="W281" s="157">
        <v>0.46399241382630907</v>
      </c>
      <c r="X281" s="157">
        <v>4.1129895989711729</v>
      </c>
      <c r="Y281" s="157">
        <v>0.454173867640151</v>
      </c>
      <c r="Z281" s="161">
        <v>183</v>
      </c>
      <c r="AA281" s="156">
        <f t="shared" si="27"/>
        <v>43.527931044594382</v>
      </c>
      <c r="AB281" s="156">
        <f t="shared" si="28"/>
        <v>44.493183266443417</v>
      </c>
      <c r="AC281" s="156">
        <f t="shared" si="29"/>
        <v>97.830561558006082</v>
      </c>
      <c r="AD281" s="156">
        <f t="shared" si="29"/>
        <v>97.883899414391379</v>
      </c>
      <c r="AE281" s="177"/>
    </row>
    <row r="282" spans="1:31" s="158" customFormat="1" ht="45" x14ac:dyDescent="0.25">
      <c r="A282" s="159" t="s">
        <v>7</v>
      </c>
      <c r="B282" s="157" t="s">
        <v>22</v>
      </c>
      <c r="C282" s="157" t="s">
        <v>9</v>
      </c>
      <c r="D282" s="157" t="s">
        <v>10</v>
      </c>
      <c r="E282" s="157" t="s">
        <v>11</v>
      </c>
      <c r="F282" s="157" t="s">
        <v>23</v>
      </c>
      <c r="G282" s="157" t="s">
        <v>13</v>
      </c>
      <c r="H282" s="157">
        <v>2.5000000000000001E-2</v>
      </c>
      <c r="I282" s="157">
        <v>535</v>
      </c>
      <c r="J282" s="157">
        <v>6</v>
      </c>
      <c r="K282" s="157">
        <v>0.13800000000000001</v>
      </c>
      <c r="L282" s="157">
        <f t="shared" si="26"/>
        <v>0.13800000000000001</v>
      </c>
      <c r="M282" s="160" t="s">
        <v>14</v>
      </c>
      <c r="N282" s="153">
        <v>4.7800000000000002E-4</v>
      </c>
      <c r="O282" s="153">
        <v>4.7800000000000002E-4</v>
      </c>
      <c r="P282" s="157">
        <v>1</v>
      </c>
      <c r="Q282" s="157">
        <v>263</v>
      </c>
      <c r="R282" s="157">
        <v>2.5000000000000001E-2</v>
      </c>
      <c r="S282" s="157">
        <v>535</v>
      </c>
      <c r="T282" s="157">
        <v>6</v>
      </c>
      <c r="U282" s="157">
        <v>1</v>
      </c>
      <c r="V282" s="157">
        <v>2.5667431883283016</v>
      </c>
      <c r="W282" s="157">
        <v>0.44918765790195286</v>
      </c>
      <c r="X282" s="157">
        <v>2.5512547849699057</v>
      </c>
      <c r="Y282" s="157">
        <v>0.44656324139138093</v>
      </c>
      <c r="Z282" s="161">
        <v>183</v>
      </c>
      <c r="AA282" s="156">
        <f t="shared" si="27"/>
        <v>71.296575688659516</v>
      </c>
      <c r="AB282" s="156">
        <f t="shared" si="28"/>
        <v>71.729409809674749</v>
      </c>
      <c r="AC282" s="156">
        <f t="shared" si="29"/>
        <v>99.396573703640229</v>
      </c>
      <c r="AD282" s="156">
        <f t="shared" si="29"/>
        <v>99.415741625041534</v>
      </c>
      <c r="AE282" s="177"/>
    </row>
    <row r="283" spans="1:31" s="158" customFormat="1" ht="45" x14ac:dyDescent="0.25">
      <c r="A283" s="159" t="s">
        <v>7</v>
      </c>
      <c r="B283" s="157" t="s">
        <v>24</v>
      </c>
      <c r="C283" s="157" t="s">
        <v>9</v>
      </c>
      <c r="D283" s="157" t="s">
        <v>16</v>
      </c>
      <c r="E283" s="157" t="s">
        <v>17</v>
      </c>
      <c r="F283" s="157" t="s">
        <v>23</v>
      </c>
      <c r="G283" s="157" t="s">
        <v>16</v>
      </c>
      <c r="H283" s="157">
        <v>0.05</v>
      </c>
      <c r="I283" s="157">
        <v>1070</v>
      </c>
      <c r="J283" s="157">
        <v>12</v>
      </c>
      <c r="K283" s="157">
        <v>0.40500000000000003</v>
      </c>
      <c r="L283" s="157">
        <f t="shared" si="26"/>
        <v>0.40500000000000003</v>
      </c>
      <c r="M283" s="160" t="s">
        <v>14</v>
      </c>
      <c r="N283" s="153">
        <v>4.7800000000000002E-4</v>
      </c>
      <c r="O283" s="153">
        <v>4.7800000000000002E-4</v>
      </c>
      <c r="P283" s="157">
        <v>1</v>
      </c>
      <c r="Q283" s="157">
        <v>264</v>
      </c>
      <c r="R283" s="157">
        <v>0.05</v>
      </c>
      <c r="S283" s="157">
        <v>1070</v>
      </c>
      <c r="T283" s="157">
        <v>12</v>
      </c>
      <c r="U283" s="157">
        <v>1</v>
      </c>
      <c r="V283" s="157">
        <v>20.937358368551639</v>
      </c>
      <c r="W283" s="157">
        <v>2.3182951163295309</v>
      </c>
      <c r="X283" s="157">
        <v>20.842597759564097</v>
      </c>
      <c r="Y283" s="157">
        <v>2.3080366398221455</v>
      </c>
      <c r="Z283" s="161">
        <v>183</v>
      </c>
      <c r="AA283" s="156">
        <f t="shared" si="27"/>
        <v>8.7403576314990108</v>
      </c>
      <c r="AB283" s="156">
        <f t="shared" si="28"/>
        <v>8.7800955577155122</v>
      </c>
      <c r="AC283" s="156">
        <f t="shared" si="29"/>
        <v>99.547408955229642</v>
      </c>
      <c r="AD283" s="156">
        <f t="shared" si="29"/>
        <v>99.557499110655627</v>
      </c>
      <c r="AE283" s="177"/>
    </row>
    <row r="284" spans="1:31" s="158" customFormat="1" ht="60" x14ac:dyDescent="0.25">
      <c r="A284" s="159" t="s">
        <v>7</v>
      </c>
      <c r="B284" s="157" t="s">
        <v>25</v>
      </c>
      <c r="C284" s="157" t="s">
        <v>9</v>
      </c>
      <c r="D284" s="157" t="s">
        <v>10</v>
      </c>
      <c r="E284" s="157" t="s">
        <v>11</v>
      </c>
      <c r="F284" s="157" t="s">
        <v>12</v>
      </c>
      <c r="G284" s="157" t="s">
        <v>13</v>
      </c>
      <c r="H284" s="157">
        <v>2.5000000000000001E-2</v>
      </c>
      <c r="I284" s="157">
        <v>535</v>
      </c>
      <c r="J284" s="157">
        <v>10.5</v>
      </c>
      <c r="K284" s="157">
        <v>0.13800000000000001</v>
      </c>
      <c r="L284" s="162">
        <f>K284</f>
        <v>0.13800000000000001</v>
      </c>
      <c r="M284" s="160" t="s">
        <v>26</v>
      </c>
      <c r="N284" s="153">
        <v>4.7800000000000002E-4</v>
      </c>
      <c r="O284" s="153">
        <v>4.7800000000000002E-4</v>
      </c>
      <c r="P284" s="157">
        <v>20</v>
      </c>
      <c r="Q284" s="157">
        <v>265</v>
      </c>
      <c r="R284" s="157">
        <v>2.5000000000000001E-2</v>
      </c>
      <c r="S284" s="157">
        <v>26.75</v>
      </c>
      <c r="T284" s="157">
        <v>10.5</v>
      </c>
      <c r="U284" s="157">
        <v>20</v>
      </c>
      <c r="V284" s="157">
        <v>0.257845110094994</v>
      </c>
      <c r="W284" s="157">
        <v>3.152563876301346E-2</v>
      </c>
      <c r="X284" s="157">
        <v>0.23089472158709398</v>
      </c>
      <c r="Y284" s="157">
        <v>2.8308015068817912E-2</v>
      </c>
      <c r="Z284" s="161">
        <v>183</v>
      </c>
      <c r="AA284" s="156">
        <f t="shared" si="27"/>
        <v>709.72840994572312</v>
      </c>
      <c r="AB284" s="156">
        <f t="shared" si="28"/>
        <v>792.56900609125444</v>
      </c>
      <c r="AC284" s="156">
        <f t="shared" si="29"/>
        <v>89.547838042004713</v>
      </c>
      <c r="AD284" s="156">
        <f t="shared" si="29"/>
        <v>89.793628867020672</v>
      </c>
      <c r="AE284" s="177"/>
    </row>
    <row r="285" spans="1:31" s="158" customFormat="1" ht="60" x14ac:dyDescent="0.25">
      <c r="A285" s="159" t="s">
        <v>7</v>
      </c>
      <c r="B285" s="157" t="s">
        <v>25</v>
      </c>
      <c r="C285" s="157" t="s">
        <v>9</v>
      </c>
      <c r="D285" s="157" t="s">
        <v>16</v>
      </c>
      <c r="E285" s="157" t="s">
        <v>17</v>
      </c>
      <c r="F285" s="157" t="s">
        <v>12</v>
      </c>
      <c r="G285" s="157" t="s">
        <v>16</v>
      </c>
      <c r="H285" s="157">
        <v>0.05</v>
      </c>
      <c r="I285" s="157">
        <v>1070</v>
      </c>
      <c r="J285" s="157">
        <v>10.5</v>
      </c>
      <c r="K285" s="157">
        <v>0.40500000000000003</v>
      </c>
      <c r="L285" s="162">
        <f t="shared" ref="L285:L301" si="30">K285</f>
        <v>0.40500000000000003</v>
      </c>
      <c r="M285" s="160" t="s">
        <v>26</v>
      </c>
      <c r="N285" s="153">
        <v>4.7800000000000002E-4</v>
      </c>
      <c r="O285" s="153">
        <v>4.7800000000000002E-4</v>
      </c>
      <c r="P285" s="157">
        <v>20</v>
      </c>
      <c r="Q285" s="157">
        <v>266</v>
      </c>
      <c r="R285" s="157">
        <v>0.05</v>
      </c>
      <c r="S285" s="157">
        <v>53.5</v>
      </c>
      <c r="T285" s="157">
        <v>10.5</v>
      </c>
      <c r="U285" s="157">
        <v>20</v>
      </c>
      <c r="V285" s="157">
        <v>0.99451953786091019</v>
      </c>
      <c r="W285" s="157">
        <v>0.12169959229030144</v>
      </c>
      <c r="X285" s="157">
        <v>0.91528626339209018</v>
      </c>
      <c r="Y285" s="157">
        <v>0.11223783649883136</v>
      </c>
      <c r="Z285" s="161">
        <v>183</v>
      </c>
      <c r="AA285" s="156">
        <f t="shared" si="27"/>
        <v>184.00845135090117</v>
      </c>
      <c r="AB285" s="156">
        <f t="shared" si="28"/>
        <v>199.9374483364299</v>
      </c>
      <c r="AC285" s="156">
        <f t="shared" si="29"/>
        <v>92.033009764771322</v>
      </c>
      <c r="AD285" s="156">
        <f t="shared" si="29"/>
        <v>92.225318414461029</v>
      </c>
      <c r="AE285" s="177"/>
    </row>
    <row r="286" spans="1:31" s="158" customFormat="1" ht="60" x14ac:dyDescent="0.25">
      <c r="A286" s="159" t="s">
        <v>7</v>
      </c>
      <c r="B286" s="157" t="s">
        <v>27</v>
      </c>
      <c r="C286" s="157" t="s">
        <v>9</v>
      </c>
      <c r="D286" s="157" t="s">
        <v>10</v>
      </c>
      <c r="E286" s="157" t="s">
        <v>11</v>
      </c>
      <c r="F286" s="157" t="s">
        <v>12</v>
      </c>
      <c r="G286" s="157" t="s">
        <v>13</v>
      </c>
      <c r="H286" s="157">
        <v>2.5000000000000001E-2</v>
      </c>
      <c r="I286" s="157">
        <v>535</v>
      </c>
      <c r="J286" s="157">
        <v>10.5</v>
      </c>
      <c r="K286" s="157">
        <v>0.13800000000000001</v>
      </c>
      <c r="L286" s="162">
        <f t="shared" si="30"/>
        <v>0.13800000000000001</v>
      </c>
      <c r="M286" s="160" t="s">
        <v>26</v>
      </c>
      <c r="N286" s="153">
        <v>4.7800000000000002E-4</v>
      </c>
      <c r="O286" s="153">
        <v>4.7800000000000002E-4</v>
      </c>
      <c r="P286" s="157">
        <v>10</v>
      </c>
      <c r="Q286" s="157">
        <v>267</v>
      </c>
      <c r="R286" s="157">
        <v>2.5000000000000001E-2</v>
      </c>
      <c r="S286" s="157">
        <v>53.5</v>
      </c>
      <c r="T286" s="157">
        <v>10.5</v>
      </c>
      <c r="U286" s="157">
        <v>10</v>
      </c>
      <c r="V286" s="157">
        <v>0.48034068791327933</v>
      </c>
      <c r="W286" s="157">
        <v>5.881882379391188E-2</v>
      </c>
      <c r="X286" s="157">
        <v>0.45337276539858012</v>
      </c>
      <c r="Y286" s="157">
        <v>5.5599182522594624E-2</v>
      </c>
      <c r="Z286" s="161">
        <v>183</v>
      </c>
      <c r="AA286" s="156">
        <f t="shared" si="27"/>
        <v>380.97959345271789</v>
      </c>
      <c r="AB286" s="156">
        <f t="shared" si="28"/>
        <v>403.64136085482897</v>
      </c>
      <c r="AC286" s="156">
        <f t="shared" si="29"/>
        <v>94.38566767436366</v>
      </c>
      <c r="AD286" s="156">
        <f t="shared" si="29"/>
        <v>94.526171957130316</v>
      </c>
      <c r="AE286" s="177"/>
    </row>
    <row r="287" spans="1:31" s="158" customFormat="1" ht="60" x14ac:dyDescent="0.25">
      <c r="A287" s="159" t="s">
        <v>7</v>
      </c>
      <c r="B287" s="157" t="s">
        <v>27</v>
      </c>
      <c r="C287" s="157" t="s">
        <v>9</v>
      </c>
      <c r="D287" s="157" t="s">
        <v>16</v>
      </c>
      <c r="E287" s="157" t="s">
        <v>17</v>
      </c>
      <c r="F287" s="157" t="s">
        <v>12</v>
      </c>
      <c r="G287" s="157" t="s">
        <v>16</v>
      </c>
      <c r="H287" s="157">
        <v>0.05</v>
      </c>
      <c r="I287" s="157">
        <v>1070</v>
      </c>
      <c r="J287" s="157">
        <v>10.5</v>
      </c>
      <c r="K287" s="157">
        <v>0.40500000000000003</v>
      </c>
      <c r="L287" s="162">
        <f t="shared" si="30"/>
        <v>0.40500000000000003</v>
      </c>
      <c r="M287" s="160" t="s">
        <v>26</v>
      </c>
      <c r="N287" s="153">
        <v>4.7800000000000002E-4</v>
      </c>
      <c r="O287" s="153">
        <v>4.7800000000000002E-4</v>
      </c>
      <c r="P287" s="157">
        <v>10</v>
      </c>
      <c r="Q287" s="157">
        <v>268</v>
      </c>
      <c r="R287" s="157">
        <v>0.05</v>
      </c>
      <c r="S287" s="157">
        <v>107</v>
      </c>
      <c r="T287" s="157">
        <v>10.5</v>
      </c>
      <c r="U287" s="157">
        <v>10</v>
      </c>
      <c r="V287" s="157">
        <v>1.8869093206714715</v>
      </c>
      <c r="W287" s="157">
        <v>0.2311910305554393</v>
      </c>
      <c r="X287" s="157">
        <v>1.8075020951269489</v>
      </c>
      <c r="Y287" s="157">
        <v>0.22170588853026874</v>
      </c>
      <c r="Z287" s="161">
        <v>183</v>
      </c>
      <c r="AA287" s="156">
        <f t="shared" si="27"/>
        <v>96.983992815763926</v>
      </c>
      <c r="AB287" s="156">
        <f t="shared" si="28"/>
        <v>101.24469592227338</v>
      </c>
      <c r="AC287" s="156">
        <f t="shared" si="29"/>
        <v>95.791677709437295</v>
      </c>
      <c r="AD287" s="156">
        <f t="shared" si="29"/>
        <v>95.897270753808058</v>
      </c>
      <c r="AE287" s="177"/>
    </row>
    <row r="288" spans="1:31" s="158" customFormat="1" ht="60" x14ac:dyDescent="0.25">
      <c r="A288" s="159" t="s">
        <v>7</v>
      </c>
      <c r="B288" s="157" t="s">
        <v>28</v>
      </c>
      <c r="C288" s="157" t="s">
        <v>9</v>
      </c>
      <c r="D288" s="157" t="s">
        <v>10</v>
      </c>
      <c r="E288" s="157" t="s">
        <v>11</v>
      </c>
      <c r="F288" s="157" t="s">
        <v>12</v>
      </c>
      <c r="G288" s="157" t="s">
        <v>13</v>
      </c>
      <c r="H288" s="157">
        <v>2.5000000000000001E-2</v>
      </c>
      <c r="I288" s="157">
        <v>535</v>
      </c>
      <c r="J288" s="157">
        <v>10.5</v>
      </c>
      <c r="K288" s="157">
        <v>0.13800000000000001</v>
      </c>
      <c r="L288" s="162">
        <f t="shared" si="30"/>
        <v>0.13800000000000001</v>
      </c>
      <c r="M288" s="160" t="s">
        <v>26</v>
      </c>
      <c r="N288" s="153">
        <v>4.7800000000000002E-4</v>
      </c>
      <c r="O288" s="153">
        <v>4.7800000000000002E-4</v>
      </c>
      <c r="P288" s="157">
        <v>5</v>
      </c>
      <c r="Q288" s="157">
        <v>269</v>
      </c>
      <c r="R288" s="157">
        <v>2.5000000000000001E-2</v>
      </c>
      <c r="S288" s="157">
        <v>107</v>
      </c>
      <c r="T288" s="157">
        <v>10.5</v>
      </c>
      <c r="U288" s="157">
        <v>5</v>
      </c>
      <c r="V288" s="157">
        <v>0.92570928107943851</v>
      </c>
      <c r="W288" s="157">
        <v>0.11345572350821702</v>
      </c>
      <c r="X288" s="157">
        <v>0.8987158091236731</v>
      </c>
      <c r="Y288" s="157">
        <v>0.11023205930798675</v>
      </c>
      <c r="Z288" s="161">
        <v>183</v>
      </c>
      <c r="AA288" s="156">
        <f t="shared" si="27"/>
        <v>197.68625392478495</v>
      </c>
      <c r="AB288" s="156">
        <f t="shared" si="28"/>
        <v>203.6238799208852</v>
      </c>
      <c r="AC288" s="156">
        <f t="shared" si="29"/>
        <v>97.084022758820211</v>
      </c>
      <c r="AD288" s="156">
        <f t="shared" si="29"/>
        <v>97.158658813720592</v>
      </c>
      <c r="AE288" s="177"/>
    </row>
    <row r="289" spans="1:31" s="158" customFormat="1" ht="60" x14ac:dyDescent="0.25">
      <c r="A289" s="159" t="s">
        <v>7</v>
      </c>
      <c r="B289" s="157" t="s">
        <v>28</v>
      </c>
      <c r="C289" s="157" t="s">
        <v>9</v>
      </c>
      <c r="D289" s="157" t="s">
        <v>16</v>
      </c>
      <c r="E289" s="157" t="s">
        <v>17</v>
      </c>
      <c r="F289" s="157" t="s">
        <v>12</v>
      </c>
      <c r="G289" s="157" t="s">
        <v>16</v>
      </c>
      <c r="H289" s="157">
        <v>0.05</v>
      </c>
      <c r="I289" s="157">
        <v>1070</v>
      </c>
      <c r="J289" s="157">
        <v>10.5</v>
      </c>
      <c r="K289" s="157">
        <v>0.40500000000000003</v>
      </c>
      <c r="L289" s="162">
        <f t="shared" si="30"/>
        <v>0.40500000000000003</v>
      </c>
      <c r="M289" s="160" t="s">
        <v>26</v>
      </c>
      <c r="N289" s="153">
        <v>4.7800000000000002E-4</v>
      </c>
      <c r="O289" s="153">
        <v>4.7800000000000002E-4</v>
      </c>
      <c r="P289" s="157">
        <v>5</v>
      </c>
      <c r="Q289" s="157">
        <v>270</v>
      </c>
      <c r="R289" s="157">
        <v>0.05</v>
      </c>
      <c r="S289" s="157">
        <v>214</v>
      </c>
      <c r="T289" s="157">
        <v>10.5</v>
      </c>
      <c r="U289" s="157">
        <v>5</v>
      </c>
      <c r="V289" s="157">
        <v>3.6774078059221864</v>
      </c>
      <c r="W289" s="157">
        <v>0.45096754234028769</v>
      </c>
      <c r="X289" s="157">
        <v>3.5976515695244196</v>
      </c>
      <c r="Y289" s="157">
        <v>0.44143551614884757</v>
      </c>
      <c r="Z289" s="161">
        <v>183</v>
      </c>
      <c r="AA289" s="156">
        <f t="shared" si="27"/>
        <v>49.763314176168436</v>
      </c>
      <c r="AB289" s="156">
        <f t="shared" si="28"/>
        <v>50.866515687674315</v>
      </c>
      <c r="AC289" s="156">
        <f t="shared" si="29"/>
        <v>97.83118325170993</v>
      </c>
      <c r="AD289" s="156">
        <f t="shared" si="29"/>
        <v>97.886316575695488</v>
      </c>
      <c r="AE289" s="177"/>
    </row>
    <row r="290" spans="1:31" s="158" customFormat="1" ht="60" x14ac:dyDescent="0.25">
      <c r="A290" s="159" t="s">
        <v>7</v>
      </c>
      <c r="B290" s="157" t="s">
        <v>29</v>
      </c>
      <c r="C290" s="157" t="s">
        <v>9</v>
      </c>
      <c r="D290" s="157" t="s">
        <v>10</v>
      </c>
      <c r="E290" s="157" t="s">
        <v>11</v>
      </c>
      <c r="F290" s="157" t="s">
        <v>23</v>
      </c>
      <c r="G290" s="157" t="s">
        <v>13</v>
      </c>
      <c r="H290" s="157">
        <v>2.5000000000000001E-2</v>
      </c>
      <c r="I290" s="157">
        <v>535</v>
      </c>
      <c r="J290" s="157">
        <v>10.5</v>
      </c>
      <c r="K290" s="157">
        <v>0.13800000000000001</v>
      </c>
      <c r="L290" s="162">
        <f t="shared" si="30"/>
        <v>0.13800000000000001</v>
      </c>
      <c r="M290" s="160" t="s">
        <v>26</v>
      </c>
      <c r="N290" s="153">
        <v>4.7800000000000002E-4</v>
      </c>
      <c r="O290" s="153">
        <v>4.7800000000000002E-4</v>
      </c>
      <c r="P290" s="157">
        <v>1</v>
      </c>
      <c r="Q290" s="157">
        <v>271</v>
      </c>
      <c r="R290" s="157">
        <v>2.5000000000000001E-2</v>
      </c>
      <c r="S290" s="157">
        <v>535</v>
      </c>
      <c r="T290" s="157">
        <v>10.5</v>
      </c>
      <c r="U290" s="157">
        <v>1</v>
      </c>
      <c r="V290" s="157">
        <v>4.5000859166689118</v>
      </c>
      <c r="W290" s="157">
        <v>0.55255031487275896</v>
      </c>
      <c r="X290" s="157">
        <v>4.4728928054139105</v>
      </c>
      <c r="Y290" s="157">
        <v>0.5492973809368964</v>
      </c>
      <c r="Z290" s="161">
        <v>183</v>
      </c>
      <c r="AA290" s="156">
        <f t="shared" si="27"/>
        <v>40.665890249371429</v>
      </c>
      <c r="AB290" s="156">
        <f t="shared" si="28"/>
        <v>40.91311997875291</v>
      </c>
      <c r="AC290" s="156">
        <f t="shared" si="29"/>
        <v>99.395720176046538</v>
      </c>
      <c r="AD290" s="156">
        <f t="shared" si="29"/>
        <v>99.411287289445909</v>
      </c>
      <c r="AE290" s="177"/>
    </row>
    <row r="291" spans="1:31" s="158" customFormat="1" ht="60" x14ac:dyDescent="0.25">
      <c r="A291" s="159" t="s">
        <v>7</v>
      </c>
      <c r="B291" s="157" t="s">
        <v>29</v>
      </c>
      <c r="C291" s="157" t="s">
        <v>9</v>
      </c>
      <c r="D291" s="157" t="s">
        <v>16</v>
      </c>
      <c r="E291" s="157" t="s">
        <v>17</v>
      </c>
      <c r="F291" s="157" t="s">
        <v>23</v>
      </c>
      <c r="G291" s="157" t="s">
        <v>16</v>
      </c>
      <c r="H291" s="157">
        <v>0.05</v>
      </c>
      <c r="I291" s="157">
        <v>1070</v>
      </c>
      <c r="J291" s="157">
        <v>10.5</v>
      </c>
      <c r="K291" s="157">
        <v>0.40500000000000003</v>
      </c>
      <c r="L291" s="162">
        <f t="shared" si="30"/>
        <v>0.40500000000000003</v>
      </c>
      <c r="M291" s="160" t="s">
        <v>26</v>
      </c>
      <c r="N291" s="153">
        <v>4.7800000000000002E-4</v>
      </c>
      <c r="O291" s="153">
        <v>4.7800000000000002E-4</v>
      </c>
      <c r="P291" s="157">
        <v>1</v>
      </c>
      <c r="Q291" s="157">
        <v>272</v>
      </c>
      <c r="R291" s="157">
        <v>0.05</v>
      </c>
      <c r="S291" s="157">
        <v>1070</v>
      </c>
      <c r="T291" s="157">
        <v>10.5</v>
      </c>
      <c r="U291" s="157">
        <v>1</v>
      </c>
      <c r="V291" s="157">
        <v>18.289596416892923</v>
      </c>
      <c r="W291" s="157">
        <v>2.2485424704770547</v>
      </c>
      <c r="X291" s="157">
        <v>18.20694423450114</v>
      </c>
      <c r="Y291" s="157">
        <v>2.2386256323170097</v>
      </c>
      <c r="Z291" s="161">
        <v>183</v>
      </c>
      <c r="AA291" s="156">
        <f t="shared" si="27"/>
        <v>10.00568825187278</v>
      </c>
      <c r="AB291" s="156">
        <f t="shared" si="28"/>
        <v>10.051110040378179</v>
      </c>
      <c r="AC291" s="156">
        <f t="shared" si="29"/>
        <v>99.548091819481357</v>
      </c>
      <c r="AD291" s="156">
        <f t="shared" si="29"/>
        <v>99.558965939480743</v>
      </c>
      <c r="AE291" s="177"/>
    </row>
    <row r="292" spans="1:31" s="158" customFormat="1" ht="30" x14ac:dyDescent="0.25">
      <c r="A292" s="159" t="s">
        <v>7</v>
      </c>
      <c r="B292" s="160" t="s">
        <v>30</v>
      </c>
      <c r="C292" s="160" t="s">
        <v>31</v>
      </c>
      <c r="D292" s="157" t="s">
        <v>32</v>
      </c>
      <c r="E292" s="160" t="s">
        <v>33</v>
      </c>
      <c r="F292" s="157" t="s">
        <v>12</v>
      </c>
      <c r="G292" s="157" t="s">
        <v>13</v>
      </c>
      <c r="H292" s="157">
        <v>2.5000000000000001E-2</v>
      </c>
      <c r="I292" s="157">
        <v>24.08</v>
      </c>
      <c r="J292" s="157">
        <v>0.33</v>
      </c>
      <c r="K292" s="157">
        <v>0.13900000000000001</v>
      </c>
      <c r="L292" s="157">
        <f>K292</f>
        <v>0.13900000000000001</v>
      </c>
      <c r="M292" s="160" t="s">
        <v>34</v>
      </c>
      <c r="N292" s="153">
        <v>4.7800000000000002E-4</v>
      </c>
      <c r="O292" s="153">
        <v>4.7800000000000002E-4</v>
      </c>
      <c r="P292" s="157">
        <v>20</v>
      </c>
      <c r="Q292" s="157">
        <v>273</v>
      </c>
      <c r="R292" s="157">
        <v>2.5000000000000001E-2</v>
      </c>
      <c r="S292" s="157">
        <v>1.204</v>
      </c>
      <c r="T292" s="157">
        <v>0.33</v>
      </c>
      <c r="U292" s="157">
        <v>20</v>
      </c>
      <c r="V292" s="157">
        <v>1.4343754747044417E-3</v>
      </c>
      <c r="W292" s="157">
        <v>7.8846393664945124E-4</v>
      </c>
      <c r="X292" s="157">
        <v>5.8276915373066081E-4</v>
      </c>
      <c r="Y292" s="157">
        <v>3.4631382148058067E-4</v>
      </c>
      <c r="Z292" s="161">
        <v>183</v>
      </c>
      <c r="AA292" s="156">
        <f t="shared" si="27"/>
        <v>127581.65712343054</v>
      </c>
      <c r="AB292" s="156">
        <f t="shared" si="28"/>
        <v>314017.9929368351</v>
      </c>
      <c r="AC292" s="156">
        <f t="shared" si="29"/>
        <v>40.628772870697787</v>
      </c>
      <c r="AD292" s="156">
        <f t="shared" si="29"/>
        <v>43.922594982876277</v>
      </c>
      <c r="AE292" s="177"/>
    </row>
    <row r="293" spans="1:31" s="158" customFormat="1" ht="30" x14ac:dyDescent="0.25">
      <c r="A293" s="159" t="s">
        <v>7</v>
      </c>
      <c r="B293" s="160" t="s">
        <v>30</v>
      </c>
      <c r="C293" s="160" t="s">
        <v>31</v>
      </c>
      <c r="D293" s="157" t="s">
        <v>16</v>
      </c>
      <c r="E293" s="160" t="s">
        <v>33</v>
      </c>
      <c r="F293" s="157" t="s">
        <v>12</v>
      </c>
      <c r="G293" s="157" t="s">
        <v>16</v>
      </c>
      <c r="H293" s="157">
        <v>0.05</v>
      </c>
      <c r="I293" s="157">
        <v>80.25</v>
      </c>
      <c r="J293" s="157">
        <v>1</v>
      </c>
      <c r="K293" s="157">
        <v>0.40899999999999997</v>
      </c>
      <c r="L293" s="157">
        <f>K293</f>
        <v>0.40899999999999997</v>
      </c>
      <c r="M293" s="160" t="s">
        <v>34</v>
      </c>
      <c r="N293" s="153">
        <v>4.7800000000000002E-4</v>
      </c>
      <c r="O293" s="153">
        <v>4.7800000000000002E-4</v>
      </c>
      <c r="P293" s="157">
        <v>20</v>
      </c>
      <c r="Q293" s="157">
        <v>274</v>
      </c>
      <c r="R293" s="157">
        <v>0.05</v>
      </c>
      <c r="S293" s="157">
        <v>4.0125000000000002</v>
      </c>
      <c r="T293" s="157">
        <v>1</v>
      </c>
      <c r="U293" s="157">
        <v>20</v>
      </c>
      <c r="V293" s="157">
        <v>1.6355783904008943E-2</v>
      </c>
      <c r="W293" s="157">
        <v>6.0415254515388461E-3</v>
      </c>
      <c r="X293" s="157">
        <v>8.752140559379791E-3</v>
      </c>
      <c r="Y293" s="157">
        <v>3.3448558799051035E-3</v>
      </c>
      <c r="Z293" s="161">
        <v>183</v>
      </c>
      <c r="AA293" s="156">
        <f t="shared" si="27"/>
        <v>11188.702484333089</v>
      </c>
      <c r="AB293" s="156">
        <f t="shared" si="28"/>
        <v>20909.170591858965</v>
      </c>
      <c r="AC293" s="156">
        <f t="shared" si="29"/>
        <v>53.510981868833362</v>
      </c>
      <c r="AD293" s="156">
        <f t="shared" si="29"/>
        <v>55.364425867859751</v>
      </c>
      <c r="AE293" s="177"/>
    </row>
    <row r="294" spans="1:31" s="158" customFormat="1" ht="45" x14ac:dyDescent="0.25">
      <c r="A294" s="159" t="s">
        <v>7</v>
      </c>
      <c r="B294" s="157" t="s">
        <v>8</v>
      </c>
      <c r="C294" s="157" t="s">
        <v>107</v>
      </c>
      <c r="D294" s="157" t="s">
        <v>10</v>
      </c>
      <c r="E294" s="157" t="s">
        <v>11</v>
      </c>
      <c r="F294" s="157" t="s">
        <v>12</v>
      </c>
      <c r="G294" s="157" t="s">
        <v>13</v>
      </c>
      <c r="H294" s="157">
        <v>0.5</v>
      </c>
      <c r="I294" s="157">
        <v>535</v>
      </c>
      <c r="J294" s="157">
        <v>6</v>
      </c>
      <c r="K294" s="162">
        <v>0.02</v>
      </c>
      <c r="L294" s="157">
        <f t="shared" si="30"/>
        <v>0.02</v>
      </c>
      <c r="M294" s="160" t="s">
        <v>14</v>
      </c>
      <c r="N294" s="153">
        <v>4.7800000000000002E-4</v>
      </c>
      <c r="O294" s="153">
        <v>4.7800000000000002E-4</v>
      </c>
      <c r="P294" s="157">
        <v>20</v>
      </c>
      <c r="Q294" s="157">
        <v>275</v>
      </c>
      <c r="R294" s="157">
        <v>0.5</v>
      </c>
      <c r="S294" s="157">
        <v>26.75</v>
      </c>
      <c r="T294" s="157">
        <v>6</v>
      </c>
      <c r="U294" s="157">
        <v>20</v>
      </c>
      <c r="V294" s="157">
        <v>2.5541538688743932</v>
      </c>
      <c r="W294" s="157">
        <v>0.44630786224567814</v>
      </c>
      <c r="X294" s="157">
        <v>2.5519047955373262</v>
      </c>
      <c r="Y294" s="157">
        <v>0.44592741398956337</v>
      </c>
      <c r="Z294" s="161">
        <v>183</v>
      </c>
      <c r="AA294" s="156">
        <f t="shared" si="27"/>
        <v>71.647993580217417</v>
      </c>
      <c r="AB294" s="156">
        <f t="shared" si="28"/>
        <v>71.711139192975935</v>
      </c>
      <c r="AC294" s="156">
        <f t="shared" si="29"/>
        <v>99.91194448523737</v>
      </c>
      <c r="AD294" s="156">
        <f t="shared" si="29"/>
        <v>99.914756541773542</v>
      </c>
      <c r="AE294" s="177"/>
    </row>
    <row r="295" spans="1:31" s="158" customFormat="1" ht="45" x14ac:dyDescent="0.25">
      <c r="A295" s="159" t="s">
        <v>7</v>
      </c>
      <c r="B295" s="157" t="s">
        <v>15</v>
      </c>
      <c r="C295" s="157" t="s">
        <v>107</v>
      </c>
      <c r="D295" s="157" t="s">
        <v>16</v>
      </c>
      <c r="E295" s="157" t="s">
        <v>17</v>
      </c>
      <c r="F295" s="157" t="s">
        <v>12</v>
      </c>
      <c r="G295" s="157" t="s">
        <v>16</v>
      </c>
      <c r="H295" s="157">
        <v>1</v>
      </c>
      <c r="I295" s="157">
        <v>1070</v>
      </c>
      <c r="J295" s="157">
        <v>12</v>
      </c>
      <c r="K295" s="157">
        <v>0.69</v>
      </c>
      <c r="L295" s="157">
        <f t="shared" si="30"/>
        <v>0.69</v>
      </c>
      <c r="M295" s="160" t="s">
        <v>14</v>
      </c>
      <c r="N295" s="153">
        <v>2.0499969176470388E-3</v>
      </c>
      <c r="O295" s="153">
        <v>2.0499969176470388E-3</v>
      </c>
      <c r="P295" s="157">
        <v>20</v>
      </c>
      <c r="Q295" s="157">
        <v>276</v>
      </c>
      <c r="R295" s="157">
        <v>1</v>
      </c>
      <c r="S295" s="157">
        <v>53.5</v>
      </c>
      <c r="T295" s="157">
        <v>12</v>
      </c>
      <c r="U295" s="157">
        <v>20</v>
      </c>
      <c r="V295" s="157">
        <v>97.053348727468645</v>
      </c>
      <c r="W295" s="157">
        <v>10.79497886229203</v>
      </c>
      <c r="X295" s="157">
        <v>96.864061894255542</v>
      </c>
      <c r="Y295" s="157">
        <v>10.774273254025529</v>
      </c>
      <c r="Z295" s="161">
        <v>183</v>
      </c>
      <c r="AA295" s="156">
        <f t="shared" si="27"/>
        <v>1.8855609043833661</v>
      </c>
      <c r="AB295" s="156">
        <f t="shared" si="28"/>
        <v>1.8892455717970742</v>
      </c>
      <c r="AC295" s="156">
        <f t="shared" si="29"/>
        <v>99.804966200862751</v>
      </c>
      <c r="AD295" s="156">
        <f t="shared" si="29"/>
        <v>99.808192229640881</v>
      </c>
      <c r="AE295" s="177"/>
    </row>
    <row r="296" spans="1:31" s="158" customFormat="1" ht="45" x14ac:dyDescent="0.25">
      <c r="A296" s="159" t="s">
        <v>7</v>
      </c>
      <c r="B296" s="157" t="s">
        <v>18</v>
      </c>
      <c r="C296" s="157" t="s">
        <v>107</v>
      </c>
      <c r="D296" s="157" t="s">
        <v>10</v>
      </c>
      <c r="E296" s="157" t="s">
        <v>11</v>
      </c>
      <c r="F296" s="157" t="s">
        <v>12</v>
      </c>
      <c r="G296" s="157" t="s">
        <v>13</v>
      </c>
      <c r="H296" s="157">
        <v>0.5</v>
      </c>
      <c r="I296" s="157">
        <v>535</v>
      </c>
      <c r="J296" s="157">
        <v>6</v>
      </c>
      <c r="K296" s="162">
        <v>0.02</v>
      </c>
      <c r="L296" s="157">
        <f t="shared" si="30"/>
        <v>0.02</v>
      </c>
      <c r="M296" s="160" t="s">
        <v>14</v>
      </c>
      <c r="N296" s="153">
        <v>4.7800000000000002E-4</v>
      </c>
      <c r="O296" s="153">
        <v>4.7800000000000002E-4</v>
      </c>
      <c r="P296" s="157">
        <v>10</v>
      </c>
      <c r="Q296" s="157">
        <v>277</v>
      </c>
      <c r="R296" s="157">
        <v>0.5</v>
      </c>
      <c r="S296" s="157">
        <v>53.5</v>
      </c>
      <c r="T296" s="157">
        <v>6</v>
      </c>
      <c r="U296" s="157">
        <v>10</v>
      </c>
      <c r="V296" s="157">
        <v>5.1263570966401977</v>
      </c>
      <c r="W296" s="157">
        <v>0.89531022382568637</v>
      </c>
      <c r="X296" s="157">
        <v>5.1240894436360804</v>
      </c>
      <c r="Y296" s="157">
        <v>0.89492697121038223</v>
      </c>
      <c r="Z296" s="161">
        <v>183</v>
      </c>
      <c r="AA296" s="156">
        <f t="shared" si="27"/>
        <v>35.697864302106026</v>
      </c>
      <c r="AB296" s="156">
        <f t="shared" si="28"/>
        <v>35.713662302924646</v>
      </c>
      <c r="AC296" s="156">
        <f t="shared" si="29"/>
        <v>99.955764825559982</v>
      </c>
      <c r="AD296" s="156">
        <f t="shared" si="29"/>
        <v>99.957193316338277</v>
      </c>
      <c r="AE296" s="177"/>
    </row>
    <row r="297" spans="1:31" s="158" customFormat="1" ht="45" x14ac:dyDescent="0.25">
      <c r="A297" s="159" t="s">
        <v>7</v>
      </c>
      <c r="B297" s="157" t="s">
        <v>19</v>
      </c>
      <c r="C297" s="157" t="s">
        <v>107</v>
      </c>
      <c r="D297" s="157" t="s">
        <v>16</v>
      </c>
      <c r="E297" s="157" t="s">
        <v>17</v>
      </c>
      <c r="F297" s="157" t="s">
        <v>12</v>
      </c>
      <c r="G297" s="157" t="s">
        <v>16</v>
      </c>
      <c r="H297" s="157">
        <v>1</v>
      </c>
      <c r="I297" s="157">
        <v>1070</v>
      </c>
      <c r="J297" s="157">
        <v>12</v>
      </c>
      <c r="K297" s="157">
        <v>0.69</v>
      </c>
      <c r="L297" s="157">
        <f t="shared" si="30"/>
        <v>0.69</v>
      </c>
      <c r="M297" s="160" t="s">
        <v>14</v>
      </c>
      <c r="N297" s="153">
        <v>2.0499969176470184E-3</v>
      </c>
      <c r="O297" s="153">
        <v>2.0499969176470184E-3</v>
      </c>
      <c r="P297" s="157">
        <v>10</v>
      </c>
      <c r="Q297" s="157">
        <v>278</v>
      </c>
      <c r="R297" s="157">
        <v>1</v>
      </c>
      <c r="S297" s="157">
        <v>107</v>
      </c>
      <c r="T297" s="157">
        <v>12</v>
      </c>
      <c r="U297" s="157">
        <v>10</v>
      </c>
      <c r="V297" s="157">
        <v>215.97771979960396</v>
      </c>
      <c r="W297" s="157">
        <v>24.042456928944958</v>
      </c>
      <c r="X297" s="157">
        <v>215.74580065790002</v>
      </c>
      <c r="Y297" s="157">
        <v>24.017220016636745</v>
      </c>
      <c r="Z297" s="161">
        <v>183</v>
      </c>
      <c r="AA297" s="156">
        <f t="shared" si="27"/>
        <v>0.84730962142667998</v>
      </c>
      <c r="AB297" s="156">
        <f t="shared" si="28"/>
        <v>0.84822044944539243</v>
      </c>
      <c r="AC297" s="156">
        <f t="shared" si="29"/>
        <v>99.892618950732924</v>
      </c>
      <c r="AD297" s="156">
        <f t="shared" si="29"/>
        <v>99.895031891362862</v>
      </c>
      <c r="AE297" s="177"/>
    </row>
    <row r="298" spans="1:31" s="158" customFormat="1" ht="45" x14ac:dyDescent="0.25">
      <c r="A298" s="159" t="s">
        <v>7</v>
      </c>
      <c r="B298" s="157" t="s">
        <v>20</v>
      </c>
      <c r="C298" s="157" t="s">
        <v>107</v>
      </c>
      <c r="D298" s="157" t="s">
        <v>10</v>
      </c>
      <c r="E298" s="157" t="s">
        <v>11</v>
      </c>
      <c r="F298" s="157" t="s">
        <v>12</v>
      </c>
      <c r="G298" s="157" t="s">
        <v>13</v>
      </c>
      <c r="H298" s="157">
        <v>0.5</v>
      </c>
      <c r="I298" s="157">
        <v>535</v>
      </c>
      <c r="J298" s="157">
        <v>6</v>
      </c>
      <c r="K298" s="162">
        <v>0.02</v>
      </c>
      <c r="L298" s="157">
        <f t="shared" si="30"/>
        <v>0.02</v>
      </c>
      <c r="M298" s="160" t="s">
        <v>14</v>
      </c>
      <c r="N298" s="153">
        <v>4.7800000000000002E-4</v>
      </c>
      <c r="O298" s="153">
        <v>4.7800000000000002E-4</v>
      </c>
      <c r="P298" s="157">
        <v>5</v>
      </c>
      <c r="Q298" s="157">
        <v>279</v>
      </c>
      <c r="R298" s="157">
        <v>0.5</v>
      </c>
      <c r="S298" s="157">
        <v>107</v>
      </c>
      <c r="T298" s="157">
        <v>6</v>
      </c>
      <c r="U298" s="157">
        <v>5</v>
      </c>
      <c r="V298" s="157">
        <v>10.334230851932899</v>
      </c>
      <c r="W298" s="157">
        <v>1.8028940905665722</v>
      </c>
      <c r="X298" s="157">
        <v>10.33192569851354</v>
      </c>
      <c r="Y298" s="157">
        <v>1.8025052322892197</v>
      </c>
      <c r="Z298" s="161">
        <v>183</v>
      </c>
      <c r="AA298" s="156">
        <f t="shared" si="27"/>
        <v>17.708139349893848</v>
      </c>
      <c r="AB298" s="156">
        <f t="shared" si="28"/>
        <v>17.712090208539568</v>
      </c>
      <c r="AC298" s="156">
        <f t="shared" si="29"/>
        <v>99.977694001107707</v>
      </c>
      <c r="AD298" s="156">
        <f t="shared" si="29"/>
        <v>99.978431440904529</v>
      </c>
      <c r="AE298" s="177"/>
    </row>
    <row r="299" spans="1:31" s="158" customFormat="1" ht="45" x14ac:dyDescent="0.25">
      <c r="A299" s="159" t="s">
        <v>7</v>
      </c>
      <c r="B299" s="157" t="s">
        <v>21</v>
      </c>
      <c r="C299" s="157" t="s">
        <v>107</v>
      </c>
      <c r="D299" s="157" t="s">
        <v>16</v>
      </c>
      <c r="E299" s="157" t="s">
        <v>17</v>
      </c>
      <c r="F299" s="157" t="s">
        <v>12</v>
      </c>
      <c r="G299" s="157" t="s">
        <v>16</v>
      </c>
      <c r="H299" s="157">
        <v>1</v>
      </c>
      <c r="I299" s="157">
        <v>1070</v>
      </c>
      <c r="J299" s="157">
        <v>12</v>
      </c>
      <c r="K299" s="157">
        <v>0.69</v>
      </c>
      <c r="L299" s="157">
        <f t="shared" si="30"/>
        <v>0.69</v>
      </c>
      <c r="M299" s="160" t="s">
        <v>14</v>
      </c>
      <c r="N299" s="153">
        <v>2.049996917646978E-3</v>
      </c>
      <c r="O299" s="153">
        <v>2.049996917646978E-3</v>
      </c>
      <c r="P299" s="157">
        <v>5</v>
      </c>
      <c r="Q299" s="157">
        <v>280</v>
      </c>
      <c r="R299" s="157">
        <v>1</v>
      </c>
      <c r="S299" s="157">
        <v>214</v>
      </c>
      <c r="T299" s="157">
        <v>12</v>
      </c>
      <c r="U299" s="157">
        <v>5</v>
      </c>
      <c r="V299" s="157">
        <v>536.37677481367552</v>
      </c>
      <c r="W299" s="157">
        <v>58.34074767069513</v>
      </c>
      <c r="X299" s="157">
        <v>536.03794522213957</v>
      </c>
      <c r="Y299" s="157">
        <v>58.306290573931932</v>
      </c>
      <c r="Z299" s="161">
        <v>183</v>
      </c>
      <c r="AA299" s="156">
        <f t="shared" si="27"/>
        <v>0.34117808337911315</v>
      </c>
      <c r="AB299" s="156">
        <f t="shared" si="28"/>
        <v>0.34139374204966577</v>
      </c>
      <c r="AC299" s="156">
        <f t="shared" si="29"/>
        <v>99.936829928616191</v>
      </c>
      <c r="AD299" s="156">
        <f t="shared" si="29"/>
        <v>99.940938198190921</v>
      </c>
      <c r="AE299" s="177"/>
    </row>
    <row r="300" spans="1:31" s="158" customFormat="1" ht="45" x14ac:dyDescent="0.25">
      <c r="A300" s="159" t="s">
        <v>7</v>
      </c>
      <c r="B300" s="157" t="s">
        <v>22</v>
      </c>
      <c r="C300" s="157" t="s">
        <v>107</v>
      </c>
      <c r="D300" s="157" t="s">
        <v>10</v>
      </c>
      <c r="E300" s="157" t="s">
        <v>11</v>
      </c>
      <c r="F300" s="157" t="s">
        <v>23</v>
      </c>
      <c r="G300" s="157" t="s">
        <v>13</v>
      </c>
      <c r="H300" s="157">
        <v>0.5</v>
      </c>
      <c r="I300" s="157">
        <v>535</v>
      </c>
      <c r="J300" s="157">
        <v>6</v>
      </c>
      <c r="K300" s="162">
        <v>0.02</v>
      </c>
      <c r="L300" s="157">
        <f t="shared" si="30"/>
        <v>0.02</v>
      </c>
      <c r="M300" s="160" t="s">
        <v>14</v>
      </c>
      <c r="N300" s="153">
        <v>4.7800000000000002E-4</v>
      </c>
      <c r="O300" s="153">
        <v>4.7800000000000002E-4</v>
      </c>
      <c r="P300" s="157">
        <v>1</v>
      </c>
      <c r="Q300" s="157">
        <v>281</v>
      </c>
      <c r="R300" s="157">
        <v>0.5</v>
      </c>
      <c r="S300" s="157">
        <v>535</v>
      </c>
      <c r="T300" s="157">
        <v>6</v>
      </c>
      <c r="U300" s="157">
        <v>1</v>
      </c>
      <c r="V300" s="157">
        <v>55.085332688538266</v>
      </c>
      <c r="W300" s="157">
        <v>9.5152963416558993</v>
      </c>
      <c r="X300" s="157">
        <v>55.082715793328504</v>
      </c>
      <c r="Y300" s="157">
        <v>9.5148634383377271</v>
      </c>
      <c r="Z300" s="161">
        <v>183</v>
      </c>
      <c r="AA300" s="156">
        <f t="shared" si="27"/>
        <v>3.3221184491108144</v>
      </c>
      <c r="AB300" s="156">
        <f t="shared" si="28"/>
        <v>3.3222762778549231</v>
      </c>
      <c r="AC300" s="156">
        <f t="shared" si="29"/>
        <v>99.995249379313805</v>
      </c>
      <c r="AD300" s="156">
        <f t="shared" si="29"/>
        <v>99.995450448387217</v>
      </c>
      <c r="AE300" s="177"/>
    </row>
    <row r="301" spans="1:31" s="158" customFormat="1" ht="45" x14ac:dyDescent="0.25">
      <c r="A301" s="159" t="s">
        <v>7</v>
      </c>
      <c r="B301" s="157" t="s">
        <v>24</v>
      </c>
      <c r="C301" s="157" t="s">
        <v>107</v>
      </c>
      <c r="D301" s="157" t="s">
        <v>16</v>
      </c>
      <c r="E301" s="157" t="s">
        <v>17</v>
      </c>
      <c r="F301" s="157" t="s">
        <v>23</v>
      </c>
      <c r="G301" s="157" t="s">
        <v>16</v>
      </c>
      <c r="H301" s="157">
        <v>1</v>
      </c>
      <c r="I301" s="157">
        <v>1070</v>
      </c>
      <c r="J301" s="157">
        <v>12</v>
      </c>
      <c r="K301" s="157">
        <v>0.69</v>
      </c>
      <c r="L301" s="157">
        <f t="shared" si="30"/>
        <v>0.69</v>
      </c>
      <c r="M301" s="160" t="s">
        <v>14</v>
      </c>
      <c r="N301" s="153">
        <v>2.0499969176466537E-3</v>
      </c>
      <c r="O301" s="153">
        <v>2.0499969176466537E-3</v>
      </c>
      <c r="P301" s="157">
        <v>1</v>
      </c>
      <c r="Q301" s="157">
        <v>282</v>
      </c>
      <c r="R301" s="157">
        <v>1</v>
      </c>
      <c r="S301" s="157">
        <v>1070</v>
      </c>
      <c r="T301" s="157">
        <v>12</v>
      </c>
      <c r="U301" s="157">
        <v>1</v>
      </c>
      <c r="V301" s="157">
        <v>9209.2603966948082</v>
      </c>
      <c r="W301" s="157">
        <v>765.61953625576132</v>
      </c>
      <c r="X301" s="157">
        <v>9207.8743658145904</v>
      </c>
      <c r="Y301" s="157">
        <v>765.51569516268808</v>
      </c>
      <c r="Z301" s="161">
        <v>183</v>
      </c>
      <c r="AA301" s="156">
        <f t="shared" si="27"/>
        <v>1.9871302592950731E-2</v>
      </c>
      <c r="AB301" s="156">
        <f t="shared" si="28"/>
        <v>1.9874293754420767E-2</v>
      </c>
      <c r="AC301" s="156">
        <f t="shared" si="29"/>
        <v>99.984949596161755</v>
      </c>
      <c r="AD301" s="156">
        <f t="shared" si="29"/>
        <v>99.986436984931046</v>
      </c>
      <c r="AE301" s="177"/>
    </row>
    <row r="302" spans="1:31" s="158" customFormat="1" ht="60" x14ac:dyDescent="0.25">
      <c r="A302" s="159" t="s">
        <v>7</v>
      </c>
      <c r="B302" s="157" t="s">
        <v>25</v>
      </c>
      <c r="C302" s="157" t="s">
        <v>107</v>
      </c>
      <c r="D302" s="157" t="s">
        <v>10</v>
      </c>
      <c r="E302" s="157" t="s">
        <v>11</v>
      </c>
      <c r="F302" s="157" t="s">
        <v>12</v>
      </c>
      <c r="G302" s="157" t="s">
        <v>13</v>
      </c>
      <c r="H302" s="157">
        <v>0.5</v>
      </c>
      <c r="I302" s="157">
        <v>535</v>
      </c>
      <c r="J302" s="157">
        <f>7/60</f>
        <v>0.11666666666666667</v>
      </c>
      <c r="K302" s="162">
        <v>0.02</v>
      </c>
      <c r="L302" s="162">
        <f>K302</f>
        <v>0.02</v>
      </c>
      <c r="M302" s="160" t="s">
        <v>108</v>
      </c>
      <c r="N302" s="153">
        <v>4.7800000000000002E-4</v>
      </c>
      <c r="O302" s="153">
        <v>4.7800000000000002E-4</v>
      </c>
      <c r="P302" s="157">
        <v>20</v>
      </c>
      <c r="Q302" s="157">
        <v>283</v>
      </c>
      <c r="R302" s="157">
        <v>0.5</v>
      </c>
      <c r="S302" s="157">
        <v>26.75</v>
      </c>
      <c r="T302" s="157">
        <v>0.11666666666666667</v>
      </c>
      <c r="U302" s="157">
        <v>20</v>
      </c>
      <c r="V302" s="157">
        <v>4.9252110413177182E-2</v>
      </c>
      <c r="W302" s="157">
        <v>5.043641177158429E-2</v>
      </c>
      <c r="X302" s="157">
        <v>4.9208727751284487E-2</v>
      </c>
      <c r="Y302" s="157">
        <v>5.0401428913950892E-2</v>
      </c>
      <c r="Z302" s="161">
        <v>183</v>
      </c>
      <c r="AA302" s="156">
        <f t="shared" si="27"/>
        <v>3715.5768243189668</v>
      </c>
      <c r="AB302" s="156">
        <f t="shared" si="28"/>
        <v>3718.8524955356761</v>
      </c>
      <c r="AC302" s="156">
        <f t="shared" si="29"/>
        <v>99.91191715130833</v>
      </c>
      <c r="AD302" s="156">
        <f t="shared" si="29"/>
        <v>99.93063967795365</v>
      </c>
      <c r="AE302" s="177"/>
    </row>
    <row r="303" spans="1:31" s="158" customFormat="1" ht="60" x14ac:dyDescent="0.25">
      <c r="A303" s="159" t="s">
        <v>7</v>
      </c>
      <c r="B303" s="157" t="s">
        <v>25</v>
      </c>
      <c r="C303" s="157" t="s">
        <v>107</v>
      </c>
      <c r="D303" s="157" t="s">
        <v>16</v>
      </c>
      <c r="E303" s="157" t="s">
        <v>17</v>
      </c>
      <c r="F303" s="157" t="s">
        <v>12</v>
      </c>
      <c r="G303" s="157" t="s">
        <v>16</v>
      </c>
      <c r="H303" s="157">
        <v>1</v>
      </c>
      <c r="I303" s="157">
        <v>1070</v>
      </c>
      <c r="J303" s="157">
        <v>11</v>
      </c>
      <c r="K303" s="157">
        <v>0.69</v>
      </c>
      <c r="L303" s="162">
        <f t="shared" ref="L303:L309" si="31">K303</f>
        <v>0.69</v>
      </c>
      <c r="M303" s="160" t="s">
        <v>108</v>
      </c>
      <c r="N303" s="153">
        <v>2.0499969176470405E-3</v>
      </c>
      <c r="O303" s="153">
        <v>2.0499969176470409E-3</v>
      </c>
      <c r="P303" s="157">
        <v>20</v>
      </c>
      <c r="Q303" s="157">
        <v>284</v>
      </c>
      <c r="R303" s="157">
        <v>1</v>
      </c>
      <c r="S303" s="157">
        <v>53.5</v>
      </c>
      <c r="T303" s="157">
        <v>11</v>
      </c>
      <c r="U303" s="157">
        <v>20</v>
      </c>
      <c r="V303" s="157">
        <v>88.554113329877254</v>
      </c>
      <c r="W303" s="157">
        <v>10.52665229527638</v>
      </c>
      <c r="X303" s="157">
        <v>88.382196574129949</v>
      </c>
      <c r="Y303" s="157">
        <v>10.506625409482556</v>
      </c>
      <c r="Z303" s="161">
        <v>183</v>
      </c>
      <c r="AA303" s="156">
        <f t="shared" si="27"/>
        <v>2.0665330284353676</v>
      </c>
      <c r="AB303" s="156">
        <f t="shared" si="28"/>
        <v>2.0705527481036299</v>
      </c>
      <c r="AC303" s="156">
        <f t="shared" si="29"/>
        <v>99.805862484211346</v>
      </c>
      <c r="AD303" s="156">
        <f t="shared" si="29"/>
        <v>99.809750666859102</v>
      </c>
      <c r="AE303" s="177"/>
    </row>
    <row r="304" spans="1:31" s="158" customFormat="1" ht="60" x14ac:dyDescent="0.25">
      <c r="A304" s="159" t="s">
        <v>7</v>
      </c>
      <c r="B304" s="157" t="s">
        <v>27</v>
      </c>
      <c r="C304" s="157" t="s">
        <v>107</v>
      </c>
      <c r="D304" s="157" t="s">
        <v>10</v>
      </c>
      <c r="E304" s="157" t="s">
        <v>11</v>
      </c>
      <c r="F304" s="157" t="s">
        <v>12</v>
      </c>
      <c r="G304" s="157" t="s">
        <v>13</v>
      </c>
      <c r="H304" s="157">
        <v>0.5</v>
      </c>
      <c r="I304" s="157">
        <v>535</v>
      </c>
      <c r="J304" s="157">
        <f>7/60</f>
        <v>0.11666666666666667</v>
      </c>
      <c r="K304" s="162">
        <v>0.02</v>
      </c>
      <c r="L304" s="162">
        <f t="shared" si="31"/>
        <v>0.02</v>
      </c>
      <c r="M304" s="160" t="s">
        <v>108</v>
      </c>
      <c r="N304" s="153">
        <v>4.7800000000000002E-4</v>
      </c>
      <c r="O304" s="153">
        <v>4.7800000000000002E-4</v>
      </c>
      <c r="P304" s="157">
        <v>10</v>
      </c>
      <c r="Q304" s="157">
        <v>285</v>
      </c>
      <c r="R304" s="157">
        <v>0.5</v>
      </c>
      <c r="S304" s="157">
        <v>53.5</v>
      </c>
      <c r="T304" s="157">
        <v>0.11666666666666667</v>
      </c>
      <c r="U304" s="157">
        <v>10</v>
      </c>
      <c r="V304" s="157">
        <v>9.8454337954169649E-2</v>
      </c>
      <c r="W304" s="157">
        <v>0.10083730176904787</v>
      </c>
      <c r="X304" s="157">
        <v>9.8410945301188574E-2</v>
      </c>
      <c r="Y304" s="157">
        <v>0.10080231150638878</v>
      </c>
      <c r="Z304" s="161">
        <v>183</v>
      </c>
      <c r="AA304" s="156">
        <f t="shared" si="27"/>
        <v>1858.7296791857584</v>
      </c>
      <c r="AB304" s="156">
        <f t="shared" si="28"/>
        <v>1859.5492548102754</v>
      </c>
      <c r="AC304" s="156">
        <f t="shared" si="29"/>
        <v>99.955926113686047</v>
      </c>
      <c r="AD304" s="156">
        <f t="shared" si="29"/>
        <v>99.965300278721045</v>
      </c>
      <c r="AE304" s="177"/>
    </row>
    <row r="305" spans="1:31" s="158" customFormat="1" ht="60" x14ac:dyDescent="0.25">
      <c r="A305" s="159" t="s">
        <v>7</v>
      </c>
      <c r="B305" s="157" t="s">
        <v>27</v>
      </c>
      <c r="C305" s="157" t="s">
        <v>107</v>
      </c>
      <c r="D305" s="157" t="s">
        <v>16</v>
      </c>
      <c r="E305" s="157" t="s">
        <v>17</v>
      </c>
      <c r="F305" s="157" t="s">
        <v>12</v>
      </c>
      <c r="G305" s="157" t="s">
        <v>16</v>
      </c>
      <c r="H305" s="157">
        <v>1</v>
      </c>
      <c r="I305" s="157">
        <v>1070</v>
      </c>
      <c r="J305" s="157">
        <v>11</v>
      </c>
      <c r="K305" s="157">
        <v>0.69</v>
      </c>
      <c r="L305" s="162">
        <f t="shared" si="31"/>
        <v>0.69</v>
      </c>
      <c r="M305" s="160" t="s">
        <v>108</v>
      </c>
      <c r="N305" s="153">
        <v>2.0499969176470214E-3</v>
      </c>
      <c r="O305" s="153">
        <v>2.0499969176470218E-3</v>
      </c>
      <c r="P305" s="157">
        <v>10</v>
      </c>
      <c r="Q305" s="157">
        <v>286</v>
      </c>
      <c r="R305" s="157">
        <v>1</v>
      </c>
      <c r="S305" s="157">
        <v>107</v>
      </c>
      <c r="T305" s="157">
        <v>11</v>
      </c>
      <c r="U305" s="157">
        <v>10</v>
      </c>
      <c r="V305" s="157">
        <v>195.97620887966366</v>
      </c>
      <c r="W305" s="157">
        <v>23.243075355914709</v>
      </c>
      <c r="X305" s="157">
        <v>195.76782006838957</v>
      </c>
      <c r="Y305" s="157">
        <v>23.21905236451547</v>
      </c>
      <c r="Z305" s="161">
        <v>183</v>
      </c>
      <c r="AA305" s="156">
        <f t="shared" si="27"/>
        <v>0.9337868154821205</v>
      </c>
      <c r="AB305" s="156">
        <f t="shared" si="28"/>
        <v>0.93478080276968267</v>
      </c>
      <c r="AC305" s="156">
        <f t="shared" si="29"/>
        <v>99.893666270785928</v>
      </c>
      <c r="AD305" s="156">
        <f t="shared" si="29"/>
        <v>99.896644523018651</v>
      </c>
      <c r="AE305" s="177"/>
    </row>
    <row r="306" spans="1:31" s="158" customFormat="1" ht="60" x14ac:dyDescent="0.25">
      <c r="A306" s="159" t="s">
        <v>7</v>
      </c>
      <c r="B306" s="157" t="s">
        <v>28</v>
      </c>
      <c r="C306" s="157" t="s">
        <v>107</v>
      </c>
      <c r="D306" s="157" t="s">
        <v>10</v>
      </c>
      <c r="E306" s="157" t="s">
        <v>11</v>
      </c>
      <c r="F306" s="157" t="s">
        <v>12</v>
      </c>
      <c r="G306" s="157" t="s">
        <v>13</v>
      </c>
      <c r="H306" s="157">
        <v>0.5</v>
      </c>
      <c r="I306" s="157">
        <v>535</v>
      </c>
      <c r="J306" s="157">
        <f>7/60</f>
        <v>0.11666666666666667</v>
      </c>
      <c r="K306" s="162">
        <v>0.02</v>
      </c>
      <c r="L306" s="162">
        <f t="shared" si="31"/>
        <v>0.02</v>
      </c>
      <c r="M306" s="160" t="s">
        <v>108</v>
      </c>
      <c r="N306" s="153">
        <v>4.7800000000000002E-4</v>
      </c>
      <c r="O306" s="153">
        <v>4.7800000000000002E-4</v>
      </c>
      <c r="P306" s="157">
        <v>5</v>
      </c>
      <c r="Q306" s="157">
        <v>287</v>
      </c>
      <c r="R306" s="157">
        <v>0.5</v>
      </c>
      <c r="S306" s="157">
        <v>107</v>
      </c>
      <c r="T306" s="157">
        <v>0.11666666666666667</v>
      </c>
      <c r="U306" s="157">
        <v>5</v>
      </c>
      <c r="V306" s="157">
        <v>0.19688035316990188</v>
      </c>
      <c r="W306" s="157">
        <v>0.20167636078897044</v>
      </c>
      <c r="X306" s="157">
        <v>0.19683694055041098</v>
      </c>
      <c r="Y306" s="157">
        <v>0.20164135571758551</v>
      </c>
      <c r="Z306" s="161">
        <v>183</v>
      </c>
      <c r="AA306" s="156">
        <f t="shared" si="27"/>
        <v>929.49853580400907</v>
      </c>
      <c r="AB306" s="156">
        <f t="shared" si="28"/>
        <v>929.70353780281766</v>
      </c>
      <c r="AC306" s="156">
        <f t="shared" si="29"/>
        <v>99.977949745217373</v>
      </c>
      <c r="AD306" s="156">
        <f t="shared" si="29"/>
        <v>99.982642947716826</v>
      </c>
      <c r="AE306" s="177"/>
    </row>
    <row r="307" spans="1:31" s="158" customFormat="1" ht="60" x14ac:dyDescent="0.25">
      <c r="A307" s="159" t="s">
        <v>7</v>
      </c>
      <c r="B307" s="157" t="s">
        <v>28</v>
      </c>
      <c r="C307" s="157" t="s">
        <v>107</v>
      </c>
      <c r="D307" s="157" t="s">
        <v>16</v>
      </c>
      <c r="E307" s="157" t="s">
        <v>17</v>
      </c>
      <c r="F307" s="157" t="s">
        <v>12</v>
      </c>
      <c r="G307" s="157" t="s">
        <v>16</v>
      </c>
      <c r="H307" s="157">
        <v>1</v>
      </c>
      <c r="I307" s="157">
        <v>1070</v>
      </c>
      <c r="J307" s="157">
        <v>11</v>
      </c>
      <c r="K307" s="157">
        <v>0.69</v>
      </c>
      <c r="L307" s="162">
        <f t="shared" si="31"/>
        <v>0.69</v>
      </c>
      <c r="M307" s="160" t="s">
        <v>108</v>
      </c>
      <c r="N307" s="153">
        <v>2.049996917646985E-3</v>
      </c>
      <c r="O307" s="153">
        <v>2.049996917646985E-3</v>
      </c>
      <c r="P307" s="157">
        <v>5</v>
      </c>
      <c r="Q307" s="157">
        <v>288</v>
      </c>
      <c r="R307" s="157">
        <v>1</v>
      </c>
      <c r="S307" s="157">
        <v>214</v>
      </c>
      <c r="T307" s="157">
        <v>11</v>
      </c>
      <c r="U307" s="157">
        <v>5</v>
      </c>
      <c r="V307" s="157">
        <v>480.25177151795845</v>
      </c>
      <c r="W307" s="157">
        <v>55.416899078338346</v>
      </c>
      <c r="X307" s="157">
        <v>479.954656735821</v>
      </c>
      <c r="Y307" s="157">
        <v>55.385046309195921</v>
      </c>
      <c r="Z307" s="161">
        <v>183</v>
      </c>
      <c r="AA307" s="156">
        <f t="shared" si="27"/>
        <v>0.38105013006319943</v>
      </c>
      <c r="AB307" s="156">
        <f t="shared" si="28"/>
        <v>0.38128601823469288</v>
      </c>
      <c r="AC307" s="156">
        <f t="shared" si="29"/>
        <v>99.9381335374988</v>
      </c>
      <c r="AD307" s="156">
        <f t="shared" si="29"/>
        <v>99.942521559899276</v>
      </c>
      <c r="AE307" s="177"/>
    </row>
    <row r="308" spans="1:31" s="158" customFormat="1" ht="60" x14ac:dyDescent="0.25">
      <c r="A308" s="159" t="s">
        <v>7</v>
      </c>
      <c r="B308" s="157" t="s">
        <v>29</v>
      </c>
      <c r="C308" s="157" t="s">
        <v>107</v>
      </c>
      <c r="D308" s="157" t="s">
        <v>10</v>
      </c>
      <c r="E308" s="157" t="s">
        <v>11</v>
      </c>
      <c r="F308" s="157" t="s">
        <v>23</v>
      </c>
      <c r="G308" s="157" t="s">
        <v>13</v>
      </c>
      <c r="H308" s="157">
        <v>0.5</v>
      </c>
      <c r="I308" s="157">
        <v>535</v>
      </c>
      <c r="J308" s="157">
        <f>7/60</f>
        <v>0.11666666666666667</v>
      </c>
      <c r="K308" s="162">
        <v>0.02</v>
      </c>
      <c r="L308" s="162">
        <f t="shared" si="31"/>
        <v>0.02</v>
      </c>
      <c r="M308" s="160" t="s">
        <v>108</v>
      </c>
      <c r="N308" s="153">
        <v>4.7800000000000002E-4</v>
      </c>
      <c r="O308" s="153">
        <v>4.7800000000000002E-4</v>
      </c>
      <c r="P308" s="157">
        <v>1</v>
      </c>
      <c r="Q308" s="157">
        <v>289</v>
      </c>
      <c r="R308" s="157">
        <v>0.5</v>
      </c>
      <c r="S308" s="157">
        <v>535</v>
      </c>
      <c r="T308" s="157">
        <v>0.11666666666666667</v>
      </c>
      <c r="U308" s="157">
        <v>1</v>
      </c>
      <c r="V308" s="157">
        <v>0.98419766176215007</v>
      </c>
      <c r="W308" s="157">
        <v>1.0115501012138099</v>
      </c>
      <c r="X308" s="157">
        <v>0.98415413960317011</v>
      </c>
      <c r="Y308" s="157">
        <v>1.0115149072406304</v>
      </c>
      <c r="Z308" s="161">
        <v>183</v>
      </c>
      <c r="AA308" s="156">
        <f t="shared" si="27"/>
        <v>185.93825926425072</v>
      </c>
      <c r="AB308" s="156">
        <f t="shared" si="28"/>
        <v>185.94648199497399</v>
      </c>
      <c r="AC308" s="156">
        <f t="shared" si="29"/>
        <v>99.995577904655647</v>
      </c>
      <c r="AD308" s="156">
        <f t="shared" si="29"/>
        <v>99.996520787933548</v>
      </c>
      <c r="AE308" s="177"/>
    </row>
    <row r="309" spans="1:31" s="158" customFormat="1" ht="60" x14ac:dyDescent="0.25">
      <c r="A309" s="159" t="s">
        <v>7</v>
      </c>
      <c r="B309" s="157" t="s">
        <v>29</v>
      </c>
      <c r="C309" s="157" t="s">
        <v>107</v>
      </c>
      <c r="D309" s="157" t="s">
        <v>16</v>
      </c>
      <c r="E309" s="157" t="s">
        <v>17</v>
      </c>
      <c r="F309" s="157" t="s">
        <v>23</v>
      </c>
      <c r="G309" s="157" t="s">
        <v>16</v>
      </c>
      <c r="H309" s="157">
        <v>1</v>
      </c>
      <c r="I309" s="157">
        <v>1070</v>
      </c>
      <c r="J309" s="157">
        <v>11</v>
      </c>
      <c r="K309" s="157">
        <v>0.69</v>
      </c>
      <c r="L309" s="162">
        <f t="shared" si="31"/>
        <v>0.69</v>
      </c>
      <c r="M309" s="160" t="s">
        <v>108</v>
      </c>
      <c r="N309" s="153">
        <v>2.049996917646687E-3</v>
      </c>
      <c r="O309" s="153">
        <v>2.049996917646687E-3</v>
      </c>
      <c r="P309" s="157">
        <v>1</v>
      </c>
      <c r="Q309" s="157">
        <v>290</v>
      </c>
      <c r="R309" s="157">
        <v>1</v>
      </c>
      <c r="S309" s="157">
        <v>1070</v>
      </c>
      <c r="T309" s="157">
        <v>11</v>
      </c>
      <c r="U309" s="157">
        <v>1</v>
      </c>
      <c r="V309" s="157">
        <v>7937.6830142006902</v>
      </c>
      <c r="W309" s="157">
        <v>681.59079143548354</v>
      </c>
      <c r="X309" s="157">
        <v>7936.4528800186799</v>
      </c>
      <c r="Y309" s="157">
        <v>681.49617969938299</v>
      </c>
      <c r="Z309" s="161">
        <v>183</v>
      </c>
      <c r="AA309" s="156">
        <f t="shared" si="27"/>
        <v>2.3054586542774379E-2</v>
      </c>
      <c r="AB309" s="156">
        <f t="shared" si="28"/>
        <v>2.3058159957168332E-2</v>
      </c>
      <c r="AC309" s="156">
        <f t="shared" si="29"/>
        <v>99.984502603847872</v>
      </c>
      <c r="AD309" s="156">
        <f t="shared" si="29"/>
        <v>99.986118982637464</v>
      </c>
      <c r="AE309" s="177"/>
    </row>
    <row r="310" spans="1:31" s="158" customFormat="1" ht="30" x14ac:dyDescent="0.25">
      <c r="A310" s="159" t="s">
        <v>7</v>
      </c>
      <c r="B310" s="160" t="s">
        <v>30</v>
      </c>
      <c r="C310" s="160" t="s">
        <v>107</v>
      </c>
      <c r="D310" s="157" t="s">
        <v>32</v>
      </c>
      <c r="E310" s="160" t="s">
        <v>33</v>
      </c>
      <c r="F310" s="157" t="s">
        <v>12</v>
      </c>
      <c r="G310" s="157" t="s">
        <v>13</v>
      </c>
      <c r="H310" s="157">
        <v>0.5</v>
      </c>
      <c r="I310" s="157">
        <v>267.5</v>
      </c>
      <c r="J310" s="157">
        <v>0.33</v>
      </c>
      <c r="K310" s="157">
        <v>0.02</v>
      </c>
      <c r="L310" s="157">
        <f>K310</f>
        <v>0.02</v>
      </c>
      <c r="M310" s="160" t="s">
        <v>34</v>
      </c>
      <c r="N310" s="153">
        <v>4.7800000000000002E-4</v>
      </c>
      <c r="O310" s="153">
        <v>4.7800000000000002E-4</v>
      </c>
      <c r="P310" s="157">
        <v>20</v>
      </c>
      <c r="Q310" s="157">
        <v>291</v>
      </c>
      <c r="R310" s="157">
        <v>0.5</v>
      </c>
      <c r="S310" s="157">
        <v>13.375</v>
      </c>
      <c r="T310" s="157">
        <v>0.33</v>
      </c>
      <c r="U310" s="157">
        <v>20</v>
      </c>
      <c r="V310" s="157">
        <v>6.9944904813117881E-2</v>
      </c>
      <c r="W310" s="157">
        <v>4.256588873859625E-2</v>
      </c>
      <c r="X310" s="157">
        <v>6.9822177836482327E-2</v>
      </c>
      <c r="Y310" s="157">
        <v>4.2502193528581887E-2</v>
      </c>
      <c r="Z310" s="161">
        <v>183</v>
      </c>
      <c r="AA310" s="156">
        <f t="shared" si="27"/>
        <v>2616.3449716451555</v>
      </c>
      <c r="AB310" s="156">
        <f t="shared" si="28"/>
        <v>2620.9437412360671</v>
      </c>
      <c r="AC310" s="156">
        <f t="shared" si="29"/>
        <v>99.824537645789263</v>
      </c>
      <c r="AD310" s="156">
        <f t="shared" si="29"/>
        <v>99.850360906580548</v>
      </c>
      <c r="AE310" s="177"/>
    </row>
    <row r="311" spans="1:31" s="158" customFormat="1" ht="30" x14ac:dyDescent="0.25">
      <c r="A311" s="159" t="s">
        <v>7</v>
      </c>
      <c r="B311" s="160" t="s">
        <v>30</v>
      </c>
      <c r="C311" s="160" t="s">
        <v>107</v>
      </c>
      <c r="D311" s="157" t="s">
        <v>16</v>
      </c>
      <c r="E311" s="160" t="s">
        <v>33</v>
      </c>
      <c r="F311" s="157" t="s">
        <v>12</v>
      </c>
      <c r="G311" s="157" t="s">
        <v>16</v>
      </c>
      <c r="H311" s="157">
        <v>1</v>
      </c>
      <c r="I311" s="157">
        <v>374.5</v>
      </c>
      <c r="J311" s="157">
        <v>1</v>
      </c>
      <c r="K311" s="157">
        <v>0.69599999999999995</v>
      </c>
      <c r="L311" s="157">
        <f>K311</f>
        <v>0.69599999999999995</v>
      </c>
      <c r="M311" s="160" t="s">
        <v>34</v>
      </c>
      <c r="N311" s="153">
        <v>2.0499969176470583E-3</v>
      </c>
      <c r="O311" s="153">
        <v>2.0499969176470583E-3</v>
      </c>
      <c r="P311" s="157">
        <v>20</v>
      </c>
      <c r="Q311" s="157">
        <v>292</v>
      </c>
      <c r="R311" s="157">
        <v>1</v>
      </c>
      <c r="S311" s="157">
        <v>18.725000000000001</v>
      </c>
      <c r="T311" s="157">
        <v>1</v>
      </c>
      <c r="U311" s="157">
        <v>20</v>
      </c>
      <c r="V311" s="157">
        <v>2.5742658828913925</v>
      </c>
      <c r="W311" s="157">
        <v>0.98736207290071576</v>
      </c>
      <c r="X311" s="157">
        <v>2.5611624653852081</v>
      </c>
      <c r="Y311" s="157">
        <v>0.98274893269032548</v>
      </c>
      <c r="Z311" s="161">
        <v>183</v>
      </c>
      <c r="AA311" s="156">
        <f t="shared" si="27"/>
        <v>71.088227993938233</v>
      </c>
      <c r="AB311" s="156">
        <f t="shared" si="28"/>
        <v>71.451929533285636</v>
      </c>
      <c r="AC311" s="156">
        <f t="shared" si="29"/>
        <v>99.490984299901953</v>
      </c>
      <c r="AD311" s="156">
        <f t="shared" si="29"/>
        <v>99.532781303130506</v>
      </c>
      <c r="AE311" s="177"/>
    </row>
    <row r="312" spans="1:31" s="158" customFormat="1" ht="45" x14ac:dyDescent="0.25">
      <c r="A312" s="159" t="s">
        <v>7</v>
      </c>
      <c r="B312" s="157" t="s">
        <v>8</v>
      </c>
      <c r="C312" s="157" t="s">
        <v>110</v>
      </c>
      <c r="D312" s="157" t="s">
        <v>111</v>
      </c>
      <c r="E312" s="157" t="s">
        <v>11</v>
      </c>
      <c r="F312" s="157" t="s">
        <v>12</v>
      </c>
      <c r="G312" s="157" t="s">
        <v>111</v>
      </c>
      <c r="H312" s="157">
        <v>1</v>
      </c>
      <c r="I312" s="157">
        <v>535</v>
      </c>
      <c r="J312" s="157">
        <v>4</v>
      </c>
      <c r="K312" s="157">
        <v>4.78</v>
      </c>
      <c r="L312" s="157">
        <f t="shared" ref="L312:L327" si="32">K312*8/J312</f>
        <v>9.56</v>
      </c>
      <c r="M312" s="160" t="s">
        <v>112</v>
      </c>
      <c r="N312" s="153">
        <v>2.0499969176470552E-3</v>
      </c>
      <c r="O312" s="153">
        <v>2.0499969176470557E-3</v>
      </c>
      <c r="P312" s="157">
        <v>20</v>
      </c>
      <c r="Q312" s="157">
        <v>293</v>
      </c>
      <c r="R312" s="157">
        <v>1</v>
      </c>
      <c r="S312" s="157">
        <v>26.75</v>
      </c>
      <c r="T312" s="157">
        <v>4</v>
      </c>
      <c r="U312" s="157">
        <v>20</v>
      </c>
      <c r="V312" s="157">
        <v>15.929574047276233</v>
      </c>
      <c r="W312" s="157">
        <v>3.6094604725924104</v>
      </c>
      <c r="X312" s="157">
        <v>15.176348552452479</v>
      </c>
      <c r="Y312" s="157">
        <v>3.4459057262782227</v>
      </c>
      <c r="Z312" s="161">
        <v>183</v>
      </c>
      <c r="AA312" s="156">
        <f t="shared" si="27"/>
        <v>11.488066125113422</v>
      </c>
      <c r="AB312" s="156">
        <f t="shared" si="28"/>
        <v>12.058236496579898</v>
      </c>
      <c r="AC312" s="156">
        <f t="shared" si="29"/>
        <v>95.271527709477297</v>
      </c>
      <c r="AD312" s="156">
        <f t="shared" si="29"/>
        <v>95.468720393086386</v>
      </c>
      <c r="AE312" s="178" t="s">
        <v>109</v>
      </c>
    </row>
    <row r="313" spans="1:31" s="158" customFormat="1" ht="30" x14ac:dyDescent="0.25">
      <c r="A313" s="159" t="s">
        <v>7</v>
      </c>
      <c r="B313" s="157" t="s">
        <v>15</v>
      </c>
      <c r="C313" s="157" t="s">
        <v>110</v>
      </c>
      <c r="D313" s="157" t="s">
        <v>111</v>
      </c>
      <c r="E313" s="157" t="s">
        <v>17</v>
      </c>
      <c r="F313" s="157" t="s">
        <v>12</v>
      </c>
      <c r="G313" s="157" t="s">
        <v>111</v>
      </c>
      <c r="H313" s="157">
        <v>1</v>
      </c>
      <c r="I313" s="157">
        <v>1070</v>
      </c>
      <c r="J313" s="157">
        <v>8</v>
      </c>
      <c r="K313" s="157">
        <v>4.78</v>
      </c>
      <c r="L313" s="157">
        <f t="shared" si="32"/>
        <v>4.78</v>
      </c>
      <c r="M313" s="160" t="s">
        <v>58</v>
      </c>
      <c r="N313" s="153">
        <v>2.0499969176470453E-3</v>
      </c>
      <c r="O313" s="153">
        <v>2.0499969176470453E-3</v>
      </c>
      <c r="P313" s="157">
        <v>20</v>
      </c>
      <c r="Q313" s="157">
        <v>294</v>
      </c>
      <c r="R313" s="157">
        <v>1</v>
      </c>
      <c r="S313" s="157">
        <v>53.5</v>
      </c>
      <c r="T313" s="157">
        <v>8</v>
      </c>
      <c r="U313" s="157">
        <v>20</v>
      </c>
      <c r="V313" s="157">
        <v>64.311052436238086</v>
      </c>
      <c r="W313" s="157">
        <v>9.48643896611018</v>
      </c>
      <c r="X313" s="157">
        <v>63.471009647403271</v>
      </c>
      <c r="Y313" s="157">
        <v>9.3664607026323985</v>
      </c>
      <c r="Z313" s="161">
        <v>183</v>
      </c>
      <c r="AA313" s="156">
        <f t="shared" si="27"/>
        <v>2.8455450978886936</v>
      </c>
      <c r="AB313" s="156">
        <f t="shared" si="28"/>
        <v>2.8832060655188729</v>
      </c>
      <c r="AC313" s="156">
        <f t="shared" si="29"/>
        <v>98.693781617603463</v>
      </c>
      <c r="AD313" s="156">
        <f t="shared" si="29"/>
        <v>98.735265531076536</v>
      </c>
      <c r="AE313" s="178" t="s">
        <v>109</v>
      </c>
    </row>
    <row r="314" spans="1:31" s="158" customFormat="1" ht="45" x14ac:dyDescent="0.25">
      <c r="A314" s="159" t="s">
        <v>7</v>
      </c>
      <c r="B314" s="157" t="s">
        <v>18</v>
      </c>
      <c r="C314" s="157" t="s">
        <v>110</v>
      </c>
      <c r="D314" s="157" t="s">
        <v>111</v>
      </c>
      <c r="E314" s="157" t="s">
        <v>11</v>
      </c>
      <c r="F314" s="157" t="s">
        <v>12</v>
      </c>
      <c r="G314" s="157" t="s">
        <v>111</v>
      </c>
      <c r="H314" s="157">
        <v>1</v>
      </c>
      <c r="I314" s="157">
        <v>535</v>
      </c>
      <c r="J314" s="157">
        <v>4</v>
      </c>
      <c r="K314" s="157">
        <v>4.78</v>
      </c>
      <c r="L314" s="157">
        <f t="shared" si="32"/>
        <v>9.56</v>
      </c>
      <c r="M314" s="160" t="s">
        <v>112</v>
      </c>
      <c r="N314" s="153">
        <v>2.0499969176470522E-3</v>
      </c>
      <c r="O314" s="153">
        <v>2.0499969176470522E-3</v>
      </c>
      <c r="P314" s="157">
        <v>10</v>
      </c>
      <c r="Q314" s="157">
        <v>295</v>
      </c>
      <c r="R314" s="157">
        <v>1</v>
      </c>
      <c r="S314" s="157">
        <v>53.5</v>
      </c>
      <c r="T314" s="157">
        <v>4</v>
      </c>
      <c r="U314" s="157">
        <v>10</v>
      </c>
      <c r="V314" s="157">
        <v>31.767265211677607</v>
      </c>
      <c r="W314" s="157">
        <v>7.1330383645041495</v>
      </c>
      <c r="X314" s="157">
        <v>30.97211727204521</v>
      </c>
      <c r="Y314" s="157">
        <v>6.9636098889014031</v>
      </c>
      <c r="Z314" s="161">
        <v>183</v>
      </c>
      <c r="AA314" s="156">
        <f t="shared" si="27"/>
        <v>5.760646967266462</v>
      </c>
      <c r="AB314" s="156">
        <f t="shared" si="28"/>
        <v>5.9085402006136665</v>
      </c>
      <c r="AC314" s="156">
        <f t="shared" si="29"/>
        <v>97.496958160124848</v>
      </c>
      <c r="AD314" s="156">
        <f t="shared" si="29"/>
        <v>97.624736235180421</v>
      </c>
      <c r="AE314" s="178" t="s">
        <v>109</v>
      </c>
    </row>
    <row r="315" spans="1:31" s="158" customFormat="1" ht="30" x14ac:dyDescent="0.25">
      <c r="A315" s="159" t="s">
        <v>7</v>
      </c>
      <c r="B315" s="157" t="s">
        <v>19</v>
      </c>
      <c r="C315" s="157" t="s">
        <v>110</v>
      </c>
      <c r="D315" s="157" t="s">
        <v>111</v>
      </c>
      <c r="E315" s="157" t="s">
        <v>17</v>
      </c>
      <c r="F315" s="157" t="s">
        <v>12</v>
      </c>
      <c r="G315" s="157" t="s">
        <v>111</v>
      </c>
      <c r="H315" s="157">
        <v>1</v>
      </c>
      <c r="I315" s="157">
        <v>1070</v>
      </c>
      <c r="J315" s="157">
        <v>8</v>
      </c>
      <c r="K315" s="157">
        <v>4.78</v>
      </c>
      <c r="L315" s="157">
        <f t="shared" si="32"/>
        <v>4.78</v>
      </c>
      <c r="M315" s="160" t="s">
        <v>58</v>
      </c>
      <c r="N315" s="153">
        <v>2.0499969176470318E-3</v>
      </c>
      <c r="O315" s="153">
        <v>2.0499969176470318E-3</v>
      </c>
      <c r="P315" s="157">
        <v>10</v>
      </c>
      <c r="Q315" s="157">
        <v>296</v>
      </c>
      <c r="R315" s="157">
        <v>1</v>
      </c>
      <c r="S315" s="157">
        <v>107</v>
      </c>
      <c r="T315" s="157">
        <v>8</v>
      </c>
      <c r="U315" s="157">
        <v>10</v>
      </c>
      <c r="V315" s="157">
        <v>138.81986087847525</v>
      </c>
      <c r="W315" s="157">
        <v>20.246696449330909</v>
      </c>
      <c r="X315" s="157">
        <v>137.83584872615344</v>
      </c>
      <c r="Y315" s="157">
        <v>20.109647659139579</v>
      </c>
      <c r="Z315" s="161">
        <v>183</v>
      </c>
      <c r="AA315" s="156">
        <f t="shared" si="27"/>
        <v>1.3182551750300386</v>
      </c>
      <c r="AB315" s="156">
        <f t="shared" si="28"/>
        <v>1.3276662181228109</v>
      </c>
      <c r="AC315" s="156">
        <f t="shared" si="29"/>
        <v>99.291158955141697</v>
      </c>
      <c r="AD315" s="156">
        <f t="shared" si="29"/>
        <v>99.323105423473379</v>
      </c>
      <c r="AE315" s="178" t="s">
        <v>109</v>
      </c>
    </row>
    <row r="316" spans="1:31" s="158" customFormat="1" ht="45" x14ac:dyDescent="0.25">
      <c r="A316" s="159" t="s">
        <v>7</v>
      </c>
      <c r="B316" s="157" t="s">
        <v>20</v>
      </c>
      <c r="C316" s="157" t="s">
        <v>110</v>
      </c>
      <c r="D316" s="157" t="s">
        <v>111</v>
      </c>
      <c r="E316" s="157" t="s">
        <v>11</v>
      </c>
      <c r="F316" s="157" t="s">
        <v>12</v>
      </c>
      <c r="G316" s="157" t="s">
        <v>111</v>
      </c>
      <c r="H316" s="157">
        <v>1</v>
      </c>
      <c r="I316" s="157">
        <v>535</v>
      </c>
      <c r="J316" s="157">
        <v>4</v>
      </c>
      <c r="K316" s="157">
        <v>4.78</v>
      </c>
      <c r="L316" s="157">
        <f t="shared" si="32"/>
        <v>9.56</v>
      </c>
      <c r="M316" s="160" t="s">
        <v>112</v>
      </c>
      <c r="N316" s="153">
        <v>2.0499969176470453E-3</v>
      </c>
      <c r="O316" s="153">
        <v>2.0499969176470453E-3</v>
      </c>
      <c r="P316" s="157">
        <v>5</v>
      </c>
      <c r="Q316" s="157">
        <v>297</v>
      </c>
      <c r="R316" s="157">
        <v>1</v>
      </c>
      <c r="S316" s="157">
        <v>107</v>
      </c>
      <c r="T316" s="157">
        <v>4</v>
      </c>
      <c r="U316" s="157">
        <v>5</v>
      </c>
      <c r="V316" s="157">
        <v>66.060842867501606</v>
      </c>
      <c r="W316" s="157">
        <v>14.523887740708314</v>
      </c>
      <c r="X316" s="157">
        <v>65.179021955227313</v>
      </c>
      <c r="Y316" s="157">
        <v>14.343595911523375</v>
      </c>
      <c r="Z316" s="161">
        <v>183</v>
      </c>
      <c r="AA316" s="156">
        <f t="shared" si="27"/>
        <v>2.7701735560208269</v>
      </c>
      <c r="AB316" s="156">
        <f t="shared" si="28"/>
        <v>2.807651825854431</v>
      </c>
      <c r="AC316" s="156">
        <f t="shared" si="29"/>
        <v>98.665138266487205</v>
      </c>
      <c r="AD316" s="156">
        <f t="shared" si="29"/>
        <v>98.758653107186944</v>
      </c>
      <c r="AE316" s="178" t="s">
        <v>109</v>
      </c>
    </row>
    <row r="317" spans="1:31" s="158" customFormat="1" ht="30" x14ac:dyDescent="0.25">
      <c r="A317" s="159" t="s">
        <v>7</v>
      </c>
      <c r="B317" s="157" t="s">
        <v>21</v>
      </c>
      <c r="C317" s="157" t="s">
        <v>110</v>
      </c>
      <c r="D317" s="157" t="s">
        <v>111</v>
      </c>
      <c r="E317" s="157" t="s">
        <v>17</v>
      </c>
      <c r="F317" s="157" t="s">
        <v>12</v>
      </c>
      <c r="G317" s="157" t="s">
        <v>111</v>
      </c>
      <c r="H317" s="157">
        <v>1</v>
      </c>
      <c r="I317" s="157">
        <v>1070</v>
      </c>
      <c r="J317" s="157">
        <v>8</v>
      </c>
      <c r="K317" s="157">
        <v>4.78</v>
      </c>
      <c r="L317" s="157">
        <f t="shared" si="32"/>
        <v>4.78</v>
      </c>
      <c r="M317" s="160" t="s">
        <v>58</v>
      </c>
      <c r="N317" s="153">
        <v>2.0499969176470049E-3</v>
      </c>
      <c r="O317" s="153">
        <v>2.0499969176470049E-3</v>
      </c>
      <c r="P317" s="157">
        <v>5</v>
      </c>
      <c r="Q317" s="157">
        <v>298</v>
      </c>
      <c r="R317" s="157">
        <v>1</v>
      </c>
      <c r="S317" s="157">
        <v>214</v>
      </c>
      <c r="T317" s="157">
        <v>8</v>
      </c>
      <c r="U317" s="157">
        <v>5</v>
      </c>
      <c r="V317" s="157">
        <v>325.81648529094139</v>
      </c>
      <c r="W317" s="157">
        <v>45.73820316012764</v>
      </c>
      <c r="X317" s="157">
        <v>324.50670541736707</v>
      </c>
      <c r="Y317" s="157">
        <v>45.570304886626225</v>
      </c>
      <c r="Z317" s="161">
        <v>183</v>
      </c>
      <c r="AA317" s="156">
        <f t="shared" si="27"/>
        <v>0.56166587100891519</v>
      </c>
      <c r="AB317" s="156">
        <f t="shared" si="28"/>
        <v>0.56393287702524664</v>
      </c>
      <c r="AC317" s="156">
        <f t="shared" si="29"/>
        <v>99.598000735780843</v>
      </c>
      <c r="AD317" s="156">
        <f t="shared" si="29"/>
        <v>99.632914583649892</v>
      </c>
      <c r="AE317" s="178" t="s">
        <v>109</v>
      </c>
    </row>
    <row r="318" spans="1:31" s="158" customFormat="1" ht="45" x14ac:dyDescent="0.25">
      <c r="A318" s="159" t="s">
        <v>7</v>
      </c>
      <c r="B318" s="157" t="s">
        <v>22</v>
      </c>
      <c r="C318" s="157" t="s">
        <v>110</v>
      </c>
      <c r="D318" s="157" t="s">
        <v>111</v>
      </c>
      <c r="E318" s="157" t="s">
        <v>11</v>
      </c>
      <c r="F318" s="157" t="s">
        <v>23</v>
      </c>
      <c r="G318" s="157" t="s">
        <v>111</v>
      </c>
      <c r="H318" s="157">
        <v>1</v>
      </c>
      <c r="I318" s="157">
        <v>535</v>
      </c>
      <c r="J318" s="157">
        <v>4</v>
      </c>
      <c r="K318" s="157">
        <v>4.78</v>
      </c>
      <c r="L318" s="157">
        <f t="shared" si="32"/>
        <v>9.56</v>
      </c>
      <c r="M318" s="160" t="s">
        <v>112</v>
      </c>
      <c r="N318" s="153">
        <v>2.0499969176469915E-3</v>
      </c>
      <c r="O318" s="153">
        <v>2.0499969176469915E-3</v>
      </c>
      <c r="P318" s="157">
        <v>1</v>
      </c>
      <c r="Q318" s="157">
        <v>299</v>
      </c>
      <c r="R318" s="157">
        <v>1</v>
      </c>
      <c r="S318" s="157">
        <v>535</v>
      </c>
      <c r="T318" s="157">
        <v>4</v>
      </c>
      <c r="U318" s="157">
        <v>1</v>
      </c>
      <c r="V318" s="157">
        <v>474.66393517105809</v>
      </c>
      <c r="W318" s="157">
        <v>85.316976603379331</v>
      </c>
      <c r="X318" s="157">
        <v>473.0369594762879</v>
      </c>
      <c r="Y318" s="157">
        <v>85.083380545028334</v>
      </c>
      <c r="Z318" s="161">
        <v>183</v>
      </c>
      <c r="AA318" s="156">
        <f t="shared" si="27"/>
        <v>0.38553592645299872</v>
      </c>
      <c r="AB318" s="156">
        <f t="shared" si="28"/>
        <v>0.386861948805447</v>
      </c>
      <c r="AC318" s="156">
        <f t="shared" si="29"/>
        <v>99.657236294098496</v>
      </c>
      <c r="AD318" s="156">
        <f t="shared" si="29"/>
        <v>99.726202137428132</v>
      </c>
      <c r="AE318" s="178" t="s">
        <v>109</v>
      </c>
    </row>
    <row r="319" spans="1:31" s="158" customFormat="1" ht="30" x14ac:dyDescent="0.25">
      <c r="A319" s="159" t="s">
        <v>7</v>
      </c>
      <c r="B319" s="157" t="s">
        <v>24</v>
      </c>
      <c r="C319" s="157" t="s">
        <v>110</v>
      </c>
      <c r="D319" s="157" t="s">
        <v>111</v>
      </c>
      <c r="E319" s="157" t="s">
        <v>17</v>
      </c>
      <c r="F319" s="157" t="s">
        <v>23</v>
      </c>
      <c r="G319" s="157" t="s">
        <v>111</v>
      </c>
      <c r="H319" s="157">
        <v>1</v>
      </c>
      <c r="I319" s="157">
        <v>1070</v>
      </c>
      <c r="J319" s="157">
        <v>8</v>
      </c>
      <c r="K319" s="157">
        <v>4.78</v>
      </c>
      <c r="L319" s="157">
        <f t="shared" si="32"/>
        <v>4.78</v>
      </c>
      <c r="M319" s="160" t="s">
        <v>58</v>
      </c>
      <c r="N319" s="153">
        <v>2.0499969176467885E-3</v>
      </c>
      <c r="O319" s="153">
        <v>2.0499969176467885E-3</v>
      </c>
      <c r="P319" s="157">
        <v>1</v>
      </c>
      <c r="Q319" s="157">
        <v>300</v>
      </c>
      <c r="R319" s="157">
        <v>1</v>
      </c>
      <c r="S319" s="157">
        <v>1070</v>
      </c>
      <c r="T319" s="157">
        <v>8</v>
      </c>
      <c r="U319" s="157">
        <v>1</v>
      </c>
      <c r="V319" s="157">
        <v>4469.9766138674431</v>
      </c>
      <c r="W319" s="157">
        <v>435.46030923240755</v>
      </c>
      <c r="X319" s="157">
        <v>4464.783433912713</v>
      </c>
      <c r="Y319" s="157">
        <v>435.02249747667491</v>
      </c>
      <c r="Z319" s="161">
        <v>183</v>
      </c>
      <c r="AA319" s="156">
        <f t="shared" si="27"/>
        <v>4.0939811504218944E-2</v>
      </c>
      <c r="AB319" s="156">
        <f t="shared" si="28"/>
        <v>4.0987430344326455E-2</v>
      </c>
      <c r="AC319" s="156">
        <f t="shared" si="29"/>
        <v>99.883820869697189</v>
      </c>
      <c r="AD319" s="156">
        <f t="shared" si="29"/>
        <v>99.899460008994993</v>
      </c>
      <c r="AE319" s="178" t="s">
        <v>109</v>
      </c>
    </row>
    <row r="320" spans="1:31" s="158" customFormat="1" ht="45" x14ac:dyDescent="0.25">
      <c r="A320" s="159" t="s">
        <v>7</v>
      </c>
      <c r="B320" s="157" t="s">
        <v>25</v>
      </c>
      <c r="C320" s="157" t="s">
        <v>110</v>
      </c>
      <c r="D320" s="157" t="s">
        <v>111</v>
      </c>
      <c r="E320" s="157" t="s">
        <v>11</v>
      </c>
      <c r="F320" s="157" t="s">
        <v>12</v>
      </c>
      <c r="G320" s="157" t="s">
        <v>111</v>
      </c>
      <c r="H320" s="157">
        <v>1</v>
      </c>
      <c r="I320" s="157">
        <v>535</v>
      </c>
      <c r="J320" s="157">
        <v>2</v>
      </c>
      <c r="K320" s="157">
        <v>4.78</v>
      </c>
      <c r="L320" s="157">
        <f t="shared" si="32"/>
        <v>19.12</v>
      </c>
      <c r="M320" s="160" t="s">
        <v>113</v>
      </c>
      <c r="N320" s="153">
        <v>2.049996917647057E-3</v>
      </c>
      <c r="O320" s="153">
        <v>2.049996917647057E-3</v>
      </c>
      <c r="P320" s="157">
        <v>20</v>
      </c>
      <c r="Q320" s="157">
        <v>301</v>
      </c>
      <c r="R320" s="157">
        <v>1</v>
      </c>
      <c r="S320" s="157">
        <v>26.75</v>
      </c>
      <c r="T320" s="157">
        <v>2</v>
      </c>
      <c r="U320" s="157">
        <v>20</v>
      </c>
      <c r="V320" s="157">
        <v>8.3499632153682608</v>
      </c>
      <c r="W320" s="157">
        <v>2.4991436881395845</v>
      </c>
      <c r="X320" s="157">
        <v>7.6136549389319024</v>
      </c>
      <c r="Y320" s="157">
        <v>2.2907951619038163</v>
      </c>
      <c r="Z320" s="161">
        <v>183</v>
      </c>
      <c r="AA320" s="156">
        <f t="shared" si="27"/>
        <v>21.916264213378227</v>
      </c>
      <c r="AB320" s="156">
        <f t="shared" si="28"/>
        <v>24.035762254504345</v>
      </c>
      <c r="AC320" s="156">
        <f t="shared" si="29"/>
        <v>91.18189796236264</v>
      </c>
      <c r="AD320" s="156">
        <f t="shared" si="29"/>
        <v>91.663203391443759</v>
      </c>
      <c r="AE320" s="178" t="s">
        <v>109</v>
      </c>
    </row>
    <row r="321" spans="1:31" s="158" customFormat="1" ht="45" x14ac:dyDescent="0.25">
      <c r="A321" s="159" t="s">
        <v>7</v>
      </c>
      <c r="B321" s="157" t="s">
        <v>25</v>
      </c>
      <c r="C321" s="157" t="s">
        <v>110</v>
      </c>
      <c r="D321" s="157" t="s">
        <v>111</v>
      </c>
      <c r="E321" s="157" t="s">
        <v>17</v>
      </c>
      <c r="F321" s="157" t="s">
        <v>12</v>
      </c>
      <c r="G321" s="157" t="s">
        <v>16</v>
      </c>
      <c r="H321" s="157">
        <v>1</v>
      </c>
      <c r="I321" s="157">
        <v>1070</v>
      </c>
      <c r="J321" s="157">
        <v>2</v>
      </c>
      <c r="K321" s="157">
        <v>4.78</v>
      </c>
      <c r="L321" s="157">
        <f>K321*8/J321</f>
        <v>19.12</v>
      </c>
      <c r="M321" s="160" t="s">
        <v>113</v>
      </c>
      <c r="N321" s="153">
        <v>2.0499969176470552E-3</v>
      </c>
      <c r="O321" s="153">
        <v>2.0499969176470557E-3</v>
      </c>
      <c r="P321" s="157">
        <v>20</v>
      </c>
      <c r="Q321" s="157">
        <v>302</v>
      </c>
      <c r="R321" s="157">
        <v>1</v>
      </c>
      <c r="S321" s="157">
        <v>53.5</v>
      </c>
      <c r="T321" s="157">
        <v>2</v>
      </c>
      <c r="U321" s="157">
        <v>20</v>
      </c>
      <c r="V321" s="157">
        <v>16.004656952057225</v>
      </c>
      <c r="W321" s="157">
        <v>4.7591980121195752</v>
      </c>
      <c r="X321" s="157">
        <v>15.244499536609212</v>
      </c>
      <c r="Y321" s="157">
        <v>4.5476799305426514</v>
      </c>
      <c r="Z321" s="161">
        <v>183</v>
      </c>
      <c r="AA321" s="156">
        <f t="shared" si="27"/>
        <v>11.434171975580979</v>
      </c>
      <c r="AB321" s="156">
        <f t="shared" si="28"/>
        <v>12.004329795184876</v>
      </c>
      <c r="AC321" s="156">
        <f t="shared" si="29"/>
        <v>95.2503985700843</v>
      </c>
      <c r="AD321" s="156">
        <f t="shared" si="29"/>
        <v>95.555594008942677</v>
      </c>
      <c r="AE321" s="178" t="s">
        <v>109</v>
      </c>
    </row>
    <row r="322" spans="1:31" s="158" customFormat="1" ht="45" x14ac:dyDescent="0.25">
      <c r="A322" s="159" t="s">
        <v>7</v>
      </c>
      <c r="B322" s="157" t="s">
        <v>27</v>
      </c>
      <c r="C322" s="157" t="s">
        <v>110</v>
      </c>
      <c r="D322" s="157" t="s">
        <v>111</v>
      </c>
      <c r="E322" s="157" t="s">
        <v>11</v>
      </c>
      <c r="F322" s="157" t="s">
        <v>12</v>
      </c>
      <c r="G322" s="157" t="s">
        <v>111</v>
      </c>
      <c r="H322" s="157">
        <v>1</v>
      </c>
      <c r="I322" s="157">
        <v>535</v>
      </c>
      <c r="J322" s="157">
        <v>2</v>
      </c>
      <c r="K322" s="157">
        <v>4.78</v>
      </c>
      <c r="L322" s="157">
        <f t="shared" si="32"/>
        <v>19.12</v>
      </c>
      <c r="M322" s="160" t="s">
        <v>113</v>
      </c>
      <c r="N322" s="153">
        <v>2.0499969176470552E-3</v>
      </c>
      <c r="O322" s="153">
        <v>2.0499969176470557E-3</v>
      </c>
      <c r="P322" s="157">
        <v>10</v>
      </c>
      <c r="Q322" s="157">
        <v>303</v>
      </c>
      <c r="R322" s="157">
        <v>1</v>
      </c>
      <c r="S322" s="157">
        <v>53.5</v>
      </c>
      <c r="T322" s="157">
        <v>2</v>
      </c>
      <c r="U322" s="157">
        <v>10</v>
      </c>
      <c r="V322" s="157">
        <v>16.004656952057225</v>
      </c>
      <c r="W322" s="157">
        <v>4.7591980121195752</v>
      </c>
      <c r="X322" s="157">
        <v>15.244499536609212</v>
      </c>
      <c r="Y322" s="157">
        <v>4.5476799305426514</v>
      </c>
      <c r="Z322" s="161">
        <v>183</v>
      </c>
      <c r="AA322" s="156">
        <f t="shared" si="27"/>
        <v>11.434171975580979</v>
      </c>
      <c r="AB322" s="156">
        <f t="shared" si="28"/>
        <v>12.004329795184876</v>
      </c>
      <c r="AC322" s="156">
        <f t="shared" si="29"/>
        <v>95.2503985700843</v>
      </c>
      <c r="AD322" s="156">
        <f t="shared" si="29"/>
        <v>95.555594008942677</v>
      </c>
      <c r="AE322" s="178" t="s">
        <v>109</v>
      </c>
    </row>
    <row r="323" spans="1:31" s="158" customFormat="1" ht="45" x14ac:dyDescent="0.25">
      <c r="A323" s="159" t="s">
        <v>7</v>
      </c>
      <c r="B323" s="157" t="s">
        <v>27</v>
      </c>
      <c r="C323" s="157" t="s">
        <v>110</v>
      </c>
      <c r="D323" s="157" t="s">
        <v>111</v>
      </c>
      <c r="E323" s="157" t="s">
        <v>17</v>
      </c>
      <c r="F323" s="157" t="s">
        <v>12</v>
      </c>
      <c r="G323" s="157" t="s">
        <v>111</v>
      </c>
      <c r="H323" s="157">
        <v>1</v>
      </c>
      <c r="I323" s="157">
        <v>1070</v>
      </c>
      <c r="J323" s="157">
        <v>2</v>
      </c>
      <c r="K323" s="157">
        <v>4.78</v>
      </c>
      <c r="L323" s="157">
        <f>K323*8/J323</f>
        <v>19.12</v>
      </c>
      <c r="M323" s="160" t="s">
        <v>113</v>
      </c>
      <c r="N323" s="153">
        <v>2.0499969176470522E-3</v>
      </c>
      <c r="O323" s="153">
        <v>2.0499969176470522E-3</v>
      </c>
      <c r="P323" s="157">
        <v>10</v>
      </c>
      <c r="Q323" s="157">
        <v>304</v>
      </c>
      <c r="R323" s="157">
        <v>1</v>
      </c>
      <c r="S323" s="157">
        <v>107</v>
      </c>
      <c r="T323" s="157">
        <v>2</v>
      </c>
      <c r="U323" s="157">
        <v>10</v>
      </c>
      <c r="V323" s="157">
        <v>32.048950474716776</v>
      </c>
      <c r="W323" s="157">
        <v>9.3719719605240339</v>
      </c>
      <c r="X323" s="157">
        <v>31.240492031991142</v>
      </c>
      <c r="Y323" s="157">
        <v>9.1545585116248169</v>
      </c>
      <c r="Z323" s="161">
        <v>183</v>
      </c>
      <c r="AA323" s="156">
        <f t="shared" si="27"/>
        <v>5.7100153761467975</v>
      </c>
      <c r="AB323" s="156">
        <f t="shared" si="28"/>
        <v>5.8577822594024083</v>
      </c>
      <c r="AC323" s="156">
        <f t="shared" si="29"/>
        <v>97.477426153585213</v>
      </c>
      <c r="AD323" s="156">
        <f t="shared" si="29"/>
        <v>97.680173929083551</v>
      </c>
      <c r="AE323" s="178" t="s">
        <v>109</v>
      </c>
    </row>
    <row r="324" spans="1:31" s="158" customFormat="1" ht="45" x14ac:dyDescent="0.25">
      <c r="A324" s="159" t="s">
        <v>7</v>
      </c>
      <c r="B324" s="157" t="s">
        <v>28</v>
      </c>
      <c r="C324" s="157" t="s">
        <v>110</v>
      </c>
      <c r="D324" s="157" t="s">
        <v>111</v>
      </c>
      <c r="E324" s="157" t="s">
        <v>11</v>
      </c>
      <c r="F324" s="157" t="s">
        <v>12</v>
      </c>
      <c r="G324" s="157" t="s">
        <v>111</v>
      </c>
      <c r="H324" s="157">
        <v>1</v>
      </c>
      <c r="I324" s="157">
        <v>535</v>
      </c>
      <c r="J324" s="157">
        <v>2</v>
      </c>
      <c r="K324" s="157">
        <v>4.78</v>
      </c>
      <c r="L324" s="157">
        <f>K324*8/J324</f>
        <v>19.12</v>
      </c>
      <c r="M324" s="160" t="s">
        <v>113</v>
      </c>
      <c r="N324" s="153">
        <v>2.0499969176470522E-3</v>
      </c>
      <c r="O324" s="153">
        <v>2.0499969176470522E-3</v>
      </c>
      <c r="P324" s="157">
        <v>5</v>
      </c>
      <c r="Q324" s="157">
        <v>305</v>
      </c>
      <c r="R324" s="157">
        <v>1</v>
      </c>
      <c r="S324" s="157">
        <v>107</v>
      </c>
      <c r="T324" s="157">
        <v>2</v>
      </c>
      <c r="U324" s="157">
        <v>5</v>
      </c>
      <c r="V324" s="157">
        <v>32.048950474716776</v>
      </c>
      <c r="W324" s="157">
        <v>9.3719719605240339</v>
      </c>
      <c r="X324" s="157">
        <v>31.240492031991142</v>
      </c>
      <c r="Y324" s="157">
        <v>9.1545585116248169</v>
      </c>
      <c r="Z324" s="161">
        <v>183</v>
      </c>
      <c r="AA324" s="156">
        <f t="shared" si="27"/>
        <v>5.7100153761467975</v>
      </c>
      <c r="AB324" s="156">
        <f t="shared" si="28"/>
        <v>5.8577822594024083</v>
      </c>
      <c r="AC324" s="156">
        <f t="shared" si="29"/>
        <v>97.477426153585213</v>
      </c>
      <c r="AD324" s="156">
        <f t="shared" si="29"/>
        <v>97.680173929083551</v>
      </c>
      <c r="AE324" s="178" t="s">
        <v>109</v>
      </c>
    </row>
    <row r="325" spans="1:31" s="158" customFormat="1" ht="45" x14ac:dyDescent="0.25">
      <c r="A325" s="159" t="s">
        <v>7</v>
      </c>
      <c r="B325" s="157" t="s">
        <v>28</v>
      </c>
      <c r="C325" s="157" t="s">
        <v>110</v>
      </c>
      <c r="D325" s="157" t="s">
        <v>111</v>
      </c>
      <c r="E325" s="157" t="s">
        <v>17</v>
      </c>
      <c r="F325" s="157" t="s">
        <v>12</v>
      </c>
      <c r="G325" s="157" t="s">
        <v>111</v>
      </c>
      <c r="H325" s="157">
        <v>1</v>
      </c>
      <c r="I325" s="157">
        <v>1070</v>
      </c>
      <c r="J325" s="157">
        <v>2</v>
      </c>
      <c r="K325" s="157">
        <v>4.78</v>
      </c>
      <c r="L325" s="157">
        <f t="shared" si="32"/>
        <v>19.12</v>
      </c>
      <c r="M325" s="160" t="s">
        <v>113</v>
      </c>
      <c r="N325" s="153">
        <v>2.0499969176470453E-3</v>
      </c>
      <c r="O325" s="153">
        <v>2.0499969176470453E-3</v>
      </c>
      <c r="P325" s="157">
        <v>5</v>
      </c>
      <c r="Q325" s="157">
        <v>306</v>
      </c>
      <c r="R325" s="157">
        <v>1</v>
      </c>
      <c r="S325" s="157">
        <v>214</v>
      </c>
      <c r="T325" s="157">
        <v>2</v>
      </c>
      <c r="U325" s="157">
        <v>5</v>
      </c>
      <c r="V325" s="157">
        <v>67.123979816899663</v>
      </c>
      <c r="W325" s="157">
        <v>18.928434553757846</v>
      </c>
      <c r="X325" s="157">
        <v>66.217147820859438</v>
      </c>
      <c r="Y325" s="157">
        <v>18.700856149487329</v>
      </c>
      <c r="Z325" s="161">
        <v>183</v>
      </c>
      <c r="AA325" s="156">
        <f t="shared" si="27"/>
        <v>2.7262984182282719</v>
      </c>
      <c r="AB325" s="156">
        <f t="shared" si="28"/>
        <v>2.7636345874497503</v>
      </c>
      <c r="AC325" s="156">
        <f t="shared" si="29"/>
        <v>98.649019324369803</v>
      </c>
      <c r="AD325" s="156">
        <f t="shared" si="29"/>
        <v>98.797690302258317</v>
      </c>
      <c r="AE325" s="178" t="s">
        <v>109</v>
      </c>
    </row>
    <row r="326" spans="1:31" s="158" customFormat="1" ht="45" x14ac:dyDescent="0.25">
      <c r="A326" s="159" t="s">
        <v>7</v>
      </c>
      <c r="B326" s="157" t="s">
        <v>29</v>
      </c>
      <c r="C326" s="157" t="s">
        <v>110</v>
      </c>
      <c r="D326" s="157" t="s">
        <v>111</v>
      </c>
      <c r="E326" s="157" t="s">
        <v>11</v>
      </c>
      <c r="F326" s="157" t="s">
        <v>12</v>
      </c>
      <c r="G326" s="157" t="s">
        <v>111</v>
      </c>
      <c r="H326" s="157">
        <v>1</v>
      </c>
      <c r="I326" s="157">
        <v>535</v>
      </c>
      <c r="J326" s="157">
        <v>2</v>
      </c>
      <c r="K326" s="157">
        <v>4.78</v>
      </c>
      <c r="L326" s="157">
        <f>K326*8/J326</f>
        <v>19.12</v>
      </c>
      <c r="M326" s="160" t="s">
        <v>113</v>
      </c>
      <c r="N326" s="153">
        <v>2.0499969176470253E-3</v>
      </c>
      <c r="O326" s="153">
        <v>2.0499969176470253E-3</v>
      </c>
      <c r="P326" s="157">
        <v>1</v>
      </c>
      <c r="Q326" s="157">
        <v>307</v>
      </c>
      <c r="R326" s="157">
        <v>1</v>
      </c>
      <c r="S326" s="157">
        <v>535</v>
      </c>
      <c r="T326" s="157">
        <v>2</v>
      </c>
      <c r="U326" s="157">
        <v>1</v>
      </c>
      <c r="V326" s="157">
        <v>196.4238640723153</v>
      </c>
      <c r="W326" s="157">
        <v>49.613719365257417</v>
      </c>
      <c r="X326" s="157">
        <v>195.21916484859364</v>
      </c>
      <c r="Y326" s="157">
        <v>49.365117376053107</v>
      </c>
      <c r="Z326" s="161">
        <v>183</v>
      </c>
      <c r="AA326" s="156">
        <f t="shared" si="27"/>
        <v>0.93165869057858886</v>
      </c>
      <c r="AB326" s="156">
        <f t="shared" si="28"/>
        <v>0.93740796474531352</v>
      </c>
      <c r="AC326" s="156">
        <f t="shared" si="29"/>
        <v>99.386683879063625</v>
      </c>
      <c r="AD326" s="156">
        <f t="shared" si="29"/>
        <v>99.498924909511217</v>
      </c>
      <c r="AE326" s="178" t="s">
        <v>109</v>
      </c>
    </row>
    <row r="327" spans="1:31" s="158" customFormat="1" ht="45" x14ac:dyDescent="0.25">
      <c r="A327" s="159" t="s">
        <v>7</v>
      </c>
      <c r="B327" s="157" t="s">
        <v>29</v>
      </c>
      <c r="C327" s="157" t="s">
        <v>110</v>
      </c>
      <c r="D327" s="157" t="s">
        <v>111</v>
      </c>
      <c r="E327" s="157" t="s">
        <v>17</v>
      </c>
      <c r="F327" s="157" t="s">
        <v>23</v>
      </c>
      <c r="G327" s="157" t="s">
        <v>111</v>
      </c>
      <c r="H327" s="157">
        <v>1</v>
      </c>
      <c r="I327" s="157">
        <v>1070</v>
      </c>
      <c r="J327" s="157">
        <v>2</v>
      </c>
      <c r="K327" s="157">
        <v>4.78</v>
      </c>
      <c r="L327" s="157">
        <f t="shared" si="32"/>
        <v>19.12</v>
      </c>
      <c r="M327" s="160" t="s">
        <v>113</v>
      </c>
      <c r="N327" s="153">
        <v>2.0499969176469915E-3</v>
      </c>
      <c r="O327" s="153">
        <v>2.0499969176469915E-3</v>
      </c>
      <c r="P327" s="157">
        <v>1</v>
      </c>
      <c r="Q327" s="157">
        <v>308</v>
      </c>
      <c r="R327" s="157">
        <v>1</v>
      </c>
      <c r="S327" s="157">
        <v>1070</v>
      </c>
      <c r="T327" s="157">
        <v>2</v>
      </c>
      <c r="U327" s="157">
        <v>1</v>
      </c>
      <c r="V327" s="157">
        <v>493.68126738154007</v>
      </c>
      <c r="W327" s="157">
        <v>104.80830240626842</v>
      </c>
      <c r="X327" s="157">
        <v>491.98264127793368</v>
      </c>
      <c r="Y327" s="157">
        <v>104.54008912842599</v>
      </c>
      <c r="Z327" s="161">
        <v>183</v>
      </c>
      <c r="AA327" s="156">
        <f t="shared" si="27"/>
        <v>0.37068451264238267</v>
      </c>
      <c r="AB327" s="156">
        <f t="shared" si="28"/>
        <v>0.37196434314156746</v>
      </c>
      <c r="AC327" s="156">
        <f t="shared" si="29"/>
        <v>99.655926563181978</v>
      </c>
      <c r="AD327" s="156">
        <f t="shared" si="29"/>
        <v>99.744091573201175</v>
      </c>
      <c r="AE327" s="178" t="s">
        <v>109</v>
      </c>
    </row>
    <row r="328" spans="1:31" s="158" customFormat="1" ht="30" x14ac:dyDescent="0.25">
      <c r="A328" s="159" t="s">
        <v>7</v>
      </c>
      <c r="B328" s="160" t="s">
        <v>30</v>
      </c>
      <c r="C328" s="160" t="s">
        <v>110</v>
      </c>
      <c r="D328" s="157" t="s">
        <v>32</v>
      </c>
      <c r="E328" s="160" t="s">
        <v>33</v>
      </c>
      <c r="F328" s="157" t="s">
        <v>12</v>
      </c>
      <c r="G328" s="157" t="s">
        <v>13</v>
      </c>
      <c r="H328" s="157">
        <v>1</v>
      </c>
      <c r="I328" s="157">
        <v>80.25</v>
      </c>
      <c r="J328" s="157">
        <v>0.33</v>
      </c>
      <c r="K328" s="157">
        <v>4.8220000000000001</v>
      </c>
      <c r="L328" s="157">
        <f>K328</f>
        <v>4.8220000000000001</v>
      </c>
      <c r="M328" s="160" t="s">
        <v>34</v>
      </c>
      <c r="N328" s="153">
        <v>2.0499969176470587E-3</v>
      </c>
      <c r="O328" s="153">
        <v>2.0499969176470587E-3</v>
      </c>
      <c r="P328" s="157">
        <v>20</v>
      </c>
      <c r="Q328" s="157">
        <v>309</v>
      </c>
      <c r="R328" s="157">
        <v>1</v>
      </c>
      <c r="S328" s="157">
        <v>4.0125000000000002</v>
      </c>
      <c r="T328" s="157">
        <v>0.33</v>
      </c>
      <c r="U328" s="157">
        <v>20</v>
      </c>
      <c r="V328" s="157">
        <v>0.21854366388504484</v>
      </c>
      <c r="W328" s="157">
        <v>0.1300334069484938</v>
      </c>
      <c r="X328" s="157">
        <v>0.1889306966937388</v>
      </c>
      <c r="Y328" s="157">
        <v>0.11467358615727993</v>
      </c>
      <c r="Z328" s="161">
        <v>183</v>
      </c>
      <c r="AA328" s="156">
        <f t="shared" si="27"/>
        <v>837.36127026889687</v>
      </c>
      <c r="AB328" s="156">
        <f t="shared" si="28"/>
        <v>968.60914188363688</v>
      </c>
      <c r="AC328" s="156">
        <f t="shared" si="29"/>
        <v>86.449862391397161</v>
      </c>
      <c r="AD328" s="156">
        <f t="shared" si="29"/>
        <v>88.187788698562755</v>
      </c>
      <c r="AE328" s="178" t="s">
        <v>109</v>
      </c>
    </row>
    <row r="329" spans="1:31" s="158" customFormat="1" ht="30" x14ac:dyDescent="0.25">
      <c r="A329" s="159" t="s">
        <v>7</v>
      </c>
      <c r="B329" s="160" t="s">
        <v>30</v>
      </c>
      <c r="C329" s="160" t="s">
        <v>110</v>
      </c>
      <c r="D329" s="157" t="s">
        <v>16</v>
      </c>
      <c r="E329" s="160" t="s">
        <v>33</v>
      </c>
      <c r="F329" s="157" t="s">
        <v>12</v>
      </c>
      <c r="G329" s="157" t="s">
        <v>16</v>
      </c>
      <c r="H329" s="157">
        <v>1</v>
      </c>
      <c r="I329" s="157">
        <v>267.5</v>
      </c>
      <c r="J329" s="157">
        <v>1</v>
      </c>
      <c r="K329" s="157">
        <v>4.8220000000000001</v>
      </c>
      <c r="L329" s="157">
        <f>K329</f>
        <v>4.8220000000000001</v>
      </c>
      <c r="M329" s="160" t="s">
        <v>34</v>
      </c>
      <c r="N329" s="153">
        <v>2.0499969176470583E-3</v>
      </c>
      <c r="O329" s="153">
        <v>2.0499969176470583E-3</v>
      </c>
      <c r="P329" s="157">
        <v>20</v>
      </c>
      <c r="Q329" s="157">
        <v>310</v>
      </c>
      <c r="R329" s="157">
        <v>1</v>
      </c>
      <c r="S329" s="157">
        <v>13.375</v>
      </c>
      <c r="T329" s="157">
        <v>1</v>
      </c>
      <c r="U329" s="157">
        <v>20</v>
      </c>
      <c r="V329" s="157">
        <v>1.942203796193624</v>
      </c>
      <c r="W329" s="157">
        <v>0.742971883408582</v>
      </c>
      <c r="X329" s="157">
        <v>1.8517203050343902</v>
      </c>
      <c r="Y329" s="157">
        <v>0.71105208755554694</v>
      </c>
      <c r="Z329" s="161">
        <v>183</v>
      </c>
      <c r="AA329" s="156">
        <f t="shared" si="27"/>
        <v>94.222861863748605</v>
      </c>
      <c r="AB329" s="156">
        <f t="shared" si="28"/>
        <v>98.827020205193094</v>
      </c>
      <c r="AC329" s="156">
        <f t="shared" si="29"/>
        <v>95.341194815056724</v>
      </c>
      <c r="AD329" s="156">
        <f t="shared" si="29"/>
        <v>95.703767993669643</v>
      </c>
      <c r="AE329" s="178" t="s">
        <v>109</v>
      </c>
    </row>
    <row r="330" spans="1:31" s="158" customFormat="1" ht="45" x14ac:dyDescent="0.25">
      <c r="A330" s="159" t="s">
        <v>7</v>
      </c>
      <c r="B330" s="157" t="s">
        <v>8</v>
      </c>
      <c r="C330" s="157" t="s">
        <v>114</v>
      </c>
      <c r="D330" s="157" t="s">
        <v>111</v>
      </c>
      <c r="E330" s="157" t="s">
        <v>11</v>
      </c>
      <c r="F330" s="157" t="s">
        <v>12</v>
      </c>
      <c r="G330" s="157" t="s">
        <v>111</v>
      </c>
      <c r="H330" s="157">
        <v>0.92</v>
      </c>
      <c r="I330" s="157">
        <v>535</v>
      </c>
      <c r="J330" s="157">
        <v>4</v>
      </c>
      <c r="K330" s="157">
        <v>0.70899999999999996</v>
      </c>
      <c r="L330" s="157">
        <f>K330</f>
        <v>0.70899999999999996</v>
      </c>
      <c r="M330" s="160" t="s">
        <v>115</v>
      </c>
      <c r="N330" s="153">
        <v>1.7984769174243086E-3</v>
      </c>
      <c r="O330" s="153">
        <v>1.7984769174243121E-3</v>
      </c>
      <c r="P330" s="157">
        <v>20</v>
      </c>
      <c r="Q330" s="157">
        <v>311</v>
      </c>
      <c r="R330" s="157">
        <v>0.92</v>
      </c>
      <c r="S330" s="157">
        <v>26.75</v>
      </c>
      <c r="T330" s="157">
        <v>4</v>
      </c>
      <c r="U330" s="157">
        <v>20</v>
      </c>
      <c r="V330" s="157">
        <v>12.065566634270226</v>
      </c>
      <c r="W330" s="157">
        <v>2.7450008642367072</v>
      </c>
      <c r="X330" s="157">
        <v>12.01040884663283</v>
      </c>
      <c r="Y330" s="157">
        <v>2.7329741372716194</v>
      </c>
      <c r="Z330" s="161">
        <v>183</v>
      </c>
      <c r="AA330" s="156">
        <f t="shared" si="27"/>
        <v>15.167128535863295</v>
      </c>
      <c r="AB330" s="156">
        <f t="shared" si="28"/>
        <v>15.23678355473343</v>
      </c>
      <c r="AC330" s="156">
        <f t="shared" si="29"/>
        <v>99.542849587513516</v>
      </c>
      <c r="AD330" s="156">
        <f t="shared" si="29"/>
        <v>99.561868008065929</v>
      </c>
      <c r="AE330" s="178" t="s">
        <v>109</v>
      </c>
    </row>
    <row r="331" spans="1:31" s="158" customFormat="1" ht="45" x14ac:dyDescent="0.25">
      <c r="A331" s="159" t="s">
        <v>7</v>
      </c>
      <c r="B331" s="157" t="s">
        <v>15</v>
      </c>
      <c r="C331" s="157" t="s">
        <v>114</v>
      </c>
      <c r="D331" s="157" t="s">
        <v>111</v>
      </c>
      <c r="E331" s="157" t="s">
        <v>17</v>
      </c>
      <c r="F331" s="157" t="s">
        <v>12</v>
      </c>
      <c r="G331" s="157" t="s">
        <v>111</v>
      </c>
      <c r="H331" s="157">
        <v>0.92</v>
      </c>
      <c r="I331" s="157">
        <v>1070</v>
      </c>
      <c r="J331" s="157">
        <v>8</v>
      </c>
      <c r="K331" s="157">
        <v>0.70899999999999996</v>
      </c>
      <c r="L331" s="157">
        <f t="shared" ref="L331:L337" si="33">K331</f>
        <v>0.70899999999999996</v>
      </c>
      <c r="M331" s="160" t="s">
        <v>115</v>
      </c>
      <c r="N331" s="153">
        <v>1.7984769167572509E-3</v>
      </c>
      <c r="O331" s="153">
        <v>1.7984769167572537E-3</v>
      </c>
      <c r="P331" s="157">
        <v>20</v>
      </c>
      <c r="Q331" s="157">
        <v>312</v>
      </c>
      <c r="R331" s="157">
        <v>0.92</v>
      </c>
      <c r="S331" s="157">
        <v>53.5</v>
      </c>
      <c r="T331" s="157">
        <v>8</v>
      </c>
      <c r="U331" s="157">
        <v>20</v>
      </c>
      <c r="V331" s="157">
        <v>50.351098846463934</v>
      </c>
      <c r="W331" s="157">
        <v>7.4418771251710352</v>
      </c>
      <c r="X331" s="157">
        <v>50.230525454039423</v>
      </c>
      <c r="Y331" s="157">
        <v>7.4245998104458426</v>
      </c>
      <c r="Z331" s="161">
        <v>183</v>
      </c>
      <c r="AA331" s="156">
        <f t="shared" si="27"/>
        <v>3.6344787738997231</v>
      </c>
      <c r="AB331" s="156">
        <f t="shared" si="28"/>
        <v>3.6432029795794931</v>
      </c>
      <c r="AC331" s="156">
        <f t="shared" si="29"/>
        <v>99.760534734719144</v>
      </c>
      <c r="AD331" s="156">
        <f t="shared" si="29"/>
        <v>99.767836603123229</v>
      </c>
      <c r="AE331" s="178" t="s">
        <v>109</v>
      </c>
    </row>
    <row r="332" spans="1:31" s="158" customFormat="1" ht="45" x14ac:dyDescent="0.25">
      <c r="A332" s="159" t="s">
        <v>7</v>
      </c>
      <c r="B332" s="157" t="s">
        <v>18</v>
      </c>
      <c r="C332" s="157" t="s">
        <v>114</v>
      </c>
      <c r="D332" s="157" t="s">
        <v>111</v>
      </c>
      <c r="E332" s="157" t="s">
        <v>11</v>
      </c>
      <c r="F332" s="157" t="s">
        <v>12</v>
      </c>
      <c r="G332" s="157" t="s">
        <v>111</v>
      </c>
      <c r="H332" s="157">
        <v>0.92</v>
      </c>
      <c r="I332" s="157">
        <v>535</v>
      </c>
      <c r="J332" s="157">
        <v>4</v>
      </c>
      <c r="K332" s="157">
        <v>0.70899999999999996</v>
      </c>
      <c r="L332" s="157">
        <f t="shared" si="33"/>
        <v>0.70899999999999996</v>
      </c>
      <c r="M332" s="160" t="s">
        <v>115</v>
      </c>
      <c r="N332" s="153">
        <v>1.7984769172021491E-3</v>
      </c>
      <c r="O332" s="153">
        <v>1.7984769172021565E-3</v>
      </c>
      <c r="P332" s="157">
        <v>10</v>
      </c>
      <c r="Q332" s="157">
        <v>313</v>
      </c>
      <c r="R332" s="157">
        <v>0.92</v>
      </c>
      <c r="S332" s="157">
        <v>53.5</v>
      </c>
      <c r="T332" s="157">
        <v>4</v>
      </c>
      <c r="U332" s="157">
        <v>10</v>
      </c>
      <c r="V332" s="157">
        <v>24.608391650356712</v>
      </c>
      <c r="W332" s="157">
        <v>5.5552531106737844</v>
      </c>
      <c r="X332" s="157">
        <v>24.550745823582229</v>
      </c>
      <c r="Y332" s="157">
        <v>5.5428691652460289</v>
      </c>
      <c r="Z332" s="161">
        <v>183</v>
      </c>
      <c r="AA332" s="156">
        <f t="shared" si="27"/>
        <v>7.4364876258521075</v>
      </c>
      <c r="AB332" s="156">
        <f t="shared" si="28"/>
        <v>7.4539487034328413</v>
      </c>
      <c r="AC332" s="156">
        <f t="shared" si="29"/>
        <v>99.765747280059855</v>
      </c>
      <c r="AD332" s="156">
        <f t="shared" si="29"/>
        <v>99.777076846346375</v>
      </c>
      <c r="AE332" s="178" t="s">
        <v>109</v>
      </c>
    </row>
    <row r="333" spans="1:31" s="158" customFormat="1" ht="45" x14ac:dyDescent="0.25">
      <c r="A333" s="159" t="s">
        <v>7</v>
      </c>
      <c r="B333" s="157" t="s">
        <v>19</v>
      </c>
      <c r="C333" s="157" t="s">
        <v>114</v>
      </c>
      <c r="D333" s="157" t="s">
        <v>111</v>
      </c>
      <c r="E333" s="157" t="s">
        <v>17</v>
      </c>
      <c r="F333" s="157" t="s">
        <v>12</v>
      </c>
      <c r="G333" s="157" t="s">
        <v>111</v>
      </c>
      <c r="H333" s="157">
        <v>0.92</v>
      </c>
      <c r="I333" s="157">
        <v>1070</v>
      </c>
      <c r="J333" s="157">
        <v>8</v>
      </c>
      <c r="K333" s="157">
        <v>0.70899999999999996</v>
      </c>
      <c r="L333" s="157">
        <f t="shared" si="33"/>
        <v>0.70899999999999996</v>
      </c>
      <c r="M333" s="160" t="s">
        <v>115</v>
      </c>
      <c r="N333" s="153">
        <v>1.7984769158662598E-3</v>
      </c>
      <c r="O333" s="153">
        <v>1.7984769158662615E-3</v>
      </c>
      <c r="P333" s="157">
        <v>10</v>
      </c>
      <c r="Q333" s="157">
        <v>314</v>
      </c>
      <c r="R333" s="157">
        <v>0.92</v>
      </c>
      <c r="S333" s="157">
        <v>107</v>
      </c>
      <c r="T333" s="157">
        <v>8</v>
      </c>
      <c r="U333" s="157">
        <v>10</v>
      </c>
      <c r="V333" s="157">
        <v>107.64155690300507</v>
      </c>
      <c r="W333" s="157">
        <v>15.785137727154739</v>
      </c>
      <c r="X333" s="157">
        <v>107.50428334050754</v>
      </c>
      <c r="Y333" s="157">
        <v>15.765794765966699</v>
      </c>
      <c r="Z333" s="161">
        <v>183</v>
      </c>
      <c r="AA333" s="156">
        <f t="shared" si="27"/>
        <v>1.700086892694239</v>
      </c>
      <c r="AB333" s="156">
        <f t="shared" si="28"/>
        <v>1.7022577548874811</v>
      </c>
      <c r="AC333" s="156">
        <f t="shared" si="29"/>
        <v>99.87247159327022</v>
      </c>
      <c r="AD333" s="156">
        <f t="shared" si="29"/>
        <v>99.877460928612848</v>
      </c>
      <c r="AE333" s="178" t="s">
        <v>109</v>
      </c>
    </row>
    <row r="334" spans="1:31" s="158" customFormat="1" ht="45" x14ac:dyDescent="0.25">
      <c r="A334" s="159" t="s">
        <v>7</v>
      </c>
      <c r="B334" s="157" t="s">
        <v>20</v>
      </c>
      <c r="C334" s="157" t="s">
        <v>114</v>
      </c>
      <c r="D334" s="157" t="s">
        <v>111</v>
      </c>
      <c r="E334" s="157" t="s">
        <v>11</v>
      </c>
      <c r="F334" s="157" t="s">
        <v>12</v>
      </c>
      <c r="G334" s="157" t="s">
        <v>111</v>
      </c>
      <c r="H334" s="157">
        <v>0.92</v>
      </c>
      <c r="I334" s="157">
        <v>535</v>
      </c>
      <c r="J334" s="157">
        <v>4</v>
      </c>
      <c r="K334" s="157">
        <v>0.70899999999999996</v>
      </c>
      <c r="L334" s="157">
        <f t="shared" si="33"/>
        <v>0.70899999999999996</v>
      </c>
      <c r="M334" s="160" t="s">
        <v>115</v>
      </c>
      <c r="N334" s="153">
        <v>1.7984769167566628E-3</v>
      </c>
      <c r="O334" s="153">
        <v>1.7984769167566624E-3</v>
      </c>
      <c r="P334" s="157">
        <v>5</v>
      </c>
      <c r="Q334" s="157">
        <v>315</v>
      </c>
      <c r="R334" s="157">
        <v>0.92</v>
      </c>
      <c r="S334" s="157">
        <v>107</v>
      </c>
      <c r="T334" s="157">
        <v>4</v>
      </c>
      <c r="U334" s="157">
        <v>5</v>
      </c>
      <c r="V334" s="157">
        <v>51.37954458548667</v>
      </c>
      <c r="W334" s="157">
        <v>11.405747924010623</v>
      </c>
      <c r="X334" s="157">
        <v>51.31677723136675</v>
      </c>
      <c r="Y334" s="157">
        <v>11.392691479367866</v>
      </c>
      <c r="Z334" s="161">
        <v>183</v>
      </c>
      <c r="AA334" s="156">
        <f t="shared" si="27"/>
        <v>3.5617287283564703</v>
      </c>
      <c r="AB334" s="156">
        <f t="shared" si="28"/>
        <v>3.5660852039660726</v>
      </c>
      <c r="AC334" s="156">
        <f t="shared" si="29"/>
        <v>99.877835907993529</v>
      </c>
      <c r="AD334" s="156">
        <f t="shared" si="29"/>
        <v>99.88552750131123</v>
      </c>
      <c r="AE334" s="178" t="s">
        <v>109</v>
      </c>
    </row>
    <row r="335" spans="1:31" s="158" customFormat="1" ht="45" x14ac:dyDescent="0.25">
      <c r="A335" s="159" t="s">
        <v>7</v>
      </c>
      <c r="B335" s="157" t="s">
        <v>21</v>
      </c>
      <c r="C335" s="157" t="s">
        <v>114</v>
      </c>
      <c r="D335" s="157" t="s">
        <v>111</v>
      </c>
      <c r="E335" s="157" t="s">
        <v>17</v>
      </c>
      <c r="F335" s="157" t="s">
        <v>12</v>
      </c>
      <c r="G335" s="157" t="s">
        <v>111</v>
      </c>
      <c r="H335" s="157">
        <v>0.92</v>
      </c>
      <c r="I335" s="157">
        <v>1070</v>
      </c>
      <c r="J335" s="157">
        <v>8</v>
      </c>
      <c r="K335" s="157">
        <v>0.70899999999999996</v>
      </c>
      <c r="L335" s="157">
        <f t="shared" si="33"/>
        <v>0.70899999999999996</v>
      </c>
      <c r="M335" s="160" t="s">
        <v>115</v>
      </c>
      <c r="N335" s="153">
        <v>1.7984769140854616E-3</v>
      </c>
      <c r="O335" s="153">
        <v>1.7984769140854595E-3</v>
      </c>
      <c r="P335" s="157">
        <v>5</v>
      </c>
      <c r="Q335" s="157">
        <v>316</v>
      </c>
      <c r="R335" s="157">
        <v>0.92</v>
      </c>
      <c r="S335" s="157">
        <v>214</v>
      </c>
      <c r="T335" s="157">
        <v>8</v>
      </c>
      <c r="U335" s="157">
        <v>5</v>
      </c>
      <c r="V335" s="157">
        <v>246.0116726157535</v>
      </c>
      <c r="W335" s="157">
        <v>35.13887569774257</v>
      </c>
      <c r="X335" s="157">
        <v>245.83702936380055</v>
      </c>
      <c r="Y335" s="157">
        <v>35.115663622178914</v>
      </c>
      <c r="Z335" s="161">
        <v>183</v>
      </c>
      <c r="AA335" s="156">
        <f t="shared" si="27"/>
        <v>0.74386714278321397</v>
      </c>
      <c r="AB335" s="156">
        <f t="shared" si="28"/>
        <v>0.7443955878965185</v>
      </c>
      <c r="AC335" s="156">
        <f t="shared" si="29"/>
        <v>99.929010176592016</v>
      </c>
      <c r="AD335" s="156">
        <f t="shared" si="29"/>
        <v>99.933941894546308</v>
      </c>
      <c r="AE335" s="178" t="s">
        <v>109</v>
      </c>
    </row>
    <row r="336" spans="1:31" s="158" customFormat="1" ht="45" x14ac:dyDescent="0.25">
      <c r="A336" s="159" t="s">
        <v>7</v>
      </c>
      <c r="B336" s="157" t="s">
        <v>22</v>
      </c>
      <c r="C336" s="157" t="s">
        <v>114</v>
      </c>
      <c r="D336" s="157" t="s">
        <v>111</v>
      </c>
      <c r="E336" s="157" t="s">
        <v>11</v>
      </c>
      <c r="F336" s="157" t="s">
        <v>23</v>
      </c>
      <c r="G336" s="157" t="s">
        <v>111</v>
      </c>
      <c r="H336" s="157">
        <v>0.92</v>
      </c>
      <c r="I336" s="157">
        <v>535</v>
      </c>
      <c r="J336" s="157">
        <v>4</v>
      </c>
      <c r="K336" s="157">
        <v>0.70899999999999996</v>
      </c>
      <c r="L336" s="157">
        <f t="shared" si="33"/>
        <v>0.70899999999999996</v>
      </c>
      <c r="M336" s="160" t="s">
        <v>115</v>
      </c>
      <c r="N336" s="153">
        <v>1.7984769131956448E-3</v>
      </c>
      <c r="O336" s="153">
        <v>1.7984769131956448E-3</v>
      </c>
      <c r="P336" s="157">
        <v>1</v>
      </c>
      <c r="Q336" s="157">
        <v>317</v>
      </c>
      <c r="R336" s="157">
        <v>0.92</v>
      </c>
      <c r="S336" s="157">
        <v>535</v>
      </c>
      <c r="T336" s="157">
        <v>4</v>
      </c>
      <c r="U336" s="157">
        <v>1</v>
      </c>
      <c r="V336" s="157">
        <v>351.81887817736981</v>
      </c>
      <c r="W336" s="157">
        <v>66.543562817181254</v>
      </c>
      <c r="X336" s="157">
        <v>351.71198151173201</v>
      </c>
      <c r="Y336" s="157">
        <v>66.526925405896321</v>
      </c>
      <c r="Z336" s="161">
        <v>183</v>
      </c>
      <c r="AA336" s="156">
        <f t="shared" si="27"/>
        <v>0.52015400921078592</v>
      </c>
      <c r="AB336" s="156">
        <f t="shared" si="28"/>
        <v>0.52031210086567858</v>
      </c>
      <c r="AC336" s="156">
        <f t="shared" si="29"/>
        <v>99.969615994971164</v>
      </c>
      <c r="AD336" s="156">
        <f t="shared" si="29"/>
        <v>99.974997714909492</v>
      </c>
      <c r="AE336" s="178" t="s">
        <v>109</v>
      </c>
    </row>
    <row r="337" spans="1:31" s="158" customFormat="1" ht="45" x14ac:dyDescent="0.25">
      <c r="A337" s="159" t="s">
        <v>7</v>
      </c>
      <c r="B337" s="157" t="s">
        <v>24</v>
      </c>
      <c r="C337" s="157" t="s">
        <v>114</v>
      </c>
      <c r="D337" s="157" t="s">
        <v>111</v>
      </c>
      <c r="E337" s="157" t="s">
        <v>17</v>
      </c>
      <c r="F337" s="157" t="s">
        <v>23</v>
      </c>
      <c r="G337" s="157" t="s">
        <v>111</v>
      </c>
      <c r="H337" s="157">
        <v>0.92</v>
      </c>
      <c r="I337" s="157">
        <v>1070</v>
      </c>
      <c r="J337" s="157">
        <v>8</v>
      </c>
      <c r="K337" s="157">
        <v>0.70899999999999996</v>
      </c>
      <c r="L337" s="157">
        <f t="shared" si="33"/>
        <v>0.70899999999999996</v>
      </c>
      <c r="M337" s="160" t="s">
        <v>115</v>
      </c>
      <c r="N337" s="153">
        <v>1.7984768998421025E-3</v>
      </c>
      <c r="O337" s="153">
        <v>1.7984768998421025E-3</v>
      </c>
      <c r="P337" s="157">
        <v>1</v>
      </c>
      <c r="Q337" s="157">
        <v>318</v>
      </c>
      <c r="R337" s="157">
        <v>0.92</v>
      </c>
      <c r="S337" s="157">
        <v>1070</v>
      </c>
      <c r="T337" s="157">
        <v>8</v>
      </c>
      <c r="U337" s="157">
        <v>1</v>
      </c>
      <c r="V337" s="157">
        <v>2961.0615708132091</v>
      </c>
      <c r="W337" s="157">
        <v>305.28033535292121</v>
      </c>
      <c r="X337" s="157">
        <v>2960.424920267345</v>
      </c>
      <c r="Y337" s="157">
        <v>305.22479906946808</v>
      </c>
      <c r="Z337" s="161">
        <v>183</v>
      </c>
      <c r="AA337" s="156">
        <f t="shared" si="27"/>
        <v>6.1802159672668312E-2</v>
      </c>
      <c r="AB337" s="156">
        <f t="shared" si="28"/>
        <v>6.1815450460224457E-2</v>
      </c>
      <c r="AC337" s="156">
        <f t="shared" si="29"/>
        <v>99.978499246616849</v>
      </c>
      <c r="AD337" s="156">
        <f t="shared" si="29"/>
        <v>99.981808103234371</v>
      </c>
      <c r="AE337" s="178" t="s">
        <v>109</v>
      </c>
    </row>
    <row r="338" spans="1:31" s="158" customFormat="1" ht="60" x14ac:dyDescent="0.25">
      <c r="A338" s="159" t="s">
        <v>7</v>
      </c>
      <c r="B338" s="157" t="s">
        <v>25</v>
      </c>
      <c r="C338" s="157" t="s">
        <v>114</v>
      </c>
      <c r="D338" s="157" t="s">
        <v>111</v>
      </c>
      <c r="E338" s="157" t="s">
        <v>11</v>
      </c>
      <c r="F338" s="157" t="s">
        <v>12</v>
      </c>
      <c r="G338" s="157" t="s">
        <v>111</v>
      </c>
      <c r="H338" s="157">
        <v>0.92</v>
      </c>
      <c r="I338" s="157">
        <v>535</v>
      </c>
      <c r="J338" s="157">
        <v>2</v>
      </c>
      <c r="K338" s="157">
        <v>0.70899999999999996</v>
      </c>
      <c r="L338" s="157">
        <f>K338</f>
        <v>0.70899999999999996</v>
      </c>
      <c r="M338" s="160" t="s">
        <v>116</v>
      </c>
      <c r="N338" s="153">
        <v>1.798476917535684E-3</v>
      </c>
      <c r="O338" s="153">
        <v>1.7984769175356881E-3</v>
      </c>
      <c r="P338" s="157">
        <v>20</v>
      </c>
      <c r="Q338" s="157">
        <v>319</v>
      </c>
      <c r="R338" s="157">
        <v>0.92</v>
      </c>
      <c r="S338" s="157">
        <v>26.75</v>
      </c>
      <c r="T338" s="157">
        <v>2</v>
      </c>
      <c r="U338" s="157">
        <v>20</v>
      </c>
      <c r="V338" s="157">
        <v>5.974901142730821</v>
      </c>
      <c r="W338" s="157">
        <v>1.8017328504111187</v>
      </c>
      <c r="X338" s="157">
        <v>5.9478352387056486</v>
      </c>
      <c r="Y338" s="157">
        <v>1.7940395870894075</v>
      </c>
      <c r="Z338" s="161">
        <v>183</v>
      </c>
      <c r="AA338" s="156">
        <f t="shared" si="27"/>
        <v>30.628121809620449</v>
      </c>
      <c r="AB338" s="156">
        <f t="shared" si="28"/>
        <v>30.767496518586139</v>
      </c>
      <c r="AC338" s="156">
        <f t="shared" si="29"/>
        <v>99.547006663731977</v>
      </c>
      <c r="AD338" s="156">
        <f t="shared" si="29"/>
        <v>99.573007545488451</v>
      </c>
      <c r="AE338" s="178" t="s">
        <v>109</v>
      </c>
    </row>
    <row r="339" spans="1:31" s="158" customFormat="1" ht="60" x14ac:dyDescent="0.25">
      <c r="A339" s="159" t="s">
        <v>7</v>
      </c>
      <c r="B339" s="157" t="s">
        <v>25</v>
      </c>
      <c r="C339" s="157" t="s">
        <v>114</v>
      </c>
      <c r="D339" s="157" t="s">
        <v>111</v>
      </c>
      <c r="E339" s="157" t="s">
        <v>17</v>
      </c>
      <c r="F339" s="157" t="s">
        <v>12</v>
      </c>
      <c r="G339" s="157" t="s">
        <v>111</v>
      </c>
      <c r="H339" s="157">
        <v>0.92</v>
      </c>
      <c r="I339" s="157">
        <v>1070</v>
      </c>
      <c r="J339" s="157">
        <v>2</v>
      </c>
      <c r="K339" s="157">
        <v>0.70899999999999996</v>
      </c>
      <c r="L339" s="157">
        <f t="shared" ref="L339:L345" si="34">K339</f>
        <v>0.70899999999999996</v>
      </c>
      <c r="M339" s="160" t="s">
        <v>116</v>
      </c>
      <c r="N339" s="153">
        <v>1.7984769174245992E-3</v>
      </c>
      <c r="O339" s="153">
        <v>1.7984769174246066E-3</v>
      </c>
      <c r="P339" s="157">
        <v>20</v>
      </c>
      <c r="Q339" s="157">
        <v>320</v>
      </c>
      <c r="R339" s="157">
        <v>0.92</v>
      </c>
      <c r="S339" s="157">
        <v>53.5</v>
      </c>
      <c r="T339" s="157">
        <v>2</v>
      </c>
      <c r="U339" s="157">
        <v>20</v>
      </c>
      <c r="V339" s="157">
        <v>12.07218508554255</v>
      </c>
      <c r="W339" s="157">
        <v>3.6151859638760522</v>
      </c>
      <c r="X339" s="157">
        <v>12.044408206337474</v>
      </c>
      <c r="Y339" s="157">
        <v>3.607396089521703</v>
      </c>
      <c r="Z339" s="161">
        <v>183</v>
      </c>
      <c r="AA339" s="156">
        <f t="shared" si="27"/>
        <v>15.158813313685672</v>
      </c>
      <c r="AB339" s="156">
        <f t="shared" si="28"/>
        <v>15.19377265075671</v>
      </c>
      <c r="AC339" s="156">
        <f t="shared" si="29"/>
        <v>99.769910094914451</v>
      </c>
      <c r="AD339" s="156">
        <f t="shared" si="29"/>
        <v>99.784523550594955</v>
      </c>
      <c r="AE339" s="178" t="s">
        <v>109</v>
      </c>
    </row>
    <row r="340" spans="1:31" s="158" customFormat="1" ht="60" x14ac:dyDescent="0.25">
      <c r="A340" s="159" t="s">
        <v>7</v>
      </c>
      <c r="B340" s="157" t="s">
        <v>27</v>
      </c>
      <c r="C340" s="157" t="s">
        <v>114</v>
      </c>
      <c r="D340" s="157" t="s">
        <v>111</v>
      </c>
      <c r="E340" s="157" t="s">
        <v>11</v>
      </c>
      <c r="F340" s="157" t="s">
        <v>12</v>
      </c>
      <c r="G340" s="157" t="s">
        <v>111</v>
      </c>
      <c r="H340" s="157">
        <v>0.92</v>
      </c>
      <c r="I340" s="157">
        <v>535</v>
      </c>
      <c r="J340" s="157">
        <v>2</v>
      </c>
      <c r="K340" s="157">
        <v>0.70899999999999996</v>
      </c>
      <c r="L340" s="157">
        <f t="shared" si="34"/>
        <v>0.70899999999999996</v>
      </c>
      <c r="M340" s="160" t="s">
        <v>116</v>
      </c>
      <c r="N340" s="153">
        <v>1.7984769174245992E-3</v>
      </c>
      <c r="O340" s="153">
        <v>1.7984769174246066E-3</v>
      </c>
      <c r="P340" s="157">
        <v>10</v>
      </c>
      <c r="Q340" s="157">
        <v>321</v>
      </c>
      <c r="R340" s="157">
        <v>0.92</v>
      </c>
      <c r="S340" s="157">
        <v>53.5</v>
      </c>
      <c r="T340" s="157">
        <v>2</v>
      </c>
      <c r="U340" s="157">
        <v>10</v>
      </c>
      <c r="V340" s="157">
        <v>12.07218508554255</v>
      </c>
      <c r="W340" s="157">
        <v>3.6151859638760522</v>
      </c>
      <c r="X340" s="157">
        <v>12.044408206337474</v>
      </c>
      <c r="Y340" s="157">
        <v>3.607396089521703</v>
      </c>
      <c r="Z340" s="161">
        <v>183</v>
      </c>
      <c r="AA340" s="156">
        <f t="shared" si="27"/>
        <v>15.158813313685672</v>
      </c>
      <c r="AB340" s="156">
        <f t="shared" si="28"/>
        <v>15.19377265075671</v>
      </c>
      <c r="AC340" s="156">
        <f t="shared" si="29"/>
        <v>99.769910094914451</v>
      </c>
      <c r="AD340" s="156">
        <f t="shared" si="29"/>
        <v>99.784523550594955</v>
      </c>
      <c r="AE340" s="178" t="s">
        <v>109</v>
      </c>
    </row>
    <row r="341" spans="1:31" s="158" customFormat="1" ht="60" x14ac:dyDescent="0.25">
      <c r="A341" s="159" t="s">
        <v>7</v>
      </c>
      <c r="B341" s="157" t="s">
        <v>27</v>
      </c>
      <c r="C341" s="157" t="s">
        <v>114</v>
      </c>
      <c r="D341" s="157" t="s">
        <v>111</v>
      </c>
      <c r="E341" s="157" t="s">
        <v>17</v>
      </c>
      <c r="F341" s="157" t="s">
        <v>12</v>
      </c>
      <c r="G341" s="157" t="s">
        <v>111</v>
      </c>
      <c r="H341" s="157">
        <v>0.92</v>
      </c>
      <c r="I341" s="157">
        <v>1070</v>
      </c>
      <c r="J341" s="157">
        <v>2</v>
      </c>
      <c r="K341" s="157">
        <v>0.70899999999999996</v>
      </c>
      <c r="L341" s="157">
        <f t="shared" si="34"/>
        <v>0.70899999999999996</v>
      </c>
      <c r="M341" s="160" t="s">
        <v>116</v>
      </c>
      <c r="N341" s="153">
        <v>1.7984769172018631E-3</v>
      </c>
      <c r="O341" s="153">
        <v>1.7984769172018555E-3</v>
      </c>
      <c r="P341" s="157">
        <v>10</v>
      </c>
      <c r="Q341" s="157">
        <v>322</v>
      </c>
      <c r="R341" s="157">
        <v>0.92</v>
      </c>
      <c r="S341" s="157">
        <v>107</v>
      </c>
      <c r="T341" s="157">
        <v>2</v>
      </c>
      <c r="U341" s="157">
        <v>10</v>
      </c>
      <c r="V341" s="157">
        <v>24.742736131788909</v>
      </c>
      <c r="W341" s="157">
        <v>7.3042538239860324</v>
      </c>
      <c r="X341" s="157">
        <v>24.713521870573292</v>
      </c>
      <c r="Y341" s="157">
        <v>7.2962815990286716</v>
      </c>
      <c r="Z341" s="161">
        <v>183</v>
      </c>
      <c r="AA341" s="156">
        <f t="shared" ref="AA341:AA404" si="35">Z341/V341</f>
        <v>7.3961100755096254</v>
      </c>
      <c r="AB341" s="156">
        <f t="shared" ref="AB341:AB404" si="36">Z341/X341</f>
        <v>7.4048531390380443</v>
      </c>
      <c r="AC341" s="156">
        <f t="shared" ref="AC341:AD404" si="37">X341*100/V341</f>
        <v>99.881927928018897</v>
      </c>
      <c r="AD341" s="156">
        <f t="shared" si="37"/>
        <v>99.890855039413054</v>
      </c>
      <c r="AE341" s="178" t="s">
        <v>109</v>
      </c>
    </row>
    <row r="342" spans="1:31" s="158" customFormat="1" ht="60" x14ac:dyDescent="0.25">
      <c r="A342" s="159" t="s">
        <v>7</v>
      </c>
      <c r="B342" s="157" t="s">
        <v>28</v>
      </c>
      <c r="C342" s="157" t="s">
        <v>114</v>
      </c>
      <c r="D342" s="157" t="s">
        <v>111</v>
      </c>
      <c r="E342" s="157" t="s">
        <v>11</v>
      </c>
      <c r="F342" s="157" t="s">
        <v>12</v>
      </c>
      <c r="G342" s="157" t="s">
        <v>111</v>
      </c>
      <c r="H342" s="157">
        <v>0.92</v>
      </c>
      <c r="I342" s="157">
        <v>535</v>
      </c>
      <c r="J342" s="157">
        <v>2</v>
      </c>
      <c r="K342" s="157">
        <v>0.70899999999999996</v>
      </c>
      <c r="L342" s="157">
        <f t="shared" si="34"/>
        <v>0.70899999999999996</v>
      </c>
      <c r="M342" s="160" t="s">
        <v>116</v>
      </c>
      <c r="N342" s="153">
        <v>1.7984769172018631E-3</v>
      </c>
      <c r="O342" s="153">
        <v>1.7984769172018555E-3</v>
      </c>
      <c r="P342" s="157">
        <v>5</v>
      </c>
      <c r="Q342" s="157">
        <v>323</v>
      </c>
      <c r="R342" s="157">
        <v>0.92</v>
      </c>
      <c r="S342" s="157">
        <v>107</v>
      </c>
      <c r="T342" s="157">
        <v>2</v>
      </c>
      <c r="U342" s="157">
        <v>5</v>
      </c>
      <c r="V342" s="157">
        <v>24.742736131788909</v>
      </c>
      <c r="W342" s="157">
        <v>7.3042538239860324</v>
      </c>
      <c r="X342" s="157">
        <v>24.713521870573292</v>
      </c>
      <c r="Y342" s="157">
        <v>7.2962815990286716</v>
      </c>
      <c r="Z342" s="161">
        <v>183</v>
      </c>
      <c r="AA342" s="156">
        <f t="shared" si="35"/>
        <v>7.3961100755096254</v>
      </c>
      <c r="AB342" s="156">
        <f t="shared" si="36"/>
        <v>7.4048531390380443</v>
      </c>
      <c r="AC342" s="156">
        <f t="shared" si="37"/>
        <v>99.881927928018897</v>
      </c>
      <c r="AD342" s="156">
        <f t="shared" si="37"/>
        <v>99.890855039413054</v>
      </c>
      <c r="AE342" s="178" t="s">
        <v>109</v>
      </c>
    </row>
    <row r="343" spans="1:31" s="158" customFormat="1" ht="60" x14ac:dyDescent="0.25">
      <c r="A343" s="159" t="s">
        <v>7</v>
      </c>
      <c r="B343" s="157" t="s">
        <v>28</v>
      </c>
      <c r="C343" s="157" t="s">
        <v>114</v>
      </c>
      <c r="D343" s="157" t="s">
        <v>111</v>
      </c>
      <c r="E343" s="157" t="s">
        <v>17</v>
      </c>
      <c r="F343" s="157" t="s">
        <v>12</v>
      </c>
      <c r="G343" s="157" t="s">
        <v>111</v>
      </c>
      <c r="H343" s="157">
        <v>0.92</v>
      </c>
      <c r="I343" s="157">
        <v>1070</v>
      </c>
      <c r="J343" s="157">
        <v>2</v>
      </c>
      <c r="K343" s="157">
        <v>0.70899999999999996</v>
      </c>
      <c r="L343" s="157">
        <f t="shared" si="34"/>
        <v>0.70899999999999996</v>
      </c>
      <c r="M343" s="160" t="s">
        <v>116</v>
      </c>
      <c r="N343" s="153">
        <v>1.7984769167566589E-3</v>
      </c>
      <c r="O343" s="153">
        <v>1.7984769167566578E-3</v>
      </c>
      <c r="P343" s="157">
        <v>5</v>
      </c>
      <c r="Q343" s="157">
        <v>324</v>
      </c>
      <c r="R343" s="157">
        <v>0.92</v>
      </c>
      <c r="S343" s="157">
        <v>214</v>
      </c>
      <c r="T343" s="157">
        <v>2</v>
      </c>
      <c r="U343" s="157">
        <v>5</v>
      </c>
      <c r="V343" s="157">
        <v>52.015012049314933</v>
      </c>
      <c r="W343" s="157">
        <v>14.909512962060262</v>
      </c>
      <c r="X343" s="157">
        <v>51.982874531317499</v>
      </c>
      <c r="Y343" s="157">
        <v>14.901216860581391</v>
      </c>
      <c r="Z343" s="161">
        <v>183</v>
      </c>
      <c r="AA343" s="156">
        <f t="shared" si="35"/>
        <v>3.5182150842625868</v>
      </c>
      <c r="AB343" s="156">
        <f t="shared" si="36"/>
        <v>3.5203901602199812</v>
      </c>
      <c r="AC343" s="156">
        <f t="shared" si="37"/>
        <v>99.938214917710752</v>
      </c>
      <c r="AD343" s="156">
        <f t="shared" si="37"/>
        <v>99.944356992076266</v>
      </c>
      <c r="AE343" s="178" t="s">
        <v>109</v>
      </c>
    </row>
    <row r="344" spans="1:31" s="158" customFormat="1" ht="60" x14ac:dyDescent="0.25">
      <c r="A344" s="159" t="s">
        <v>7</v>
      </c>
      <c r="B344" s="157" t="s">
        <v>29</v>
      </c>
      <c r="C344" s="157" t="s">
        <v>114</v>
      </c>
      <c r="D344" s="157" t="s">
        <v>111</v>
      </c>
      <c r="E344" s="157" t="s">
        <v>11</v>
      </c>
      <c r="F344" s="157" t="s">
        <v>23</v>
      </c>
      <c r="G344" s="157" t="s">
        <v>111</v>
      </c>
      <c r="H344" s="157">
        <v>0.92</v>
      </c>
      <c r="I344" s="157">
        <v>535</v>
      </c>
      <c r="J344" s="157">
        <v>2</v>
      </c>
      <c r="K344" s="157">
        <v>0.70899999999999996</v>
      </c>
      <c r="L344" s="157">
        <f t="shared" si="34"/>
        <v>0.70899999999999996</v>
      </c>
      <c r="M344" s="160" t="s">
        <v>116</v>
      </c>
      <c r="N344" s="153">
        <v>1.7984769154213483E-3</v>
      </c>
      <c r="O344" s="153">
        <v>1.7984769154213486E-3</v>
      </c>
      <c r="P344" s="157">
        <v>1</v>
      </c>
      <c r="Q344" s="157">
        <v>325</v>
      </c>
      <c r="R344" s="157">
        <v>0.92</v>
      </c>
      <c r="S344" s="157">
        <v>535</v>
      </c>
      <c r="T344" s="157">
        <v>2</v>
      </c>
      <c r="U344" s="157">
        <v>1</v>
      </c>
      <c r="V344" s="157">
        <v>149.38769256374593</v>
      </c>
      <c r="W344" s="157">
        <v>39.180016034069965</v>
      </c>
      <c r="X344" s="157">
        <v>149.34667383833229</v>
      </c>
      <c r="Y344" s="157">
        <v>39.171004562037702</v>
      </c>
      <c r="Z344" s="161">
        <v>183</v>
      </c>
      <c r="AA344" s="156">
        <f t="shared" si="35"/>
        <v>1.2250005128227763</v>
      </c>
      <c r="AB344" s="156">
        <f t="shared" si="36"/>
        <v>1.225336964639048</v>
      </c>
      <c r="AC344" s="156">
        <f t="shared" si="37"/>
        <v>99.972542098542604</v>
      </c>
      <c r="AD344" s="156">
        <f t="shared" si="37"/>
        <v>99.976999825563041</v>
      </c>
      <c r="AE344" s="178" t="s">
        <v>109</v>
      </c>
    </row>
    <row r="345" spans="1:31" s="158" customFormat="1" ht="60" x14ac:dyDescent="0.25">
      <c r="A345" s="159" t="s">
        <v>7</v>
      </c>
      <c r="B345" s="157" t="s">
        <v>29</v>
      </c>
      <c r="C345" s="157" t="s">
        <v>114</v>
      </c>
      <c r="D345" s="157" t="s">
        <v>111</v>
      </c>
      <c r="E345" s="157" t="s">
        <v>17</v>
      </c>
      <c r="F345" s="157" t="s">
        <v>23</v>
      </c>
      <c r="G345" s="157" t="s">
        <v>111</v>
      </c>
      <c r="H345" s="157">
        <v>0.92</v>
      </c>
      <c r="I345" s="157">
        <v>1070</v>
      </c>
      <c r="J345" s="157">
        <v>2</v>
      </c>
      <c r="K345" s="157">
        <v>0.70899999999999996</v>
      </c>
      <c r="L345" s="157">
        <f t="shared" si="34"/>
        <v>0.70899999999999996</v>
      </c>
      <c r="M345" s="160" t="s">
        <v>116</v>
      </c>
      <c r="N345" s="153">
        <v>1.7984769131956387E-3</v>
      </c>
      <c r="O345" s="153">
        <v>1.7984769131956396E-3</v>
      </c>
      <c r="P345" s="157">
        <v>1</v>
      </c>
      <c r="Q345" s="157">
        <v>326</v>
      </c>
      <c r="R345" s="157">
        <v>0.92</v>
      </c>
      <c r="S345" s="157">
        <v>1070</v>
      </c>
      <c r="T345" s="157">
        <v>2</v>
      </c>
      <c r="U345" s="157">
        <v>1</v>
      </c>
      <c r="V345" s="157">
        <v>365.2501041902413</v>
      </c>
      <c r="W345" s="157">
        <v>82.749235853336472</v>
      </c>
      <c r="X345" s="157">
        <v>365.1941714654364</v>
      </c>
      <c r="Y345" s="157">
        <v>82.739530463652855</v>
      </c>
      <c r="Z345" s="161">
        <v>183</v>
      </c>
      <c r="AA345" s="156">
        <f t="shared" si="35"/>
        <v>0.50102655112367622</v>
      </c>
      <c r="AB345" s="156">
        <f t="shared" si="36"/>
        <v>0.50110328778157931</v>
      </c>
      <c r="AC345" s="156">
        <f t="shared" si="37"/>
        <v>99.984686458904932</v>
      </c>
      <c r="AD345" s="156">
        <f t="shared" si="37"/>
        <v>99.988271324099216</v>
      </c>
      <c r="AE345" s="178" t="s">
        <v>109</v>
      </c>
    </row>
    <row r="346" spans="1:31" s="158" customFormat="1" ht="30" x14ac:dyDescent="0.25">
      <c r="A346" s="159" t="s">
        <v>7</v>
      </c>
      <c r="B346" s="160" t="s">
        <v>30</v>
      </c>
      <c r="C346" s="160" t="s">
        <v>114</v>
      </c>
      <c r="D346" s="157" t="s">
        <v>32</v>
      </c>
      <c r="E346" s="160" t="s">
        <v>33</v>
      </c>
      <c r="F346" s="157" t="s">
        <v>12</v>
      </c>
      <c r="G346" s="157" t="s">
        <v>13</v>
      </c>
      <c r="H346" s="157">
        <v>0.92</v>
      </c>
      <c r="I346" s="157">
        <v>80.25</v>
      </c>
      <c r="J346" s="157">
        <v>0.33</v>
      </c>
      <c r="K346" s="157">
        <v>0.71499999999999997</v>
      </c>
      <c r="L346" s="157">
        <f>K346</f>
        <v>0.71499999999999997</v>
      </c>
      <c r="M346" s="160" t="s">
        <v>34</v>
      </c>
      <c r="N346" s="153">
        <v>1.7984769176443238E-3</v>
      </c>
      <c r="O346" s="153">
        <v>1.7984769176443232E-3</v>
      </c>
      <c r="P346" s="157">
        <v>20</v>
      </c>
      <c r="Q346" s="157">
        <v>327</v>
      </c>
      <c r="R346" s="157">
        <v>0.92</v>
      </c>
      <c r="S346" s="157">
        <v>4.0125000000000002</v>
      </c>
      <c r="T346" s="157">
        <v>0.33</v>
      </c>
      <c r="U346" s="157">
        <v>20</v>
      </c>
      <c r="V346" s="157">
        <v>0.15070938721416907</v>
      </c>
      <c r="W346" s="157">
        <v>9.1282230777705003E-2</v>
      </c>
      <c r="X346" s="157">
        <v>0.14631980225555066</v>
      </c>
      <c r="Y346" s="157">
        <v>8.9004922634993322E-2</v>
      </c>
      <c r="Z346" s="161">
        <v>183</v>
      </c>
      <c r="AA346" s="156">
        <f t="shared" si="35"/>
        <v>1214.2574751494651</v>
      </c>
      <c r="AB346" s="156">
        <f t="shared" si="36"/>
        <v>1250.6851238111065</v>
      </c>
      <c r="AC346" s="156">
        <f t="shared" si="37"/>
        <v>97.087384508849155</v>
      </c>
      <c r="AD346" s="156">
        <f t="shared" si="37"/>
        <v>97.505201041528565</v>
      </c>
      <c r="AE346" s="178" t="s">
        <v>109</v>
      </c>
    </row>
    <row r="347" spans="1:31" s="158" customFormat="1" ht="30" x14ac:dyDescent="0.25">
      <c r="A347" s="159" t="s">
        <v>7</v>
      </c>
      <c r="B347" s="160" t="s">
        <v>30</v>
      </c>
      <c r="C347" s="160" t="s">
        <v>114</v>
      </c>
      <c r="D347" s="157" t="s">
        <v>16</v>
      </c>
      <c r="E347" s="160" t="s">
        <v>33</v>
      </c>
      <c r="F347" s="157" t="s">
        <v>12</v>
      </c>
      <c r="G347" s="157" t="s">
        <v>16</v>
      </c>
      <c r="H347" s="157">
        <v>0.92</v>
      </c>
      <c r="I347" s="157">
        <v>267.5</v>
      </c>
      <c r="J347" s="157">
        <v>1</v>
      </c>
      <c r="K347" s="157">
        <v>0.71499999999999997</v>
      </c>
      <c r="L347" s="157">
        <f>K347</f>
        <v>0.71499999999999997</v>
      </c>
      <c r="M347" s="160" t="s">
        <v>34</v>
      </c>
      <c r="N347" s="153">
        <v>1.7984769176192161E-3</v>
      </c>
      <c r="O347" s="153">
        <v>1.798476917619222E-3</v>
      </c>
      <c r="P347" s="157">
        <v>20</v>
      </c>
      <c r="Q347" s="157">
        <v>328</v>
      </c>
      <c r="R347" s="157">
        <v>0.92</v>
      </c>
      <c r="S347" s="157">
        <v>13.375</v>
      </c>
      <c r="T347" s="157">
        <v>1</v>
      </c>
      <c r="U347" s="157">
        <v>20</v>
      </c>
      <c r="V347" s="157">
        <v>1.4878976519403315</v>
      </c>
      <c r="W347" s="157">
        <v>0.57147842129683601</v>
      </c>
      <c r="X347" s="157">
        <v>1.474508545156523</v>
      </c>
      <c r="Y347" s="157">
        <v>0.56674914143740773</v>
      </c>
      <c r="Z347" s="161">
        <v>183</v>
      </c>
      <c r="AA347" s="156">
        <f t="shared" si="35"/>
        <v>122.99233066290151</v>
      </c>
      <c r="AB347" s="156">
        <f t="shared" si="36"/>
        <v>124.10914850315369</v>
      </c>
      <c r="AC347" s="156">
        <f t="shared" si="37"/>
        <v>99.100132541620184</v>
      </c>
      <c r="AD347" s="156">
        <f t="shared" si="37"/>
        <v>99.17244821795785</v>
      </c>
      <c r="AE347" s="178" t="s">
        <v>109</v>
      </c>
    </row>
    <row r="348" spans="1:31" s="158" customFormat="1" ht="45" x14ac:dyDescent="0.25">
      <c r="A348" s="159" t="s">
        <v>7</v>
      </c>
      <c r="B348" s="157" t="s">
        <v>8</v>
      </c>
      <c r="C348" s="157" t="s">
        <v>117</v>
      </c>
      <c r="D348" s="157" t="s">
        <v>10</v>
      </c>
      <c r="E348" s="157" t="s">
        <v>11</v>
      </c>
      <c r="F348" s="157" t="s">
        <v>12</v>
      </c>
      <c r="G348" s="157" t="s">
        <v>10</v>
      </c>
      <c r="H348" s="157">
        <v>0.6</v>
      </c>
      <c r="I348" s="157">
        <v>535</v>
      </c>
      <c r="J348" s="157">
        <v>4</v>
      </c>
      <c r="K348" s="157">
        <v>2.96</v>
      </c>
      <c r="L348" s="157">
        <f t="shared" ref="L348:L411" si="38">K348*8/J348</f>
        <v>5.92</v>
      </c>
      <c r="M348" s="160" t="s">
        <v>112</v>
      </c>
      <c r="N348" s="153">
        <v>7.9239691732795655E-4</v>
      </c>
      <c r="O348" s="153">
        <v>7.9239691732798908E-4</v>
      </c>
      <c r="P348" s="157">
        <v>20</v>
      </c>
      <c r="Q348" s="157">
        <v>329</v>
      </c>
      <c r="R348" s="157">
        <v>0.6</v>
      </c>
      <c r="S348" s="157">
        <v>26.75</v>
      </c>
      <c r="T348" s="157">
        <v>4</v>
      </c>
      <c r="U348" s="157">
        <v>20</v>
      </c>
      <c r="V348" s="157">
        <v>3.9788870951055784</v>
      </c>
      <c r="W348" s="157">
        <v>0.90600506381310719</v>
      </c>
      <c r="X348" s="157">
        <v>3.5323259008087495</v>
      </c>
      <c r="Y348" s="157">
        <v>0.80769072964968136</v>
      </c>
      <c r="Z348" s="161">
        <v>183</v>
      </c>
      <c r="AA348" s="156">
        <f t="shared" si="35"/>
        <v>45.992760192946406</v>
      </c>
      <c r="AB348" s="156">
        <f t="shared" si="36"/>
        <v>51.80722423095245</v>
      </c>
      <c r="AC348" s="156">
        <f t="shared" si="37"/>
        <v>88.776731190836173</v>
      </c>
      <c r="AD348" s="156">
        <f t="shared" si="37"/>
        <v>89.148588888714386</v>
      </c>
      <c r="AE348" s="177"/>
    </row>
    <row r="349" spans="1:31" s="158" customFormat="1" x14ac:dyDescent="0.25">
      <c r="A349" s="159" t="s">
        <v>7</v>
      </c>
      <c r="B349" s="157" t="s">
        <v>15</v>
      </c>
      <c r="C349" s="157" t="s">
        <v>117</v>
      </c>
      <c r="D349" s="157" t="s">
        <v>16</v>
      </c>
      <c r="E349" s="157" t="s">
        <v>17</v>
      </c>
      <c r="F349" s="157" t="s">
        <v>12</v>
      </c>
      <c r="G349" s="157" t="s">
        <v>47</v>
      </c>
      <c r="H349" s="157">
        <v>1</v>
      </c>
      <c r="I349" s="157">
        <v>1070</v>
      </c>
      <c r="J349" s="157">
        <v>8</v>
      </c>
      <c r="K349" s="157">
        <v>44.2</v>
      </c>
      <c r="L349" s="157">
        <f t="shared" si="38"/>
        <v>44.2</v>
      </c>
      <c r="M349" s="160" t="s">
        <v>58</v>
      </c>
      <c r="N349" s="153">
        <v>2.0499969176470457E-3</v>
      </c>
      <c r="O349" s="153">
        <v>2.0499969176470453E-3</v>
      </c>
      <c r="P349" s="157">
        <v>20</v>
      </c>
      <c r="Q349" s="157">
        <v>330</v>
      </c>
      <c r="R349" s="157">
        <v>1</v>
      </c>
      <c r="S349" s="157">
        <v>53.5</v>
      </c>
      <c r="T349" s="157">
        <v>8</v>
      </c>
      <c r="U349" s="157">
        <v>20</v>
      </c>
      <c r="V349" s="157">
        <v>73.535148847773698</v>
      </c>
      <c r="W349" s="157">
        <v>10.807111523819914</v>
      </c>
      <c r="X349" s="157">
        <v>65.662921206202526</v>
      </c>
      <c r="Y349" s="157">
        <v>9.684481736774007</v>
      </c>
      <c r="Z349" s="161">
        <v>183</v>
      </c>
      <c r="AA349" s="156">
        <f t="shared" si="35"/>
        <v>2.4886058281983119</v>
      </c>
      <c r="AB349" s="156">
        <f t="shared" si="36"/>
        <v>2.7869609916580105</v>
      </c>
      <c r="AC349" s="156">
        <f t="shared" si="37"/>
        <v>89.294605688678757</v>
      </c>
      <c r="AD349" s="156">
        <f t="shared" si="37"/>
        <v>89.612119902977568</v>
      </c>
      <c r="AE349" s="177"/>
    </row>
    <row r="350" spans="1:31" s="158" customFormat="1" ht="45" x14ac:dyDescent="0.25">
      <c r="A350" s="159" t="s">
        <v>7</v>
      </c>
      <c r="B350" s="157" t="s">
        <v>18</v>
      </c>
      <c r="C350" s="157" t="s">
        <v>117</v>
      </c>
      <c r="D350" s="157" t="s">
        <v>10</v>
      </c>
      <c r="E350" s="157" t="s">
        <v>11</v>
      </c>
      <c r="F350" s="157" t="s">
        <v>12</v>
      </c>
      <c r="G350" s="157" t="s">
        <v>10</v>
      </c>
      <c r="H350" s="157">
        <v>0.6</v>
      </c>
      <c r="I350" s="157">
        <v>535</v>
      </c>
      <c r="J350" s="157">
        <v>4</v>
      </c>
      <c r="K350" s="157">
        <v>2.96</v>
      </c>
      <c r="L350" s="157">
        <f t="shared" si="38"/>
        <v>5.92</v>
      </c>
      <c r="M350" s="160" t="s">
        <v>112</v>
      </c>
      <c r="N350" s="153">
        <v>7.9239691700594373E-4</v>
      </c>
      <c r="O350" s="153">
        <v>7.9239691700593441E-4</v>
      </c>
      <c r="P350" s="157">
        <v>10</v>
      </c>
      <c r="Q350" s="157">
        <v>331</v>
      </c>
      <c r="R350" s="157">
        <v>0.6</v>
      </c>
      <c r="S350" s="157">
        <v>53.5</v>
      </c>
      <c r="T350" s="157">
        <v>4</v>
      </c>
      <c r="U350" s="157">
        <v>10</v>
      </c>
      <c r="V350" s="157">
        <v>7.4221055669464544</v>
      </c>
      <c r="W350" s="157">
        <v>1.6899625299971597</v>
      </c>
      <c r="X350" s="157">
        <v>6.9697294536223842</v>
      </c>
      <c r="Y350" s="157">
        <v>1.5907564142444901</v>
      </c>
      <c r="Z350" s="161">
        <v>183</v>
      </c>
      <c r="AA350" s="156">
        <f t="shared" si="35"/>
        <v>24.656076142997851</v>
      </c>
      <c r="AB350" s="156">
        <f t="shared" si="36"/>
        <v>26.256399364955154</v>
      </c>
      <c r="AC350" s="156">
        <f t="shared" si="37"/>
        <v>93.905016450605629</v>
      </c>
      <c r="AD350" s="156">
        <f t="shared" si="37"/>
        <v>94.129685481675367</v>
      </c>
      <c r="AE350" s="177"/>
    </row>
    <row r="351" spans="1:31" s="158" customFormat="1" x14ac:dyDescent="0.25">
      <c r="A351" s="159" t="s">
        <v>7</v>
      </c>
      <c r="B351" s="157" t="s">
        <v>19</v>
      </c>
      <c r="C351" s="157" t="s">
        <v>117</v>
      </c>
      <c r="D351" s="157" t="s">
        <v>16</v>
      </c>
      <c r="E351" s="157" t="s">
        <v>17</v>
      </c>
      <c r="F351" s="157" t="s">
        <v>12</v>
      </c>
      <c r="G351" s="157" t="s">
        <v>47</v>
      </c>
      <c r="H351" s="157">
        <v>1</v>
      </c>
      <c r="I351" s="157">
        <v>1070</v>
      </c>
      <c r="J351" s="157">
        <v>8</v>
      </c>
      <c r="K351" s="157">
        <v>44.2</v>
      </c>
      <c r="L351" s="157">
        <f t="shared" si="38"/>
        <v>44.2</v>
      </c>
      <c r="M351" s="160" t="s">
        <v>58</v>
      </c>
      <c r="N351" s="153">
        <v>2.0499969176470318E-3</v>
      </c>
      <c r="O351" s="153">
        <v>2.0499969176470318E-3</v>
      </c>
      <c r="P351" s="157">
        <v>10</v>
      </c>
      <c r="Q351" s="157">
        <v>332</v>
      </c>
      <c r="R351" s="157">
        <v>1</v>
      </c>
      <c r="S351" s="157">
        <v>107</v>
      </c>
      <c r="T351" s="157">
        <v>8</v>
      </c>
      <c r="U351" s="157">
        <v>10</v>
      </c>
      <c r="V351" s="157">
        <v>149.61779647357812</v>
      </c>
      <c r="W351" s="157">
        <v>21.752005659057296</v>
      </c>
      <c r="X351" s="157">
        <v>140.40319394877602</v>
      </c>
      <c r="Y351" s="157">
        <v>20.472079255781775</v>
      </c>
      <c r="Z351" s="161">
        <v>183</v>
      </c>
      <c r="AA351" s="156">
        <f t="shared" si="35"/>
        <v>1.223116529672438</v>
      </c>
      <c r="AB351" s="156">
        <f t="shared" si="36"/>
        <v>1.3033891527194514</v>
      </c>
      <c r="AC351" s="156">
        <f t="shared" si="37"/>
        <v>93.841238982269488</v>
      </c>
      <c r="AD351" s="156">
        <f t="shared" si="37"/>
        <v>94.115823509164201</v>
      </c>
      <c r="AE351" s="177"/>
    </row>
    <row r="352" spans="1:31" s="158" customFormat="1" ht="45" x14ac:dyDescent="0.25">
      <c r="A352" s="159" t="s">
        <v>7</v>
      </c>
      <c r="B352" s="157" t="s">
        <v>20</v>
      </c>
      <c r="C352" s="157" t="s">
        <v>117</v>
      </c>
      <c r="D352" s="157" t="s">
        <v>10</v>
      </c>
      <c r="E352" s="157" t="s">
        <v>11</v>
      </c>
      <c r="F352" s="157" t="s">
        <v>12</v>
      </c>
      <c r="G352" s="157" t="s">
        <v>10</v>
      </c>
      <c r="H352" s="157">
        <v>0.6</v>
      </c>
      <c r="I352" s="157">
        <v>535</v>
      </c>
      <c r="J352" s="157">
        <v>4</v>
      </c>
      <c r="K352" s="157">
        <v>2.96</v>
      </c>
      <c r="L352" s="157">
        <f t="shared" si="38"/>
        <v>5.92</v>
      </c>
      <c r="M352" s="160" t="s">
        <v>112</v>
      </c>
      <c r="N352" s="153">
        <v>7.923969163677793E-4</v>
      </c>
      <c r="O352" s="153">
        <v>7.9239691636776E-4</v>
      </c>
      <c r="P352" s="157">
        <v>5</v>
      </c>
      <c r="Q352" s="157">
        <v>333</v>
      </c>
      <c r="R352" s="157">
        <v>0.6</v>
      </c>
      <c r="S352" s="157">
        <v>107</v>
      </c>
      <c r="T352" s="157">
        <v>4</v>
      </c>
      <c r="U352" s="157">
        <v>5</v>
      </c>
      <c r="V352" s="157">
        <v>14.442330161909846</v>
      </c>
      <c r="W352" s="157">
        <v>3.2781680931329604</v>
      </c>
      <c r="X352" s="157">
        <v>13.978208539230589</v>
      </c>
      <c r="Y352" s="157">
        <v>3.1772043231232709</v>
      </c>
      <c r="Z352" s="161">
        <v>183</v>
      </c>
      <c r="AA352" s="156">
        <f t="shared" si="35"/>
        <v>12.671085479173133</v>
      </c>
      <c r="AB352" s="156">
        <f t="shared" si="36"/>
        <v>13.091806398967416</v>
      </c>
      <c r="AC352" s="156">
        <f t="shared" si="37"/>
        <v>96.786379916010162</v>
      </c>
      <c r="AD352" s="156">
        <f t="shared" si="37"/>
        <v>96.920116139828636</v>
      </c>
      <c r="AE352" s="177"/>
    </row>
    <row r="353" spans="1:31" s="158" customFormat="1" x14ac:dyDescent="0.25">
      <c r="A353" s="159" t="s">
        <v>7</v>
      </c>
      <c r="B353" s="157" t="s">
        <v>21</v>
      </c>
      <c r="C353" s="157" t="s">
        <v>117</v>
      </c>
      <c r="D353" s="157" t="s">
        <v>16</v>
      </c>
      <c r="E353" s="157" t="s">
        <v>17</v>
      </c>
      <c r="F353" s="157" t="s">
        <v>12</v>
      </c>
      <c r="G353" s="157" t="s">
        <v>47</v>
      </c>
      <c r="H353" s="157">
        <v>1</v>
      </c>
      <c r="I353" s="157">
        <v>1070</v>
      </c>
      <c r="J353" s="157">
        <v>8</v>
      </c>
      <c r="K353" s="157">
        <v>44.2</v>
      </c>
      <c r="L353" s="157">
        <f t="shared" si="38"/>
        <v>44.2</v>
      </c>
      <c r="M353" s="160" t="s">
        <v>58</v>
      </c>
      <c r="N353" s="153">
        <v>2.0499969176470049E-3</v>
      </c>
      <c r="O353" s="153">
        <v>2.0499969176470049E-3</v>
      </c>
      <c r="P353" s="157">
        <v>5</v>
      </c>
      <c r="Q353" s="157">
        <v>334</v>
      </c>
      <c r="R353" s="157">
        <v>1</v>
      </c>
      <c r="S353" s="157">
        <v>214</v>
      </c>
      <c r="T353" s="157">
        <v>8</v>
      </c>
      <c r="U353" s="157">
        <v>5</v>
      </c>
      <c r="V353" s="157">
        <v>340.16714766504964</v>
      </c>
      <c r="W353" s="157">
        <v>47.57621235249524</v>
      </c>
      <c r="X353" s="157">
        <v>327.9232870446732</v>
      </c>
      <c r="Y353" s="157">
        <v>46.012954233333303</v>
      </c>
      <c r="Z353" s="161">
        <v>183</v>
      </c>
      <c r="AA353" s="156">
        <f t="shared" si="35"/>
        <v>0.53797082186253187</v>
      </c>
      <c r="AB353" s="156">
        <f t="shared" si="36"/>
        <v>0.55805734825739839</v>
      </c>
      <c r="AC353" s="156">
        <f t="shared" si="37"/>
        <v>96.400634010538681</v>
      </c>
      <c r="AD353" s="156">
        <f t="shared" si="37"/>
        <v>96.714202241280461</v>
      </c>
      <c r="AE353" s="177"/>
    </row>
    <row r="354" spans="1:31" s="158" customFormat="1" ht="45" x14ac:dyDescent="0.25">
      <c r="A354" s="159" t="s">
        <v>7</v>
      </c>
      <c r="B354" s="157" t="s">
        <v>22</v>
      </c>
      <c r="C354" s="157" t="s">
        <v>117</v>
      </c>
      <c r="D354" s="157" t="s">
        <v>10</v>
      </c>
      <c r="E354" s="157" t="s">
        <v>11</v>
      </c>
      <c r="F354" s="157" t="s">
        <v>23</v>
      </c>
      <c r="G354" s="157" t="s">
        <v>10</v>
      </c>
      <c r="H354" s="157">
        <v>0.6</v>
      </c>
      <c r="I354" s="157">
        <v>535</v>
      </c>
      <c r="J354" s="157">
        <v>4</v>
      </c>
      <c r="K354" s="157">
        <v>2.96</v>
      </c>
      <c r="L354" s="157">
        <f t="shared" si="38"/>
        <v>5.92</v>
      </c>
      <c r="M354" s="160" t="s">
        <v>112</v>
      </c>
      <c r="N354" s="153">
        <v>7.923969112505608E-4</v>
      </c>
      <c r="O354" s="153">
        <v>7.9239691125056319E-4</v>
      </c>
      <c r="P354" s="157">
        <v>1</v>
      </c>
      <c r="Q354" s="157">
        <v>335</v>
      </c>
      <c r="R354" s="157">
        <v>0.6</v>
      </c>
      <c r="S354" s="157">
        <v>535</v>
      </c>
      <c r="T354" s="157">
        <v>4</v>
      </c>
      <c r="U354" s="157">
        <v>1</v>
      </c>
      <c r="V354" s="157">
        <v>77.167625477234409</v>
      </c>
      <c r="W354" s="157">
        <v>16.892753757394949</v>
      </c>
      <c r="X354" s="157">
        <v>76.605760853791281</v>
      </c>
      <c r="Y354" s="157">
        <v>16.779113195785214</v>
      </c>
      <c r="Z354" s="161">
        <v>183</v>
      </c>
      <c r="AA354" s="156">
        <f t="shared" si="35"/>
        <v>2.3714608149240992</v>
      </c>
      <c r="AB354" s="156">
        <f t="shared" si="36"/>
        <v>2.3888542840697231</v>
      </c>
      <c r="AC354" s="156">
        <f t="shared" si="37"/>
        <v>99.271890744378439</v>
      </c>
      <c r="AD354" s="156">
        <f t="shared" si="37"/>
        <v>99.327282198972512</v>
      </c>
      <c r="AE354" s="177"/>
    </row>
    <row r="355" spans="1:31" s="158" customFormat="1" x14ac:dyDescent="0.25">
      <c r="A355" s="159" t="s">
        <v>7</v>
      </c>
      <c r="B355" s="157" t="s">
        <v>24</v>
      </c>
      <c r="C355" s="157" t="s">
        <v>117</v>
      </c>
      <c r="D355" s="157" t="s">
        <v>16</v>
      </c>
      <c r="E355" s="157" t="s">
        <v>17</v>
      </c>
      <c r="F355" s="157" t="s">
        <v>23</v>
      </c>
      <c r="G355" s="157" t="s">
        <v>47</v>
      </c>
      <c r="H355" s="157">
        <v>1</v>
      </c>
      <c r="I355" s="157">
        <v>1070</v>
      </c>
      <c r="J355" s="157">
        <v>8</v>
      </c>
      <c r="K355" s="157">
        <v>44.2</v>
      </c>
      <c r="L355" s="168">
        <f t="shared" si="38"/>
        <v>44.2</v>
      </c>
      <c r="M355" s="160" t="s">
        <v>58</v>
      </c>
      <c r="N355" s="153">
        <v>2.0499969176467885E-3</v>
      </c>
      <c r="O355" s="153">
        <v>2.0499969176467885E-3</v>
      </c>
      <c r="P355" s="157">
        <v>1</v>
      </c>
      <c r="Q355" s="157">
        <v>336</v>
      </c>
      <c r="R355" s="157">
        <v>1</v>
      </c>
      <c r="S355" s="157">
        <v>1070</v>
      </c>
      <c r="T355" s="157">
        <v>8</v>
      </c>
      <c r="U355" s="157">
        <v>1</v>
      </c>
      <c r="V355" s="157">
        <v>4526.052290758108</v>
      </c>
      <c r="W355" s="157">
        <v>440.18924867619018</v>
      </c>
      <c r="X355" s="157">
        <v>4477.8879761181997</v>
      </c>
      <c r="Y355" s="157">
        <v>436.13160523759416</v>
      </c>
      <c r="Z355" s="161">
        <v>183</v>
      </c>
      <c r="AA355" s="156">
        <f t="shared" si="35"/>
        <v>4.0432586334380981E-2</v>
      </c>
      <c r="AB355" s="156">
        <f t="shared" si="36"/>
        <v>4.0867480601566857E-2</v>
      </c>
      <c r="AC355" s="156">
        <f t="shared" si="37"/>
        <v>98.935842726822742</v>
      </c>
      <c r="AD355" s="156">
        <f t="shared" si="37"/>
        <v>99.078204783329255</v>
      </c>
      <c r="AE355" s="177"/>
    </row>
    <row r="356" spans="1:31" s="158" customFormat="1" ht="45" x14ac:dyDescent="0.25">
      <c r="A356" s="159" t="s">
        <v>7</v>
      </c>
      <c r="B356" s="157" t="s">
        <v>8</v>
      </c>
      <c r="C356" s="157" t="s">
        <v>118</v>
      </c>
      <c r="D356" s="157" t="s">
        <v>10</v>
      </c>
      <c r="E356" s="157" t="s">
        <v>11</v>
      </c>
      <c r="F356" s="157" t="s">
        <v>12</v>
      </c>
      <c r="G356" s="160" t="s">
        <v>119</v>
      </c>
      <c r="H356" s="157">
        <v>0.6</v>
      </c>
      <c r="I356" s="157">
        <v>535</v>
      </c>
      <c r="J356" s="157">
        <v>4</v>
      </c>
      <c r="K356" s="157">
        <v>4.87</v>
      </c>
      <c r="L356" s="161">
        <f t="shared" si="38"/>
        <v>9.74</v>
      </c>
      <c r="M356" s="160" t="s">
        <v>112</v>
      </c>
      <c r="N356" s="153">
        <v>7.9239691732793747E-4</v>
      </c>
      <c r="O356" s="153">
        <v>7.9239691732798691E-4</v>
      </c>
      <c r="P356" s="157">
        <v>20</v>
      </c>
      <c r="Q356" s="157">
        <v>337</v>
      </c>
      <c r="R356" s="157">
        <v>0.6</v>
      </c>
      <c r="S356" s="157">
        <v>26.75</v>
      </c>
      <c r="T356" s="157">
        <v>4</v>
      </c>
      <c r="U356" s="157">
        <v>20</v>
      </c>
      <c r="V356" s="157">
        <v>4.3586621383640161</v>
      </c>
      <c r="W356" s="157">
        <v>0.99004999043029074</v>
      </c>
      <c r="X356" s="157">
        <v>3.6232896673790096</v>
      </c>
      <c r="Y356" s="157">
        <v>0.82819502075750784</v>
      </c>
      <c r="Z356" s="161">
        <v>183</v>
      </c>
      <c r="AA356" s="156">
        <f t="shared" si="35"/>
        <v>41.985360229982717</v>
      </c>
      <c r="AB356" s="156">
        <f t="shared" si="36"/>
        <v>50.506588431936571</v>
      </c>
      <c r="AC356" s="156">
        <f t="shared" si="37"/>
        <v>83.128481913924574</v>
      </c>
      <c r="AD356" s="156">
        <f t="shared" si="37"/>
        <v>83.651838671051522</v>
      </c>
      <c r="AE356" s="177"/>
    </row>
    <row r="357" spans="1:31" s="158" customFormat="1" x14ac:dyDescent="0.25">
      <c r="A357" s="159" t="s">
        <v>7</v>
      </c>
      <c r="B357" s="157" t="s">
        <v>15</v>
      </c>
      <c r="C357" s="157" t="s">
        <v>118</v>
      </c>
      <c r="D357" s="157" t="s">
        <v>16</v>
      </c>
      <c r="E357" s="157" t="s">
        <v>17</v>
      </c>
      <c r="F357" s="157" t="s">
        <v>12</v>
      </c>
      <c r="G357" s="160" t="s">
        <v>119</v>
      </c>
      <c r="H357" s="157">
        <v>0.6</v>
      </c>
      <c r="I357" s="157">
        <v>1070</v>
      </c>
      <c r="J357" s="157">
        <v>8</v>
      </c>
      <c r="K357" s="157">
        <v>39.700000000000003</v>
      </c>
      <c r="L357" s="168">
        <f t="shared" si="38"/>
        <v>39.700000000000003</v>
      </c>
      <c r="M357" s="160" t="s">
        <v>58</v>
      </c>
      <c r="N357" s="153">
        <v>7.9239691636481336E-4</v>
      </c>
      <c r="O357" s="153">
        <v>7.9239691636482593E-4</v>
      </c>
      <c r="P357" s="157">
        <v>20</v>
      </c>
      <c r="Q357" s="157">
        <v>338</v>
      </c>
      <c r="R357" s="157">
        <v>0.6</v>
      </c>
      <c r="S357" s="157">
        <v>53.5</v>
      </c>
      <c r="T357" s="157">
        <v>8</v>
      </c>
      <c r="U357" s="157">
        <v>20</v>
      </c>
      <c r="V357" s="157">
        <v>21.908095058301708</v>
      </c>
      <c r="W357" s="157">
        <v>3.2196974919135806</v>
      </c>
      <c r="X357" s="157">
        <v>15.685756524524781</v>
      </c>
      <c r="Y357" s="157">
        <v>2.3233823529058206</v>
      </c>
      <c r="Z357" s="161">
        <v>183</v>
      </c>
      <c r="AA357" s="156">
        <f t="shared" si="35"/>
        <v>8.3530767742700291</v>
      </c>
      <c r="AB357" s="156">
        <f t="shared" si="36"/>
        <v>11.66663525051395</v>
      </c>
      <c r="AC357" s="156">
        <f t="shared" si="37"/>
        <v>71.59799372232925</v>
      </c>
      <c r="AD357" s="156">
        <f t="shared" si="37"/>
        <v>72.161510786063076</v>
      </c>
      <c r="AE357" s="177"/>
    </row>
    <row r="358" spans="1:31" s="158" customFormat="1" ht="45" x14ac:dyDescent="0.25">
      <c r="A358" s="159" t="s">
        <v>7</v>
      </c>
      <c r="B358" s="157" t="s">
        <v>18</v>
      </c>
      <c r="C358" s="157" t="s">
        <v>118</v>
      </c>
      <c r="D358" s="157" t="s">
        <v>10</v>
      </c>
      <c r="E358" s="157" t="s">
        <v>11</v>
      </c>
      <c r="F358" s="157" t="s">
        <v>12</v>
      </c>
      <c r="G358" s="160" t="s">
        <v>119</v>
      </c>
      <c r="H358" s="157">
        <v>0.6</v>
      </c>
      <c r="I358" s="157">
        <v>535</v>
      </c>
      <c r="J358" s="157">
        <v>4</v>
      </c>
      <c r="K358" s="157">
        <v>4.87</v>
      </c>
      <c r="L358" s="161">
        <f t="shared" si="38"/>
        <v>9.74</v>
      </c>
      <c r="M358" s="160" t="s">
        <v>112</v>
      </c>
      <c r="N358" s="153">
        <v>7.9239691700596043E-4</v>
      </c>
      <c r="O358" s="153">
        <v>7.9239691700591815E-4</v>
      </c>
      <c r="P358" s="157">
        <v>10</v>
      </c>
      <c r="Q358" s="157">
        <v>339</v>
      </c>
      <c r="R358" s="157">
        <v>0.6</v>
      </c>
      <c r="S358" s="157">
        <v>53.5</v>
      </c>
      <c r="T358" s="157">
        <v>4</v>
      </c>
      <c r="U358" s="157">
        <v>10</v>
      </c>
      <c r="V358" s="157">
        <v>7.8068221827713682</v>
      </c>
      <c r="W358" s="157">
        <v>1.7747633656460353</v>
      </c>
      <c r="X358" s="157">
        <v>7.0618780755284805</v>
      </c>
      <c r="Y358" s="157">
        <v>1.6114421437406052</v>
      </c>
      <c r="Z358" s="161">
        <v>183</v>
      </c>
      <c r="AA358" s="156">
        <f t="shared" si="35"/>
        <v>23.44103602152704</v>
      </c>
      <c r="AB358" s="156">
        <f t="shared" si="36"/>
        <v>25.91378639545615</v>
      </c>
      <c r="AC358" s="156">
        <f t="shared" si="37"/>
        <v>90.457780518084789</v>
      </c>
      <c r="AD358" s="156">
        <f t="shared" si="37"/>
        <v>90.797577577561768</v>
      </c>
      <c r="AE358" s="177"/>
    </row>
    <row r="359" spans="1:31" s="158" customFormat="1" x14ac:dyDescent="0.25">
      <c r="A359" s="159" t="s">
        <v>7</v>
      </c>
      <c r="B359" s="157" t="s">
        <v>19</v>
      </c>
      <c r="C359" s="157" t="s">
        <v>118</v>
      </c>
      <c r="D359" s="157" t="s">
        <v>16</v>
      </c>
      <c r="E359" s="157" t="s">
        <v>17</v>
      </c>
      <c r="F359" s="157" t="s">
        <v>12</v>
      </c>
      <c r="G359" s="160" t="s">
        <v>119</v>
      </c>
      <c r="H359" s="157">
        <v>0.6</v>
      </c>
      <c r="I359" s="157">
        <v>1070</v>
      </c>
      <c r="J359" s="157">
        <v>8</v>
      </c>
      <c r="K359" s="157">
        <v>39.700000000000003</v>
      </c>
      <c r="L359" s="168">
        <f t="shared" si="38"/>
        <v>39.700000000000003</v>
      </c>
      <c r="M359" s="160" t="s">
        <v>58</v>
      </c>
      <c r="N359" s="153">
        <v>7.9239691508846866E-4</v>
      </c>
      <c r="O359" s="153">
        <v>7.9239691508843548E-4</v>
      </c>
      <c r="P359" s="157">
        <v>10</v>
      </c>
      <c r="Q359" s="157">
        <v>340</v>
      </c>
      <c r="R359" s="157">
        <v>0.6</v>
      </c>
      <c r="S359" s="157">
        <v>107</v>
      </c>
      <c r="T359" s="157">
        <v>8</v>
      </c>
      <c r="U359" s="157">
        <v>10</v>
      </c>
      <c r="V359" s="157">
        <v>36.510424094417665</v>
      </c>
      <c r="W359" s="157">
        <v>5.3775226744525666</v>
      </c>
      <c r="X359" s="157">
        <v>30.044304590298246</v>
      </c>
      <c r="Y359" s="157">
        <v>4.4478230460220987</v>
      </c>
      <c r="Z359" s="161">
        <v>183</v>
      </c>
      <c r="AA359" s="156">
        <f t="shared" si="35"/>
        <v>5.0122671685969307</v>
      </c>
      <c r="AB359" s="156">
        <f t="shared" si="36"/>
        <v>6.0910046844317183</v>
      </c>
      <c r="AC359" s="156">
        <f t="shared" si="37"/>
        <v>82.289662022556271</v>
      </c>
      <c r="AD359" s="156">
        <f t="shared" si="37"/>
        <v>82.711376879036379</v>
      </c>
      <c r="AE359" s="177"/>
    </row>
    <row r="360" spans="1:31" s="158" customFormat="1" ht="45" x14ac:dyDescent="0.25">
      <c r="A360" s="159" t="s">
        <v>7</v>
      </c>
      <c r="B360" s="157" t="s">
        <v>20</v>
      </c>
      <c r="C360" s="157" t="s">
        <v>118</v>
      </c>
      <c r="D360" s="157" t="s">
        <v>10</v>
      </c>
      <c r="E360" s="157" t="s">
        <v>11</v>
      </c>
      <c r="F360" s="157" t="s">
        <v>12</v>
      </c>
      <c r="G360" s="160" t="s">
        <v>119</v>
      </c>
      <c r="H360" s="157">
        <v>0.6</v>
      </c>
      <c r="I360" s="157">
        <v>535</v>
      </c>
      <c r="J360" s="157">
        <v>4</v>
      </c>
      <c r="K360" s="157">
        <v>4.87</v>
      </c>
      <c r="L360" s="161">
        <f t="shared" si="38"/>
        <v>9.74</v>
      </c>
      <c r="M360" s="160" t="s">
        <v>112</v>
      </c>
      <c r="N360" s="153">
        <v>7.9239691636774092E-4</v>
      </c>
      <c r="O360" s="153">
        <v>7.9239691636775415E-4</v>
      </c>
      <c r="P360" s="157">
        <v>5</v>
      </c>
      <c r="Q360" s="157">
        <v>341</v>
      </c>
      <c r="R360" s="157">
        <v>0.6</v>
      </c>
      <c r="S360" s="157">
        <v>107</v>
      </c>
      <c r="T360" s="157">
        <v>4</v>
      </c>
      <c r="U360" s="157">
        <v>5</v>
      </c>
      <c r="V360" s="157">
        <v>14.837027797674715</v>
      </c>
      <c r="W360" s="157">
        <v>3.3644586868559521</v>
      </c>
      <c r="X360" s="157">
        <v>14.072750480817538</v>
      </c>
      <c r="Y360" s="157">
        <v>3.198247660635531</v>
      </c>
      <c r="Z360" s="161">
        <v>183</v>
      </c>
      <c r="AA360" s="156">
        <f t="shared" si="35"/>
        <v>12.334006682165823</v>
      </c>
      <c r="AB360" s="156">
        <f t="shared" si="36"/>
        <v>13.003854523637433</v>
      </c>
      <c r="AC360" s="156">
        <f t="shared" si="37"/>
        <v>94.848851621232683</v>
      </c>
      <c r="AD360" s="156">
        <f t="shared" si="37"/>
        <v>95.059798865423332</v>
      </c>
      <c r="AE360" s="177"/>
    </row>
    <row r="361" spans="1:31" s="158" customFormat="1" x14ac:dyDescent="0.25">
      <c r="A361" s="159" t="s">
        <v>7</v>
      </c>
      <c r="B361" s="157" t="s">
        <v>21</v>
      </c>
      <c r="C361" s="157" t="s">
        <v>118</v>
      </c>
      <c r="D361" s="157" t="s">
        <v>16</v>
      </c>
      <c r="E361" s="157" t="s">
        <v>17</v>
      </c>
      <c r="F361" s="157" t="s">
        <v>12</v>
      </c>
      <c r="G361" s="160" t="s">
        <v>119</v>
      </c>
      <c r="H361" s="157">
        <v>0.6</v>
      </c>
      <c r="I361" s="157">
        <v>1070</v>
      </c>
      <c r="J361" s="157">
        <v>8</v>
      </c>
      <c r="K361" s="157">
        <v>39.700000000000003</v>
      </c>
      <c r="L361" s="168">
        <f t="shared" si="38"/>
        <v>39.700000000000003</v>
      </c>
      <c r="M361" s="160" t="s">
        <v>58</v>
      </c>
      <c r="N361" s="153">
        <v>7.9239691252981658E-4</v>
      </c>
      <c r="O361" s="153">
        <v>7.9239691252983957E-4</v>
      </c>
      <c r="P361" s="157">
        <v>5</v>
      </c>
      <c r="Q361" s="157">
        <v>342</v>
      </c>
      <c r="R361" s="157">
        <v>0.6</v>
      </c>
      <c r="S361" s="157">
        <v>214</v>
      </c>
      <c r="T361" s="157">
        <v>8</v>
      </c>
      <c r="U361" s="157">
        <v>5</v>
      </c>
      <c r="V361" s="157">
        <v>67.435080110891192</v>
      </c>
      <c r="W361" s="157">
        <v>9.9223585973035089</v>
      </c>
      <c r="X361" s="157">
        <v>60.459001022997462</v>
      </c>
      <c r="Y361" s="157">
        <v>8.925668843764706</v>
      </c>
      <c r="Z361" s="161">
        <v>183</v>
      </c>
      <c r="AA361" s="156">
        <f t="shared" si="35"/>
        <v>2.7137211033051676</v>
      </c>
      <c r="AB361" s="156">
        <f t="shared" si="36"/>
        <v>3.0268445872995859</v>
      </c>
      <c r="AC361" s="156">
        <f t="shared" si="37"/>
        <v>89.655118557845313</v>
      </c>
      <c r="AD361" s="156">
        <f t="shared" si="37"/>
        <v>89.955112549453091</v>
      </c>
      <c r="AE361" s="177"/>
    </row>
    <row r="362" spans="1:31" s="158" customFormat="1" ht="45" x14ac:dyDescent="0.25">
      <c r="A362" s="159" t="s">
        <v>7</v>
      </c>
      <c r="B362" s="157" t="s">
        <v>22</v>
      </c>
      <c r="C362" s="157" t="s">
        <v>118</v>
      </c>
      <c r="D362" s="157" t="s">
        <v>10</v>
      </c>
      <c r="E362" s="157" t="s">
        <v>11</v>
      </c>
      <c r="F362" s="157" t="s">
        <v>23</v>
      </c>
      <c r="G362" s="160" t="s">
        <v>119</v>
      </c>
      <c r="H362" s="157">
        <v>0.6</v>
      </c>
      <c r="I362" s="157">
        <v>535</v>
      </c>
      <c r="J362" s="157">
        <v>4</v>
      </c>
      <c r="K362" s="157">
        <v>4.87</v>
      </c>
      <c r="L362" s="161">
        <f t="shared" si="38"/>
        <v>9.74</v>
      </c>
      <c r="M362" s="160" t="s">
        <v>112</v>
      </c>
      <c r="N362" s="153">
        <v>7.9239691125056601E-4</v>
      </c>
      <c r="O362" s="153">
        <v>7.92396911250553E-4</v>
      </c>
      <c r="P362" s="157">
        <v>1</v>
      </c>
      <c r="Q362" s="157">
        <v>343</v>
      </c>
      <c r="R362" s="157">
        <v>0.6</v>
      </c>
      <c r="S362" s="157">
        <v>535</v>
      </c>
      <c r="T362" s="157">
        <v>4</v>
      </c>
      <c r="U362" s="157">
        <v>1</v>
      </c>
      <c r="V362" s="157">
        <v>77.652535965602993</v>
      </c>
      <c r="W362" s="157">
        <v>16.991280229418354</v>
      </c>
      <c r="X362" s="157">
        <v>76.727376954144191</v>
      </c>
      <c r="Y362" s="157">
        <v>16.804228269773724</v>
      </c>
      <c r="Z362" s="161">
        <v>183</v>
      </c>
      <c r="AA362" s="156">
        <f t="shared" si="35"/>
        <v>2.3566519460621578</v>
      </c>
      <c r="AB362" s="156">
        <f t="shared" si="36"/>
        <v>2.3850678501543094</v>
      </c>
      <c r="AC362" s="156">
        <f t="shared" si="37"/>
        <v>98.808591374441903</v>
      </c>
      <c r="AD362" s="156">
        <f t="shared" si="37"/>
        <v>98.899129688175151</v>
      </c>
      <c r="AE362" s="177"/>
    </row>
    <row r="363" spans="1:31" s="158" customFormat="1" x14ac:dyDescent="0.25">
      <c r="A363" s="159" t="s">
        <v>7</v>
      </c>
      <c r="B363" s="157" t="s">
        <v>24</v>
      </c>
      <c r="C363" s="157" t="s">
        <v>118</v>
      </c>
      <c r="D363" s="157" t="s">
        <v>16</v>
      </c>
      <c r="E363" s="157" t="s">
        <v>17</v>
      </c>
      <c r="F363" s="157" t="s">
        <v>23</v>
      </c>
      <c r="G363" s="160" t="s">
        <v>119</v>
      </c>
      <c r="H363" s="157">
        <v>0.6</v>
      </c>
      <c r="I363" s="157">
        <v>1070</v>
      </c>
      <c r="J363" s="157">
        <v>8</v>
      </c>
      <c r="K363" s="157">
        <v>39.700000000000003</v>
      </c>
      <c r="L363" s="168">
        <f t="shared" si="38"/>
        <v>39.700000000000003</v>
      </c>
      <c r="M363" s="160" t="s">
        <v>58</v>
      </c>
      <c r="N363" s="153">
        <v>7.9239689206105405E-4</v>
      </c>
      <c r="O363" s="153">
        <v>7.9239689206101653E-4</v>
      </c>
      <c r="P363" s="157">
        <v>1</v>
      </c>
      <c r="Q363" s="157">
        <v>344</v>
      </c>
      <c r="R363" s="157">
        <v>0.6</v>
      </c>
      <c r="S363" s="157">
        <v>1070</v>
      </c>
      <c r="T363" s="157">
        <v>8</v>
      </c>
      <c r="U363" s="157">
        <v>1</v>
      </c>
      <c r="V363" s="157">
        <v>410.51408640683633</v>
      </c>
      <c r="W363" s="157">
        <v>56.656902237924228</v>
      </c>
      <c r="X363" s="157">
        <v>398.60926073135334</v>
      </c>
      <c r="Y363" s="157">
        <v>55.179671865863341</v>
      </c>
      <c r="Z363" s="161">
        <v>183</v>
      </c>
      <c r="AA363" s="156">
        <f t="shared" si="35"/>
        <v>0.44578251041704686</v>
      </c>
      <c r="AB363" s="156">
        <f t="shared" si="36"/>
        <v>0.45909620781072286</v>
      </c>
      <c r="AC363" s="156">
        <f t="shared" si="37"/>
        <v>97.100020177216336</v>
      </c>
      <c r="AD363" s="156">
        <f t="shared" si="37"/>
        <v>97.392673595429855</v>
      </c>
      <c r="AE363" s="177"/>
    </row>
    <row r="364" spans="1:31" s="158" customFormat="1" ht="60" x14ac:dyDescent="0.25">
      <c r="A364" s="159" t="s">
        <v>7</v>
      </c>
      <c r="B364" s="157" t="s">
        <v>25</v>
      </c>
      <c r="C364" s="157" t="s">
        <v>118</v>
      </c>
      <c r="D364" s="157" t="s">
        <v>10</v>
      </c>
      <c r="E364" s="157" t="s">
        <v>11</v>
      </c>
      <c r="F364" s="157" t="s">
        <v>12</v>
      </c>
      <c r="G364" s="160" t="s">
        <v>119</v>
      </c>
      <c r="H364" s="157">
        <v>0.6</v>
      </c>
      <c r="I364" s="157">
        <v>535</v>
      </c>
      <c r="J364" s="157">
        <v>2</v>
      </c>
      <c r="K364" s="157">
        <v>4.87</v>
      </c>
      <c r="L364" s="168">
        <f t="shared" si="38"/>
        <v>19.48</v>
      </c>
      <c r="M364" s="160" t="s">
        <v>120</v>
      </c>
      <c r="N364" s="153">
        <v>7.9239691748752357E-4</v>
      </c>
      <c r="O364" s="153">
        <v>7.9239691748750254E-4</v>
      </c>
      <c r="P364" s="157">
        <v>20</v>
      </c>
      <c r="Q364" s="157">
        <v>345</v>
      </c>
      <c r="R364" s="157">
        <v>0.6</v>
      </c>
      <c r="S364" s="157">
        <v>26.75</v>
      </c>
      <c r="T364" s="157">
        <v>2</v>
      </c>
      <c r="U364" s="157">
        <v>20</v>
      </c>
      <c r="V364" s="157">
        <v>2.6531673403966463</v>
      </c>
      <c r="W364" s="157">
        <v>0.79081095227232989</v>
      </c>
      <c r="X364" s="157">
        <v>1.9214953116574351</v>
      </c>
      <c r="Y364" s="157">
        <v>0.58111212930282918</v>
      </c>
      <c r="Z364" s="161">
        <v>183</v>
      </c>
      <c r="AA364" s="156">
        <f t="shared" si="35"/>
        <v>68.97416428043384</v>
      </c>
      <c r="AB364" s="156">
        <f t="shared" si="36"/>
        <v>95.238327613793999</v>
      </c>
      <c r="AC364" s="156">
        <f t="shared" si="37"/>
        <v>72.422695787072868</v>
      </c>
      <c r="AD364" s="156">
        <f t="shared" si="37"/>
        <v>73.483065406852489</v>
      </c>
      <c r="AE364" s="177"/>
    </row>
    <row r="365" spans="1:31" s="158" customFormat="1" ht="60" x14ac:dyDescent="0.25">
      <c r="A365" s="159" t="s">
        <v>7</v>
      </c>
      <c r="B365" s="157" t="s">
        <v>25</v>
      </c>
      <c r="C365" s="157" t="s">
        <v>118</v>
      </c>
      <c r="D365" s="157" t="s">
        <v>16</v>
      </c>
      <c r="E365" s="157" t="s">
        <v>17</v>
      </c>
      <c r="F365" s="157" t="s">
        <v>12</v>
      </c>
      <c r="G365" s="160" t="s">
        <v>119</v>
      </c>
      <c r="H365" s="157">
        <v>0.6</v>
      </c>
      <c r="I365" s="157">
        <v>1070</v>
      </c>
      <c r="J365" s="157">
        <v>6</v>
      </c>
      <c r="K365" s="157">
        <v>39.700000000000003</v>
      </c>
      <c r="L365" s="164">
        <f t="shared" si="38"/>
        <v>52.933333333333337</v>
      </c>
      <c r="M365" s="160" t="s">
        <v>120</v>
      </c>
      <c r="N365" s="153">
        <v>7.9239691668537247E-4</v>
      </c>
      <c r="O365" s="153">
        <v>7.9239691668538505E-4</v>
      </c>
      <c r="P365" s="157">
        <v>20</v>
      </c>
      <c r="Q365" s="157">
        <v>346</v>
      </c>
      <c r="R365" s="157">
        <v>0.6</v>
      </c>
      <c r="S365" s="157">
        <v>53.5</v>
      </c>
      <c r="T365" s="157">
        <v>6</v>
      </c>
      <c r="U365" s="157">
        <v>20</v>
      </c>
      <c r="V365" s="157">
        <v>18.404266146612365</v>
      </c>
      <c r="W365" s="157">
        <v>3.168031649119845</v>
      </c>
      <c r="X365" s="157">
        <v>12.208088068809223</v>
      </c>
      <c r="Y365" s="157">
        <v>2.1250018095851764</v>
      </c>
      <c r="Z365" s="161">
        <v>183</v>
      </c>
      <c r="AA365" s="156">
        <f t="shared" si="35"/>
        <v>9.9433467513554969</v>
      </c>
      <c r="AB365" s="156">
        <f t="shared" si="36"/>
        <v>14.99006224140467</v>
      </c>
      <c r="AC365" s="156">
        <f t="shared" si="37"/>
        <v>66.33292504877376</v>
      </c>
      <c r="AD365" s="156">
        <f t="shared" si="37"/>
        <v>67.076407212521147</v>
      </c>
      <c r="AE365" s="177"/>
    </row>
    <row r="366" spans="1:31" s="158" customFormat="1" ht="60" x14ac:dyDescent="0.25">
      <c r="A366" s="159" t="s">
        <v>7</v>
      </c>
      <c r="B366" s="157" t="s">
        <v>27</v>
      </c>
      <c r="C366" s="157" t="s">
        <v>118</v>
      </c>
      <c r="D366" s="157" t="s">
        <v>10</v>
      </c>
      <c r="E366" s="157" t="s">
        <v>11</v>
      </c>
      <c r="F366" s="157" t="s">
        <v>12</v>
      </c>
      <c r="G366" s="160" t="s">
        <v>119</v>
      </c>
      <c r="H366" s="157">
        <v>0.6</v>
      </c>
      <c r="I366" s="157">
        <v>535</v>
      </c>
      <c r="J366" s="157">
        <v>2</v>
      </c>
      <c r="K366" s="157">
        <v>4.87</v>
      </c>
      <c r="L366" s="168">
        <f t="shared" si="38"/>
        <v>19.48</v>
      </c>
      <c r="M366" s="160" t="s">
        <v>120</v>
      </c>
      <c r="N366" s="153">
        <v>7.9239691732650697E-4</v>
      </c>
      <c r="O366" s="153">
        <v>7.9239691732651998E-4</v>
      </c>
      <c r="P366" s="157">
        <v>10</v>
      </c>
      <c r="Q366" s="157">
        <v>347</v>
      </c>
      <c r="R366" s="157">
        <v>0.6</v>
      </c>
      <c r="S366" s="157">
        <v>53.5</v>
      </c>
      <c r="T366" s="157">
        <v>2</v>
      </c>
      <c r="U366" s="157">
        <v>10</v>
      </c>
      <c r="V366" s="157">
        <v>4.3640529001160209</v>
      </c>
      <c r="W366" s="157">
        <v>1.3063591030300707</v>
      </c>
      <c r="X366" s="157">
        <v>3.6268454789948654</v>
      </c>
      <c r="Y366" s="157">
        <v>1.0958629376836611</v>
      </c>
      <c r="Z366" s="161">
        <v>183</v>
      </c>
      <c r="AA366" s="156">
        <f t="shared" si="35"/>
        <v>41.933497184494449</v>
      </c>
      <c r="AB366" s="156">
        <f t="shared" si="36"/>
        <v>50.457071044205648</v>
      </c>
      <c r="AC366" s="156">
        <f t="shared" si="37"/>
        <v>83.107275782528745</v>
      </c>
      <c r="AD366" s="156">
        <f t="shared" si="37"/>
        <v>83.886806862051287</v>
      </c>
      <c r="AE366" s="177"/>
    </row>
    <row r="367" spans="1:31" s="158" customFormat="1" ht="60" x14ac:dyDescent="0.25">
      <c r="A367" s="159" t="s">
        <v>7</v>
      </c>
      <c r="B367" s="157" t="s">
        <v>27</v>
      </c>
      <c r="C367" s="157" t="s">
        <v>118</v>
      </c>
      <c r="D367" s="157" t="s">
        <v>16</v>
      </c>
      <c r="E367" s="157" t="s">
        <v>17</v>
      </c>
      <c r="F367" s="157" t="s">
        <v>12</v>
      </c>
      <c r="G367" s="160" t="s">
        <v>119</v>
      </c>
      <c r="H367" s="157">
        <v>0.6</v>
      </c>
      <c r="I367" s="157">
        <v>1070</v>
      </c>
      <c r="J367" s="157">
        <v>6</v>
      </c>
      <c r="K367" s="157">
        <v>39.700000000000003</v>
      </c>
      <c r="L367" s="164">
        <f t="shared" si="38"/>
        <v>52.933333333333337</v>
      </c>
      <c r="M367" s="160" t="s">
        <v>120</v>
      </c>
      <c r="N367" s="153">
        <v>7.9239691572812539E-4</v>
      </c>
      <c r="O367" s="153">
        <v>7.9239691572810956E-4</v>
      </c>
      <c r="P367" s="157">
        <v>10</v>
      </c>
      <c r="Q367" s="157">
        <v>348</v>
      </c>
      <c r="R367" s="157">
        <v>0.6</v>
      </c>
      <c r="S367" s="157">
        <v>107</v>
      </c>
      <c r="T367" s="157">
        <v>6</v>
      </c>
      <c r="U367" s="157">
        <v>10</v>
      </c>
      <c r="V367" s="157">
        <v>29.287009806212669</v>
      </c>
      <c r="W367" s="157">
        <v>5.0494620150686522</v>
      </c>
      <c r="X367" s="157">
        <v>22.887094244120323</v>
      </c>
      <c r="Y367" s="157">
        <v>3.9770926826051523</v>
      </c>
      <c r="Z367" s="161">
        <v>183</v>
      </c>
      <c r="AA367" s="156">
        <f t="shared" si="35"/>
        <v>6.2485040709475266</v>
      </c>
      <c r="AB367" s="156">
        <f t="shared" si="36"/>
        <v>7.9957725540896289</v>
      </c>
      <c r="AC367" s="156">
        <f t="shared" si="37"/>
        <v>78.147596478986628</v>
      </c>
      <c r="AD367" s="156">
        <f t="shared" si="37"/>
        <v>78.762701268702969</v>
      </c>
      <c r="AE367" s="177"/>
    </row>
    <row r="368" spans="1:31" s="158" customFormat="1" ht="60" x14ac:dyDescent="0.25">
      <c r="A368" s="159" t="s">
        <v>7</v>
      </c>
      <c r="B368" s="157" t="s">
        <v>28</v>
      </c>
      <c r="C368" s="157" t="s">
        <v>118</v>
      </c>
      <c r="D368" s="157" t="s">
        <v>10</v>
      </c>
      <c r="E368" s="157" t="s">
        <v>11</v>
      </c>
      <c r="F368" s="157" t="s">
        <v>12</v>
      </c>
      <c r="G368" s="160" t="s">
        <v>119</v>
      </c>
      <c r="H368" s="157">
        <v>0.6</v>
      </c>
      <c r="I368" s="157">
        <v>535</v>
      </c>
      <c r="J368" s="157">
        <v>2</v>
      </c>
      <c r="K368" s="157">
        <v>4.87</v>
      </c>
      <c r="L368" s="168">
        <f t="shared" si="38"/>
        <v>19.48</v>
      </c>
      <c r="M368" s="160" t="s">
        <v>120</v>
      </c>
      <c r="N368" s="153">
        <v>7.92396917007379E-4</v>
      </c>
      <c r="O368" s="153">
        <v>7.9239691700742887E-4</v>
      </c>
      <c r="P368" s="157">
        <v>5</v>
      </c>
      <c r="Q368" s="157">
        <v>349</v>
      </c>
      <c r="R368" s="157">
        <v>0.6</v>
      </c>
      <c r="S368" s="157">
        <v>107</v>
      </c>
      <c r="T368" s="157">
        <v>2</v>
      </c>
      <c r="U368" s="157">
        <v>5</v>
      </c>
      <c r="V368" s="157">
        <v>7.8242091237728362</v>
      </c>
      <c r="W368" s="157">
        <v>2.3429904662105541</v>
      </c>
      <c r="X368" s="157">
        <v>7.0758928163116579</v>
      </c>
      <c r="Y368" s="157">
        <v>2.1309225872676847</v>
      </c>
      <c r="Z368" s="161">
        <v>183</v>
      </c>
      <c r="AA368" s="156">
        <f t="shared" si="35"/>
        <v>23.388945400753467</v>
      </c>
      <c r="AB368" s="156">
        <f t="shared" si="36"/>
        <v>25.862460717061794</v>
      </c>
      <c r="AC368" s="156">
        <f t="shared" si="37"/>
        <v>90.435885651528451</v>
      </c>
      <c r="AD368" s="156">
        <f t="shared" si="37"/>
        <v>90.948837308507777</v>
      </c>
      <c r="AE368" s="177"/>
    </row>
    <row r="369" spans="1:31" s="158" customFormat="1" ht="60" x14ac:dyDescent="0.25">
      <c r="A369" s="159" t="s">
        <v>7</v>
      </c>
      <c r="B369" s="157" t="s">
        <v>28</v>
      </c>
      <c r="C369" s="157" t="s">
        <v>118</v>
      </c>
      <c r="D369" s="157" t="s">
        <v>16</v>
      </c>
      <c r="E369" s="157" t="s">
        <v>17</v>
      </c>
      <c r="F369" s="157" t="s">
        <v>12</v>
      </c>
      <c r="G369" s="160" t="s">
        <v>119</v>
      </c>
      <c r="H369" s="157">
        <v>0.6</v>
      </c>
      <c r="I369" s="157">
        <v>1070</v>
      </c>
      <c r="J369" s="157">
        <v>6</v>
      </c>
      <c r="K369" s="157">
        <v>39.700000000000003</v>
      </c>
      <c r="L369" s="164">
        <f t="shared" si="38"/>
        <v>52.933333333333337</v>
      </c>
      <c r="M369" s="160" t="s">
        <v>120</v>
      </c>
      <c r="N369" s="153">
        <v>7.9239691380916127E-4</v>
      </c>
      <c r="O369" s="153">
        <v>7.9239691380909904E-4</v>
      </c>
      <c r="P369" s="157">
        <v>5</v>
      </c>
      <c r="Q369" s="157">
        <v>350</v>
      </c>
      <c r="R369" s="157">
        <v>0.6</v>
      </c>
      <c r="S369" s="157">
        <v>214</v>
      </c>
      <c r="T369" s="157">
        <v>6</v>
      </c>
      <c r="U369" s="157">
        <v>5</v>
      </c>
      <c r="V369" s="157">
        <v>52.121596205652558</v>
      </c>
      <c r="W369" s="157">
        <v>8.9617543537655742</v>
      </c>
      <c r="X369" s="157">
        <v>45.30090130207234</v>
      </c>
      <c r="Y369" s="157">
        <v>7.8313416129704487</v>
      </c>
      <c r="Z369" s="161">
        <v>183</v>
      </c>
      <c r="AA369" s="156">
        <f t="shared" si="35"/>
        <v>3.5110206386993528</v>
      </c>
      <c r="AB369" s="156">
        <f t="shared" si="36"/>
        <v>4.0396547251837669</v>
      </c>
      <c r="AC369" s="156">
        <f t="shared" si="37"/>
        <v>86.913879466261406</v>
      </c>
      <c r="AD369" s="156">
        <f t="shared" si="37"/>
        <v>87.386256126065931</v>
      </c>
      <c r="AE369" s="177"/>
    </row>
    <row r="370" spans="1:31" s="158" customFormat="1" ht="60" x14ac:dyDescent="0.25">
      <c r="A370" s="159" t="s">
        <v>7</v>
      </c>
      <c r="B370" s="157" t="s">
        <v>29</v>
      </c>
      <c r="C370" s="157" t="s">
        <v>118</v>
      </c>
      <c r="D370" s="157" t="s">
        <v>10</v>
      </c>
      <c r="E370" s="157" t="s">
        <v>11</v>
      </c>
      <c r="F370" s="157" t="s">
        <v>23</v>
      </c>
      <c r="G370" s="160" t="s">
        <v>119</v>
      </c>
      <c r="H370" s="157">
        <v>0.6</v>
      </c>
      <c r="I370" s="157">
        <v>535</v>
      </c>
      <c r="J370" s="157">
        <v>2</v>
      </c>
      <c r="K370" s="157">
        <v>4.87</v>
      </c>
      <c r="L370" s="168">
        <f t="shared" si="38"/>
        <v>19.48</v>
      </c>
      <c r="M370" s="160" t="s">
        <v>120</v>
      </c>
      <c r="N370" s="153">
        <v>7.9239691444881345E-4</v>
      </c>
      <c r="O370" s="153">
        <v>7.9239691444880672E-4</v>
      </c>
      <c r="P370" s="157">
        <v>1</v>
      </c>
      <c r="Q370" s="157">
        <v>351</v>
      </c>
      <c r="R370" s="157">
        <v>0.6</v>
      </c>
      <c r="S370" s="157">
        <v>535</v>
      </c>
      <c r="T370" s="157">
        <v>2</v>
      </c>
      <c r="U370" s="157">
        <v>1</v>
      </c>
      <c r="V370" s="157">
        <v>37.34128146568181</v>
      </c>
      <c r="W370" s="157">
        <v>10.892350509777904</v>
      </c>
      <c r="X370" s="157">
        <v>36.503616785399558</v>
      </c>
      <c r="Y370" s="157">
        <v>10.668786848360103</v>
      </c>
      <c r="Z370" s="161">
        <v>183</v>
      </c>
      <c r="AA370" s="156">
        <f t="shared" si="35"/>
        <v>4.90074236386838</v>
      </c>
      <c r="AB370" s="156">
        <f t="shared" si="36"/>
        <v>5.0132018719086204</v>
      </c>
      <c r="AC370" s="156">
        <f t="shared" si="37"/>
        <v>97.756732904166398</v>
      </c>
      <c r="AD370" s="156">
        <f t="shared" si="37"/>
        <v>97.947516826445209</v>
      </c>
      <c r="AE370" s="177"/>
    </row>
    <row r="371" spans="1:31" s="158" customFormat="1" ht="60" x14ac:dyDescent="0.25">
      <c r="A371" s="159" t="s">
        <v>7</v>
      </c>
      <c r="B371" s="157" t="s">
        <v>29</v>
      </c>
      <c r="C371" s="157" t="s">
        <v>118</v>
      </c>
      <c r="D371" s="157" t="s">
        <v>16</v>
      </c>
      <c r="E371" s="157" t="s">
        <v>17</v>
      </c>
      <c r="F371" s="157" t="s">
        <v>23</v>
      </c>
      <c r="G371" s="160" t="s">
        <v>119</v>
      </c>
      <c r="H371" s="157">
        <v>0.6</v>
      </c>
      <c r="I371" s="157">
        <v>1070</v>
      </c>
      <c r="J371" s="157">
        <v>6</v>
      </c>
      <c r="K371" s="157">
        <v>39.700000000000003</v>
      </c>
      <c r="L371" s="164">
        <f t="shared" si="38"/>
        <v>52.933333333333337</v>
      </c>
      <c r="M371" s="160" t="s">
        <v>120</v>
      </c>
      <c r="N371" s="153">
        <v>7.9239689845752486E-4</v>
      </c>
      <c r="O371" s="153">
        <v>7.9239689845753483E-4</v>
      </c>
      <c r="P371" s="157">
        <v>1</v>
      </c>
      <c r="Q371" s="157">
        <v>352</v>
      </c>
      <c r="R371" s="157">
        <v>0.6</v>
      </c>
      <c r="S371" s="157">
        <v>1070</v>
      </c>
      <c r="T371" s="157">
        <v>6</v>
      </c>
      <c r="U371" s="157">
        <v>1</v>
      </c>
      <c r="V371" s="157">
        <v>291.63807672265131</v>
      </c>
      <c r="W371" s="157">
        <v>46.767407563781731</v>
      </c>
      <c r="X371" s="157">
        <v>280.98174775251709</v>
      </c>
      <c r="Y371" s="157">
        <v>45.239841476216661</v>
      </c>
      <c r="Z371" s="161">
        <v>183</v>
      </c>
      <c r="AA371" s="156">
        <f t="shared" si="35"/>
        <v>0.62749007967856529</v>
      </c>
      <c r="AB371" s="156">
        <f t="shared" si="36"/>
        <v>0.65128785575489623</v>
      </c>
      <c r="AC371" s="156">
        <f t="shared" si="37"/>
        <v>96.34604332538224</v>
      </c>
      <c r="AD371" s="156">
        <f t="shared" si="37"/>
        <v>96.733695179742938</v>
      </c>
      <c r="AE371" s="177"/>
    </row>
    <row r="372" spans="1:31" s="158" customFormat="1" ht="45" x14ac:dyDescent="0.25">
      <c r="A372" s="159" t="s">
        <v>7</v>
      </c>
      <c r="B372" s="157" t="s">
        <v>8</v>
      </c>
      <c r="C372" s="160" t="s">
        <v>121</v>
      </c>
      <c r="D372" s="157" t="s">
        <v>10</v>
      </c>
      <c r="E372" s="157" t="s">
        <v>11</v>
      </c>
      <c r="F372" s="157" t="s">
        <v>12</v>
      </c>
      <c r="G372" s="160" t="s">
        <v>119</v>
      </c>
      <c r="H372" s="157">
        <v>0.6</v>
      </c>
      <c r="I372" s="157">
        <v>535</v>
      </c>
      <c r="J372" s="157">
        <v>4</v>
      </c>
      <c r="K372" s="157">
        <v>2.19</v>
      </c>
      <c r="L372" s="161">
        <f t="shared" si="38"/>
        <v>4.38</v>
      </c>
      <c r="M372" s="160" t="s">
        <v>112</v>
      </c>
      <c r="N372" s="153">
        <v>7.923969173279507E-4</v>
      </c>
      <c r="O372" s="153">
        <v>7.9239691732799406E-4</v>
      </c>
      <c r="P372" s="157">
        <v>20</v>
      </c>
      <c r="Q372" s="157">
        <v>353</v>
      </c>
      <c r="R372" s="157">
        <v>0.6</v>
      </c>
      <c r="S372" s="157">
        <v>26.75</v>
      </c>
      <c r="T372" s="157">
        <v>4</v>
      </c>
      <c r="U372" s="157">
        <v>20</v>
      </c>
      <c r="V372" s="157">
        <v>3.8259391559439329</v>
      </c>
      <c r="W372" s="157">
        <v>0.87214691669395328</v>
      </c>
      <c r="X372" s="157">
        <v>3.4956635721780898</v>
      </c>
      <c r="Y372" s="157">
        <v>0.79942597260343062</v>
      </c>
      <c r="Z372" s="161">
        <v>183</v>
      </c>
      <c r="AA372" s="156">
        <f t="shared" si="35"/>
        <v>47.831393166745322</v>
      </c>
      <c r="AB372" s="156">
        <f t="shared" si="36"/>
        <v>52.350575569254723</v>
      </c>
      <c r="AC372" s="156">
        <f t="shared" si="37"/>
        <v>91.367463770229307</v>
      </c>
      <c r="AD372" s="156">
        <f t="shared" si="37"/>
        <v>91.661847023872326</v>
      </c>
      <c r="AE372" s="177"/>
    </row>
    <row r="373" spans="1:31" s="158" customFormat="1" x14ac:dyDescent="0.25">
      <c r="A373" s="159" t="s">
        <v>7</v>
      </c>
      <c r="B373" s="157" t="s">
        <v>15</v>
      </c>
      <c r="C373" s="160" t="s">
        <v>121</v>
      </c>
      <c r="D373" s="157" t="s">
        <v>47</v>
      </c>
      <c r="E373" s="157" t="s">
        <v>17</v>
      </c>
      <c r="F373" s="157" t="s">
        <v>12</v>
      </c>
      <c r="G373" s="160" t="s">
        <v>119</v>
      </c>
      <c r="H373" s="157">
        <v>0.6</v>
      </c>
      <c r="I373" s="157">
        <v>1070</v>
      </c>
      <c r="J373" s="157">
        <v>8</v>
      </c>
      <c r="K373" s="157">
        <v>9.61</v>
      </c>
      <c r="L373" s="161">
        <f t="shared" si="38"/>
        <v>9.61</v>
      </c>
      <c r="M373" s="160" t="s">
        <v>58</v>
      </c>
      <c r="N373" s="153">
        <v>7.923969163647997E-4</v>
      </c>
      <c r="O373" s="153">
        <v>7.9239691636480186E-4</v>
      </c>
      <c r="P373" s="157">
        <v>20</v>
      </c>
      <c r="Q373" s="157">
        <v>354</v>
      </c>
      <c r="R373" s="157">
        <v>0.6</v>
      </c>
      <c r="S373" s="157">
        <v>53.5</v>
      </c>
      <c r="T373" s="157">
        <v>8</v>
      </c>
      <c r="U373" s="157">
        <v>20</v>
      </c>
      <c r="V373" s="157">
        <v>15.702041056202201</v>
      </c>
      <c r="W373" s="157">
        <v>2.3218743447992054</v>
      </c>
      <c r="X373" s="157">
        <v>14.211536819639097</v>
      </c>
      <c r="Y373" s="157">
        <v>2.1070919133093904</v>
      </c>
      <c r="Z373" s="161">
        <v>183</v>
      </c>
      <c r="AA373" s="156">
        <f t="shared" si="35"/>
        <v>11.65453582403647</v>
      </c>
      <c r="AB373" s="156">
        <f t="shared" si="36"/>
        <v>12.876862110163206</v>
      </c>
      <c r="AC373" s="156">
        <f t="shared" si="37"/>
        <v>90.507576491309933</v>
      </c>
      <c r="AD373" s="156">
        <f t="shared" si="37"/>
        <v>90.749610030753431</v>
      </c>
      <c r="AE373" s="177"/>
    </row>
    <row r="374" spans="1:31" s="158" customFormat="1" ht="45" x14ac:dyDescent="0.25">
      <c r="A374" s="159" t="s">
        <v>7</v>
      </c>
      <c r="B374" s="157" t="s">
        <v>18</v>
      </c>
      <c r="C374" s="160" t="s">
        <v>121</v>
      </c>
      <c r="D374" s="157" t="s">
        <v>10</v>
      </c>
      <c r="E374" s="157" t="s">
        <v>11</v>
      </c>
      <c r="F374" s="157" t="s">
        <v>12</v>
      </c>
      <c r="G374" s="160" t="s">
        <v>119</v>
      </c>
      <c r="H374" s="157">
        <v>0.6</v>
      </c>
      <c r="I374" s="157">
        <v>535</v>
      </c>
      <c r="J374" s="157">
        <v>4</v>
      </c>
      <c r="K374" s="157">
        <v>2.19</v>
      </c>
      <c r="L374" s="161">
        <f t="shared" si="38"/>
        <v>4.38</v>
      </c>
      <c r="M374" s="160" t="s">
        <v>112</v>
      </c>
      <c r="N374" s="153">
        <v>7.9239691700593571E-4</v>
      </c>
      <c r="O374" s="153">
        <v>7.9239691700592725E-4</v>
      </c>
      <c r="P374" s="157">
        <v>10</v>
      </c>
      <c r="Q374" s="157">
        <v>355</v>
      </c>
      <c r="R374" s="157">
        <v>0.6</v>
      </c>
      <c r="S374" s="157">
        <v>53.5</v>
      </c>
      <c r="T374" s="157">
        <v>4</v>
      </c>
      <c r="U374" s="157">
        <v>10</v>
      </c>
      <c r="V374" s="157">
        <v>7.2671665385903479</v>
      </c>
      <c r="W374" s="157">
        <v>1.6557994162170466</v>
      </c>
      <c r="X374" s="157">
        <v>6.9325895223598692</v>
      </c>
      <c r="Y374" s="157">
        <v>1.5824184987897689</v>
      </c>
      <c r="Z374" s="161">
        <v>183</v>
      </c>
      <c r="AA374" s="156">
        <f t="shared" si="35"/>
        <v>25.181753992870171</v>
      </c>
      <c r="AB374" s="156">
        <f t="shared" si="36"/>
        <v>26.397062657433434</v>
      </c>
      <c r="AC374" s="156">
        <f t="shared" si="37"/>
        <v>95.396045839134189</v>
      </c>
      <c r="AD374" s="156">
        <f t="shared" si="37"/>
        <v>95.568248381502102</v>
      </c>
      <c r="AE374" s="177"/>
    </row>
    <row r="375" spans="1:31" s="158" customFormat="1" x14ac:dyDescent="0.25">
      <c r="A375" s="159" t="s">
        <v>7</v>
      </c>
      <c r="B375" s="157" t="s">
        <v>19</v>
      </c>
      <c r="C375" s="160" t="s">
        <v>121</v>
      </c>
      <c r="D375" s="157" t="s">
        <v>47</v>
      </c>
      <c r="E375" s="157" t="s">
        <v>17</v>
      </c>
      <c r="F375" s="157" t="s">
        <v>12</v>
      </c>
      <c r="G375" s="160" t="s">
        <v>119</v>
      </c>
      <c r="H375" s="157">
        <v>0.6</v>
      </c>
      <c r="I375" s="157">
        <v>1070</v>
      </c>
      <c r="J375" s="157">
        <v>8</v>
      </c>
      <c r="K375" s="157">
        <v>9.61</v>
      </c>
      <c r="L375" s="161">
        <f t="shared" si="38"/>
        <v>9.61</v>
      </c>
      <c r="M375" s="160" t="s">
        <v>58</v>
      </c>
      <c r="N375" s="153">
        <v>7.9239691508844285E-4</v>
      </c>
      <c r="O375" s="153">
        <v>7.9239691508843201E-4</v>
      </c>
      <c r="P375" s="157">
        <v>10</v>
      </c>
      <c r="Q375" s="157">
        <v>356</v>
      </c>
      <c r="R375" s="157">
        <v>0.6</v>
      </c>
      <c r="S375" s="157">
        <v>107</v>
      </c>
      <c r="T375" s="157">
        <v>8</v>
      </c>
      <c r="U375" s="157">
        <v>10</v>
      </c>
      <c r="V375" s="157">
        <v>30.061228428838902</v>
      </c>
      <c r="W375" s="157">
        <v>4.4464100654578838</v>
      </c>
      <c r="X375" s="157">
        <v>28.512218969882664</v>
      </c>
      <c r="Y375" s="157">
        <v>4.2235570834474006</v>
      </c>
      <c r="Z375" s="161">
        <v>183</v>
      </c>
      <c r="AA375" s="156">
        <f t="shared" si="35"/>
        <v>6.0875755770659392</v>
      </c>
      <c r="AB375" s="156">
        <f t="shared" si="36"/>
        <v>6.4183008763120863</v>
      </c>
      <c r="AC375" s="156">
        <f t="shared" si="37"/>
        <v>94.847151830062231</v>
      </c>
      <c r="AD375" s="156">
        <f t="shared" si="37"/>
        <v>94.988024524734556</v>
      </c>
      <c r="AE375" s="177"/>
    </row>
    <row r="376" spans="1:31" s="158" customFormat="1" ht="45" x14ac:dyDescent="0.25">
      <c r="A376" s="159" t="s">
        <v>7</v>
      </c>
      <c r="B376" s="157" t="s">
        <v>20</v>
      </c>
      <c r="C376" s="160" t="s">
        <v>121</v>
      </c>
      <c r="D376" s="157" t="s">
        <v>10</v>
      </c>
      <c r="E376" s="157" t="s">
        <v>11</v>
      </c>
      <c r="F376" s="157" t="s">
        <v>12</v>
      </c>
      <c r="G376" s="160" t="s">
        <v>119</v>
      </c>
      <c r="H376" s="157">
        <v>0.6</v>
      </c>
      <c r="I376" s="157">
        <v>535</v>
      </c>
      <c r="J376" s="157">
        <v>4</v>
      </c>
      <c r="K376" s="157">
        <v>2.19</v>
      </c>
      <c r="L376" s="161">
        <f t="shared" si="38"/>
        <v>4.38</v>
      </c>
      <c r="M376" s="160" t="s">
        <v>112</v>
      </c>
      <c r="N376" s="153">
        <v>7.9239691636773745E-4</v>
      </c>
      <c r="O376" s="153">
        <v>7.9239691636776E-4</v>
      </c>
      <c r="P376" s="157">
        <v>5</v>
      </c>
      <c r="Q376" s="157">
        <v>357</v>
      </c>
      <c r="R376" s="157">
        <v>0.6</v>
      </c>
      <c r="S376" s="157">
        <v>107</v>
      </c>
      <c r="T376" s="157">
        <v>4</v>
      </c>
      <c r="U376" s="157">
        <v>5</v>
      </c>
      <c r="V376" s="157">
        <v>14.283369411348371</v>
      </c>
      <c r="W376" s="157">
        <v>3.2434039222635618</v>
      </c>
      <c r="X376" s="157">
        <v>13.940103879861519</v>
      </c>
      <c r="Y376" s="157">
        <v>3.1687222139076581</v>
      </c>
      <c r="Z376" s="161">
        <v>183</v>
      </c>
      <c r="AA376" s="156">
        <f t="shared" si="35"/>
        <v>12.812102994031891</v>
      </c>
      <c r="AB376" s="156">
        <f t="shared" si="36"/>
        <v>13.12759227457191</v>
      </c>
      <c r="AC376" s="156">
        <f t="shared" si="37"/>
        <v>97.596746806715501</v>
      </c>
      <c r="AD376" s="156">
        <f t="shared" si="37"/>
        <v>97.697428067985328</v>
      </c>
      <c r="AE376" s="177"/>
    </row>
    <row r="377" spans="1:31" s="158" customFormat="1" x14ac:dyDescent="0.25">
      <c r="A377" s="159" t="s">
        <v>7</v>
      </c>
      <c r="B377" s="157" t="s">
        <v>21</v>
      </c>
      <c r="C377" s="160" t="s">
        <v>121</v>
      </c>
      <c r="D377" s="157" t="s">
        <v>47</v>
      </c>
      <c r="E377" s="157" t="s">
        <v>17</v>
      </c>
      <c r="F377" s="157" t="s">
        <v>12</v>
      </c>
      <c r="G377" s="160" t="s">
        <v>119</v>
      </c>
      <c r="H377" s="157">
        <v>0.6</v>
      </c>
      <c r="I377" s="157">
        <v>1070</v>
      </c>
      <c r="J377" s="157">
        <v>8</v>
      </c>
      <c r="K377" s="157">
        <v>9.61</v>
      </c>
      <c r="L377" s="161">
        <f t="shared" si="38"/>
        <v>9.61</v>
      </c>
      <c r="M377" s="160" t="s">
        <v>58</v>
      </c>
      <c r="N377" s="153">
        <v>7.9239691252986928E-4</v>
      </c>
      <c r="O377" s="153">
        <v>7.9239691252982873E-4</v>
      </c>
      <c r="P377" s="157">
        <v>5</v>
      </c>
      <c r="Q377" s="157">
        <v>358</v>
      </c>
      <c r="R377" s="157">
        <v>0.6</v>
      </c>
      <c r="S377" s="157">
        <v>214</v>
      </c>
      <c r="T377" s="157">
        <v>8</v>
      </c>
      <c r="U377" s="157">
        <v>5</v>
      </c>
      <c r="V377" s="157">
        <v>60.477263089428021</v>
      </c>
      <c r="W377" s="157">
        <v>8.9244471574843622</v>
      </c>
      <c r="X377" s="157">
        <v>58.805777876930676</v>
      </c>
      <c r="Y377" s="157">
        <v>8.68537799438257</v>
      </c>
      <c r="Z377" s="161">
        <v>183</v>
      </c>
      <c r="AA377" s="156">
        <f t="shared" si="35"/>
        <v>3.025930583687245</v>
      </c>
      <c r="AB377" s="156">
        <f t="shared" si="36"/>
        <v>3.1119391088233583</v>
      </c>
      <c r="AC377" s="156">
        <f t="shared" si="37"/>
        <v>97.236175833510003</v>
      </c>
      <c r="AD377" s="156">
        <f t="shared" si="37"/>
        <v>97.321187980800588</v>
      </c>
      <c r="AE377" s="177"/>
    </row>
    <row r="378" spans="1:31" s="158" customFormat="1" ht="45" x14ac:dyDescent="0.25">
      <c r="A378" s="159" t="s">
        <v>7</v>
      </c>
      <c r="B378" s="157" t="s">
        <v>22</v>
      </c>
      <c r="C378" s="160" t="s">
        <v>121</v>
      </c>
      <c r="D378" s="157" t="s">
        <v>10</v>
      </c>
      <c r="E378" s="157" t="s">
        <v>11</v>
      </c>
      <c r="F378" s="157" t="s">
        <v>23</v>
      </c>
      <c r="G378" s="160" t="s">
        <v>119</v>
      </c>
      <c r="H378" s="157">
        <v>0.6</v>
      </c>
      <c r="I378" s="157">
        <v>535</v>
      </c>
      <c r="J378" s="157">
        <v>4</v>
      </c>
      <c r="K378" s="157">
        <v>2.19</v>
      </c>
      <c r="L378" s="161">
        <f t="shared" si="38"/>
        <v>4.38</v>
      </c>
      <c r="M378" s="160" t="s">
        <v>112</v>
      </c>
      <c r="N378" s="153">
        <v>7.9239691125055928E-4</v>
      </c>
      <c r="O378" s="153">
        <v>7.9239691125056319E-4</v>
      </c>
      <c r="P378" s="157">
        <v>1</v>
      </c>
      <c r="Q378" s="157">
        <v>359</v>
      </c>
      <c r="R378" s="157">
        <v>0.6</v>
      </c>
      <c r="S378" s="157">
        <v>535</v>
      </c>
      <c r="T378" s="157">
        <v>4</v>
      </c>
      <c r="U378" s="157">
        <v>1</v>
      </c>
      <c r="V378" s="157">
        <v>76.972313224795045</v>
      </c>
      <c r="W378" s="157">
        <v>16.853053188071815</v>
      </c>
      <c r="X378" s="157">
        <v>76.556743432760769</v>
      </c>
      <c r="Y378" s="157">
        <v>16.768989501342986</v>
      </c>
      <c r="Z378" s="161">
        <v>183</v>
      </c>
      <c r="AA378" s="156">
        <f t="shared" si="35"/>
        <v>2.3774782429307364</v>
      </c>
      <c r="AB378" s="156">
        <f t="shared" si="36"/>
        <v>2.3903838093730774</v>
      </c>
      <c r="AC378" s="156">
        <f t="shared" si="37"/>
        <v>99.46010484208702</v>
      </c>
      <c r="AD378" s="156">
        <f t="shared" si="37"/>
        <v>99.501196099064543</v>
      </c>
      <c r="AE378" s="177"/>
    </row>
    <row r="379" spans="1:31" s="158" customFormat="1" x14ac:dyDescent="0.25">
      <c r="A379" s="159" t="s">
        <v>7</v>
      </c>
      <c r="B379" s="157" t="s">
        <v>24</v>
      </c>
      <c r="C379" s="160" t="s">
        <v>121</v>
      </c>
      <c r="D379" s="157" t="s">
        <v>47</v>
      </c>
      <c r="E379" s="157" t="s">
        <v>17</v>
      </c>
      <c r="F379" s="157" t="s">
        <v>23</v>
      </c>
      <c r="G379" s="160" t="s">
        <v>119</v>
      </c>
      <c r="H379" s="157">
        <v>0.6</v>
      </c>
      <c r="I379" s="157">
        <v>1070</v>
      </c>
      <c r="J379" s="157">
        <v>8</v>
      </c>
      <c r="K379" s="157">
        <v>9.61</v>
      </c>
      <c r="L379" s="161">
        <f t="shared" si="38"/>
        <v>9.61</v>
      </c>
      <c r="M379" s="160" t="s">
        <v>58</v>
      </c>
      <c r="N379" s="153">
        <v>7.923968920610341E-4</v>
      </c>
      <c r="O379" s="153">
        <v>7.9239689206104039E-4</v>
      </c>
      <c r="P379" s="157">
        <v>1</v>
      </c>
      <c r="Q379" s="157">
        <v>360</v>
      </c>
      <c r="R379" s="157">
        <v>0.6</v>
      </c>
      <c r="S379" s="157">
        <v>1070</v>
      </c>
      <c r="T379" s="157">
        <v>8</v>
      </c>
      <c r="U379" s="157">
        <v>1</v>
      </c>
      <c r="V379" s="157">
        <v>398.73026460229414</v>
      </c>
      <c r="W379" s="157">
        <v>55.191189682417139</v>
      </c>
      <c r="X379" s="157">
        <v>395.87089224472845</v>
      </c>
      <c r="Y379" s="157">
        <v>54.835274653333435</v>
      </c>
      <c r="Z379" s="161">
        <v>183</v>
      </c>
      <c r="AA379" s="156">
        <f t="shared" si="35"/>
        <v>0.45895688450569422</v>
      </c>
      <c r="AB379" s="156">
        <f t="shared" si="36"/>
        <v>0.46227192649180404</v>
      </c>
      <c r="AC379" s="156">
        <f t="shared" si="37"/>
        <v>99.282880530672102</v>
      </c>
      <c r="AD379" s="156">
        <f t="shared" si="37"/>
        <v>99.355123469648476</v>
      </c>
      <c r="AE379" s="177"/>
    </row>
    <row r="380" spans="1:31" s="158" customFormat="1" ht="60" x14ac:dyDescent="0.25">
      <c r="A380" s="159" t="s">
        <v>7</v>
      </c>
      <c r="B380" s="157" t="s">
        <v>25</v>
      </c>
      <c r="C380" s="160" t="s">
        <v>121</v>
      </c>
      <c r="D380" s="157" t="s">
        <v>10</v>
      </c>
      <c r="E380" s="157" t="s">
        <v>11</v>
      </c>
      <c r="F380" s="157" t="s">
        <v>12</v>
      </c>
      <c r="G380" s="160" t="s">
        <v>119</v>
      </c>
      <c r="H380" s="157">
        <v>0.6</v>
      </c>
      <c r="I380" s="157">
        <v>535</v>
      </c>
      <c r="J380" s="157">
        <v>0.5</v>
      </c>
      <c r="K380" s="157">
        <v>2.19</v>
      </c>
      <c r="L380" s="161">
        <f t="shared" si="38"/>
        <v>35.04</v>
      </c>
      <c r="M380" s="160" t="s">
        <v>122</v>
      </c>
      <c r="N380" s="153">
        <v>7.9239691760714165E-4</v>
      </c>
      <c r="O380" s="153">
        <v>7.9239691760714793E-4</v>
      </c>
      <c r="P380" s="157">
        <v>20</v>
      </c>
      <c r="Q380" s="157">
        <v>361</v>
      </c>
      <c r="R380" s="157">
        <v>0.6</v>
      </c>
      <c r="S380" s="157">
        <v>26.75</v>
      </c>
      <c r="T380" s="157">
        <v>0.5</v>
      </c>
      <c r="U380" s="157">
        <v>20</v>
      </c>
      <c r="V380" s="157">
        <v>0.85124718217245976</v>
      </c>
      <c r="W380" s="157">
        <v>0.40543471081584131</v>
      </c>
      <c r="X380" s="157">
        <v>0.52438250566140032</v>
      </c>
      <c r="Y380" s="157">
        <v>0.26109022561847206</v>
      </c>
      <c r="Z380" s="161">
        <v>183</v>
      </c>
      <c r="AA380" s="156">
        <f t="shared" si="35"/>
        <v>214.97868519572359</v>
      </c>
      <c r="AB380" s="156">
        <f t="shared" si="36"/>
        <v>348.98189398821239</v>
      </c>
      <c r="AC380" s="156">
        <f t="shared" si="37"/>
        <v>61.601673009140399</v>
      </c>
      <c r="AD380" s="156">
        <f t="shared" si="37"/>
        <v>64.397600563871265</v>
      </c>
      <c r="AE380" s="177"/>
    </row>
    <row r="381" spans="1:31" s="158" customFormat="1" ht="60" x14ac:dyDescent="0.25">
      <c r="A381" s="159" t="s">
        <v>7</v>
      </c>
      <c r="B381" s="157" t="s">
        <v>25</v>
      </c>
      <c r="C381" s="160" t="s">
        <v>121</v>
      </c>
      <c r="D381" s="157" t="s">
        <v>47</v>
      </c>
      <c r="E381" s="157" t="s">
        <v>17</v>
      </c>
      <c r="F381" s="157" t="s">
        <v>12</v>
      </c>
      <c r="G381" s="160" t="s">
        <v>119</v>
      </c>
      <c r="H381" s="157">
        <v>0.6</v>
      </c>
      <c r="I381" s="157">
        <v>1070</v>
      </c>
      <c r="J381" s="157">
        <v>0.5</v>
      </c>
      <c r="K381" s="157">
        <v>9.61</v>
      </c>
      <c r="L381" s="168">
        <f t="shared" si="38"/>
        <v>153.76</v>
      </c>
      <c r="M381" s="160" t="s">
        <v>122</v>
      </c>
      <c r="N381" s="153">
        <v>7.9239691756695114E-4</v>
      </c>
      <c r="O381" s="153">
        <v>7.9239691756697152E-4</v>
      </c>
      <c r="P381" s="157">
        <v>20</v>
      </c>
      <c r="Q381" s="157">
        <v>362</v>
      </c>
      <c r="R381" s="157">
        <v>0.6</v>
      </c>
      <c r="S381" s="157">
        <v>53.5</v>
      </c>
      <c r="T381" s="157">
        <v>0.5</v>
      </c>
      <c r="U381" s="157">
        <v>20</v>
      </c>
      <c r="V381" s="157">
        <v>2.7419395698746327</v>
      </c>
      <c r="W381" s="157">
        <v>1.2759319733820527</v>
      </c>
      <c r="X381" s="157">
        <v>1.2973988766132876</v>
      </c>
      <c r="Y381" s="157">
        <v>0.6409411938442986</v>
      </c>
      <c r="Z381" s="161">
        <v>183</v>
      </c>
      <c r="AA381" s="156">
        <f t="shared" si="35"/>
        <v>66.741077013731257</v>
      </c>
      <c r="AB381" s="156">
        <f t="shared" si="36"/>
        <v>141.05145556908505</v>
      </c>
      <c r="AC381" s="156">
        <f t="shared" si="37"/>
        <v>47.316829694850185</v>
      </c>
      <c r="AD381" s="156">
        <f t="shared" si="37"/>
        <v>50.233179136140464</v>
      </c>
      <c r="AE381" s="177"/>
    </row>
    <row r="382" spans="1:31" s="158" customFormat="1" ht="60" x14ac:dyDescent="0.25">
      <c r="A382" s="159" t="s">
        <v>7</v>
      </c>
      <c r="B382" s="157" t="s">
        <v>27</v>
      </c>
      <c r="C382" s="160" t="s">
        <v>121</v>
      </c>
      <c r="D382" s="157" t="s">
        <v>10</v>
      </c>
      <c r="E382" s="157" t="s">
        <v>11</v>
      </c>
      <c r="F382" s="157" t="s">
        <v>12</v>
      </c>
      <c r="G382" s="160" t="s">
        <v>119</v>
      </c>
      <c r="H382" s="157">
        <v>0.6</v>
      </c>
      <c r="I382" s="157">
        <v>535</v>
      </c>
      <c r="J382" s="157">
        <v>0.5</v>
      </c>
      <c r="K382" s="157">
        <v>2.19</v>
      </c>
      <c r="L382" s="161">
        <f t="shared" si="38"/>
        <v>35.04</v>
      </c>
      <c r="M382" s="160" t="s">
        <v>122</v>
      </c>
      <c r="N382" s="153">
        <v>7.9239691756694984E-4</v>
      </c>
      <c r="O382" s="153">
        <v>7.9239691756695331E-4</v>
      </c>
      <c r="P382" s="157">
        <v>10</v>
      </c>
      <c r="Q382" s="157">
        <v>363</v>
      </c>
      <c r="R382" s="157">
        <v>0.6</v>
      </c>
      <c r="S382" s="157">
        <v>53.5</v>
      </c>
      <c r="T382" s="157">
        <v>0.5</v>
      </c>
      <c r="U382" s="157">
        <v>10</v>
      </c>
      <c r="V382" s="157">
        <v>1.2743524168767995</v>
      </c>
      <c r="W382" s="157">
        <v>0.61731344839627444</v>
      </c>
      <c r="X382" s="157">
        <v>0.94676346799509725</v>
      </c>
      <c r="Y382" s="157">
        <v>0.47284448722637334</v>
      </c>
      <c r="Z382" s="161">
        <v>183</v>
      </c>
      <c r="AA382" s="156">
        <f t="shared" si="35"/>
        <v>143.60234859404036</v>
      </c>
      <c r="AB382" s="156">
        <f t="shared" si="36"/>
        <v>193.29009429095089</v>
      </c>
      <c r="AC382" s="156">
        <f t="shared" si="37"/>
        <v>74.293692659636363</v>
      </c>
      <c r="AD382" s="156">
        <f t="shared" si="37"/>
        <v>76.597146628634349</v>
      </c>
      <c r="AE382" s="177"/>
    </row>
    <row r="383" spans="1:31" s="158" customFormat="1" ht="60" x14ac:dyDescent="0.25">
      <c r="A383" s="159" t="s">
        <v>7</v>
      </c>
      <c r="B383" s="157" t="s">
        <v>27</v>
      </c>
      <c r="C383" s="160" t="s">
        <v>121</v>
      </c>
      <c r="D383" s="157" t="s">
        <v>47</v>
      </c>
      <c r="E383" s="157" t="s">
        <v>17</v>
      </c>
      <c r="F383" s="157" t="s">
        <v>12</v>
      </c>
      <c r="G383" s="160" t="s">
        <v>119</v>
      </c>
      <c r="H383" s="157">
        <v>0.6</v>
      </c>
      <c r="I383" s="157">
        <v>1070</v>
      </c>
      <c r="J383" s="157">
        <v>0.5</v>
      </c>
      <c r="K383" s="157">
        <v>9.61</v>
      </c>
      <c r="L383" s="168">
        <f t="shared" si="38"/>
        <v>153.76</v>
      </c>
      <c r="M383" s="160" t="s">
        <v>122</v>
      </c>
      <c r="N383" s="153">
        <v>7.9239691748714237E-4</v>
      </c>
      <c r="O383" s="153">
        <v>7.9239691748712524E-4</v>
      </c>
      <c r="P383" s="157">
        <v>10</v>
      </c>
      <c r="Q383" s="157">
        <v>364</v>
      </c>
      <c r="R383" s="157">
        <v>0.6</v>
      </c>
      <c r="S383" s="157">
        <v>107</v>
      </c>
      <c r="T383" s="157">
        <v>0.5</v>
      </c>
      <c r="U383" s="157">
        <v>10</v>
      </c>
      <c r="V383" s="157">
        <v>3.5973125433679591</v>
      </c>
      <c r="W383" s="157">
        <v>1.7013219952588341</v>
      </c>
      <c r="X383" s="157">
        <v>2.146419298047193</v>
      </c>
      <c r="Y383" s="157">
        <v>1.0652515365113375</v>
      </c>
      <c r="Z383" s="161">
        <v>183</v>
      </c>
      <c r="AA383" s="156">
        <f t="shared" si="35"/>
        <v>50.871309566187293</v>
      </c>
      <c r="AB383" s="156">
        <f t="shared" si="36"/>
        <v>85.258271842082749</v>
      </c>
      <c r="AC383" s="156">
        <f t="shared" si="37"/>
        <v>59.66730085781267</v>
      </c>
      <c r="AD383" s="156">
        <f t="shared" si="37"/>
        <v>62.61316432044795</v>
      </c>
      <c r="AE383" s="177"/>
    </row>
    <row r="384" spans="1:31" s="158" customFormat="1" ht="60" x14ac:dyDescent="0.25">
      <c r="A384" s="159" t="s">
        <v>7</v>
      </c>
      <c r="B384" s="157" t="s">
        <v>28</v>
      </c>
      <c r="C384" s="160" t="s">
        <v>121</v>
      </c>
      <c r="D384" s="157" t="s">
        <v>10</v>
      </c>
      <c r="E384" s="157" t="s">
        <v>11</v>
      </c>
      <c r="F384" s="157" t="s">
        <v>12</v>
      </c>
      <c r="G384" s="160" t="s">
        <v>119</v>
      </c>
      <c r="H384" s="157">
        <v>0.6</v>
      </c>
      <c r="I384" s="157">
        <v>535</v>
      </c>
      <c r="J384" s="157">
        <v>0.5</v>
      </c>
      <c r="K384" s="157">
        <v>2.19</v>
      </c>
      <c r="L384" s="161">
        <f t="shared" si="38"/>
        <v>35.04</v>
      </c>
      <c r="M384" s="160" t="s">
        <v>122</v>
      </c>
      <c r="N384" s="153">
        <v>7.9239691748714215E-4</v>
      </c>
      <c r="O384" s="153">
        <v>7.9239691748713586E-4</v>
      </c>
      <c r="P384" s="157">
        <v>5</v>
      </c>
      <c r="Q384" s="157">
        <v>365</v>
      </c>
      <c r="R384" s="157">
        <v>0.6</v>
      </c>
      <c r="S384" s="157">
        <v>107</v>
      </c>
      <c r="T384" s="157">
        <v>0.5</v>
      </c>
      <c r="U384" s="157">
        <v>5</v>
      </c>
      <c r="V384" s="157">
        <v>2.1232712741498254</v>
      </c>
      <c r="W384" s="157">
        <v>1.0416104378339919</v>
      </c>
      <c r="X384" s="157">
        <v>1.7942342489880823</v>
      </c>
      <c r="Y384" s="157">
        <v>0.89689201815164965</v>
      </c>
      <c r="Z384" s="161">
        <v>183</v>
      </c>
      <c r="AA384" s="156">
        <f t="shared" si="35"/>
        <v>86.187762358945236</v>
      </c>
      <c r="AB384" s="156">
        <f t="shared" si="36"/>
        <v>101.99337132440142</v>
      </c>
      <c r="AC384" s="156">
        <f t="shared" si="37"/>
        <v>84.503297851401868</v>
      </c>
      <c r="AD384" s="156">
        <f t="shared" si="37"/>
        <v>86.106281732037814</v>
      </c>
      <c r="AE384" s="177"/>
    </row>
    <row r="385" spans="1:31" s="158" customFormat="1" ht="60" x14ac:dyDescent="0.25">
      <c r="A385" s="159" t="s">
        <v>7</v>
      </c>
      <c r="B385" s="157" t="s">
        <v>28</v>
      </c>
      <c r="C385" s="160" t="s">
        <v>121</v>
      </c>
      <c r="D385" s="157" t="s">
        <v>47</v>
      </c>
      <c r="E385" s="157" t="s">
        <v>17</v>
      </c>
      <c r="F385" s="157" t="s">
        <v>12</v>
      </c>
      <c r="G385" s="160" t="s">
        <v>119</v>
      </c>
      <c r="H385" s="157">
        <v>0.6</v>
      </c>
      <c r="I385" s="157">
        <v>1070</v>
      </c>
      <c r="J385" s="157">
        <v>0.5</v>
      </c>
      <c r="K385" s="157">
        <v>9.61</v>
      </c>
      <c r="L385" s="168">
        <f t="shared" si="38"/>
        <v>153.76</v>
      </c>
      <c r="M385" s="160" t="s">
        <v>122</v>
      </c>
      <c r="N385" s="153">
        <v>7.9239691732723751E-4</v>
      </c>
      <c r="O385" s="153">
        <v>7.9239691732724661E-4</v>
      </c>
      <c r="P385" s="157">
        <v>5</v>
      </c>
      <c r="Q385" s="157">
        <v>366</v>
      </c>
      <c r="R385" s="157">
        <v>0.6</v>
      </c>
      <c r="S385" s="157">
        <v>214</v>
      </c>
      <c r="T385" s="157">
        <v>0.5</v>
      </c>
      <c r="U385" s="157">
        <v>5</v>
      </c>
      <c r="V385" s="157">
        <v>5.3188751201548783</v>
      </c>
      <c r="W385" s="157">
        <v>2.5541990539835733</v>
      </c>
      <c r="X385" s="157">
        <v>3.8552856212032056</v>
      </c>
      <c r="Y385" s="157">
        <v>1.9160008041221881</v>
      </c>
      <c r="Z385" s="161">
        <v>183</v>
      </c>
      <c r="AA385" s="156">
        <f t="shared" si="35"/>
        <v>34.405771120016688</v>
      </c>
      <c r="AB385" s="156">
        <f t="shared" si="36"/>
        <v>47.467300215979087</v>
      </c>
      <c r="AC385" s="156">
        <f t="shared" si="37"/>
        <v>72.483100920988434</v>
      </c>
      <c r="AD385" s="156">
        <f t="shared" si="37"/>
        <v>75.013762186387154</v>
      </c>
      <c r="AE385" s="177"/>
    </row>
    <row r="386" spans="1:31" s="158" customFormat="1" ht="60" x14ac:dyDescent="0.25">
      <c r="A386" s="159" t="s">
        <v>7</v>
      </c>
      <c r="B386" s="157" t="s">
        <v>29</v>
      </c>
      <c r="C386" s="160" t="s">
        <v>121</v>
      </c>
      <c r="D386" s="157" t="s">
        <v>10</v>
      </c>
      <c r="E386" s="157" t="s">
        <v>11</v>
      </c>
      <c r="F386" s="157" t="s">
        <v>23</v>
      </c>
      <c r="G386" s="160" t="s">
        <v>119</v>
      </c>
      <c r="H386" s="157">
        <v>0.6</v>
      </c>
      <c r="I386" s="157">
        <v>535</v>
      </c>
      <c r="J386" s="157">
        <v>0.5</v>
      </c>
      <c r="K386" s="157">
        <v>2.19</v>
      </c>
      <c r="L386" s="161">
        <f t="shared" si="38"/>
        <v>35.04</v>
      </c>
      <c r="M386" s="160" t="s">
        <v>122</v>
      </c>
      <c r="N386" s="153">
        <v>7.9239691684745745E-4</v>
      </c>
      <c r="O386" s="153">
        <v>7.9239691684749409E-4</v>
      </c>
      <c r="P386" s="157">
        <v>1</v>
      </c>
      <c r="Q386" s="157">
        <v>367</v>
      </c>
      <c r="R386" s="157">
        <v>0.6</v>
      </c>
      <c r="S386" s="157">
        <v>535</v>
      </c>
      <c r="T386" s="157">
        <v>0.5</v>
      </c>
      <c r="U386" s="157">
        <v>1</v>
      </c>
      <c r="V386" s="157">
        <v>9.0406936470176031</v>
      </c>
      <c r="W386" s="157">
        <v>4.4699191392609725</v>
      </c>
      <c r="X386" s="157">
        <v>8.7004797316784632</v>
      </c>
      <c r="Y386" s="157">
        <v>4.3230832996090029</v>
      </c>
      <c r="Z386" s="161">
        <v>183</v>
      </c>
      <c r="AA386" s="156">
        <f t="shared" si="35"/>
        <v>20.241809660298479</v>
      </c>
      <c r="AB386" s="156">
        <f t="shared" si="36"/>
        <v>21.03332294812396</v>
      </c>
      <c r="AC386" s="156">
        <f t="shared" si="37"/>
        <v>96.236860481923614</v>
      </c>
      <c r="AD386" s="156">
        <f t="shared" si="37"/>
        <v>96.71502246288405</v>
      </c>
      <c r="AE386" s="177"/>
    </row>
    <row r="387" spans="1:31" s="158" customFormat="1" ht="60" x14ac:dyDescent="0.25">
      <c r="A387" s="159" t="s">
        <v>7</v>
      </c>
      <c r="B387" s="157" t="s">
        <v>29</v>
      </c>
      <c r="C387" s="160" t="s">
        <v>121</v>
      </c>
      <c r="D387" s="157" t="s">
        <v>47</v>
      </c>
      <c r="E387" s="157" t="s">
        <v>17</v>
      </c>
      <c r="F387" s="157" t="s">
        <v>23</v>
      </c>
      <c r="G387" s="160" t="s">
        <v>119</v>
      </c>
      <c r="H387" s="157">
        <v>0.6</v>
      </c>
      <c r="I387" s="157">
        <v>1070</v>
      </c>
      <c r="J387" s="157">
        <v>0.5</v>
      </c>
      <c r="K387" s="157">
        <v>9.61</v>
      </c>
      <c r="L387" s="168">
        <f t="shared" si="38"/>
        <v>153.76</v>
      </c>
      <c r="M387" s="160" t="s">
        <v>122</v>
      </c>
      <c r="N387" s="153">
        <v>7.9239691604789976E-4</v>
      </c>
      <c r="O387" s="153">
        <v>7.9239691604791234E-4</v>
      </c>
      <c r="P387" s="157">
        <v>1</v>
      </c>
      <c r="Q387" s="157">
        <v>368</v>
      </c>
      <c r="R387" s="157">
        <v>0.6</v>
      </c>
      <c r="S387" s="157">
        <v>1070</v>
      </c>
      <c r="T387" s="157">
        <v>0.5</v>
      </c>
      <c r="U387" s="157">
        <v>1</v>
      </c>
      <c r="V387" s="157">
        <v>19.60388411631515</v>
      </c>
      <c r="W387" s="157">
        <v>9.4597760812501761</v>
      </c>
      <c r="X387" s="157">
        <v>18.038419862839405</v>
      </c>
      <c r="Y387" s="157">
        <v>8.8064017211855177</v>
      </c>
      <c r="Z387" s="161">
        <v>183</v>
      </c>
      <c r="AA387" s="156">
        <f t="shared" si="35"/>
        <v>9.3348848072255208</v>
      </c>
      <c r="AB387" s="156">
        <f t="shared" si="36"/>
        <v>10.145012777809587</v>
      </c>
      <c r="AC387" s="156">
        <f t="shared" si="37"/>
        <v>92.014519958456077</v>
      </c>
      <c r="AD387" s="156">
        <f t="shared" si="37"/>
        <v>93.093130805075987</v>
      </c>
      <c r="AE387" s="177"/>
    </row>
    <row r="388" spans="1:31" s="158" customFormat="1" ht="45" x14ac:dyDescent="0.25">
      <c r="A388" s="159" t="s">
        <v>7</v>
      </c>
      <c r="B388" s="157" t="s">
        <v>8</v>
      </c>
      <c r="C388" s="157" t="s">
        <v>123</v>
      </c>
      <c r="D388" s="157" t="s">
        <v>10</v>
      </c>
      <c r="E388" s="157" t="s">
        <v>11</v>
      </c>
      <c r="F388" s="157" t="s">
        <v>12</v>
      </c>
      <c r="G388" s="157" t="s">
        <v>10</v>
      </c>
      <c r="H388" s="157">
        <v>0.6</v>
      </c>
      <c r="I388" s="157">
        <v>535</v>
      </c>
      <c r="J388" s="157">
        <v>4</v>
      </c>
      <c r="K388" s="157">
        <v>0.373</v>
      </c>
      <c r="L388" s="162">
        <f t="shared" si="38"/>
        <v>0.746</v>
      </c>
      <c r="M388" s="160" t="s">
        <v>112</v>
      </c>
      <c r="N388" s="153">
        <v>7.9239691732798235E-4</v>
      </c>
      <c r="O388" s="153">
        <v>7.9239691732793703E-4</v>
      </c>
      <c r="P388" s="157">
        <v>20</v>
      </c>
      <c r="Q388" s="157">
        <v>369</v>
      </c>
      <c r="R388" s="157">
        <v>0.6</v>
      </c>
      <c r="S388" s="157">
        <v>26.75</v>
      </c>
      <c r="T388" s="157">
        <v>4</v>
      </c>
      <c r="U388" s="157">
        <v>20</v>
      </c>
      <c r="V388" s="157">
        <v>3.4653747978849583</v>
      </c>
      <c r="W388" s="157">
        <v>0.79230483058347789</v>
      </c>
      <c r="X388" s="157">
        <v>3.4091703330689156</v>
      </c>
      <c r="Y388" s="157">
        <v>0.77992641572807209</v>
      </c>
      <c r="Z388" s="161">
        <v>183</v>
      </c>
      <c r="AA388" s="156">
        <f t="shared" si="35"/>
        <v>52.808140727430526</v>
      </c>
      <c r="AB388" s="156">
        <f t="shared" si="36"/>
        <v>53.678749408588352</v>
      </c>
      <c r="AC388" s="156">
        <f t="shared" si="37"/>
        <v>98.378112957641804</v>
      </c>
      <c r="AD388" s="156">
        <f t="shared" si="37"/>
        <v>98.437670151993132</v>
      </c>
      <c r="AE388" s="177"/>
    </row>
    <row r="389" spans="1:31" s="158" customFormat="1" x14ac:dyDescent="0.25">
      <c r="A389" s="159" t="s">
        <v>7</v>
      </c>
      <c r="B389" s="157" t="s">
        <v>15</v>
      </c>
      <c r="C389" s="157" t="s">
        <v>123</v>
      </c>
      <c r="D389" s="157" t="s">
        <v>16</v>
      </c>
      <c r="E389" s="157" t="s">
        <v>17</v>
      </c>
      <c r="F389" s="157" t="s">
        <v>12</v>
      </c>
      <c r="G389" s="157" t="s">
        <v>47</v>
      </c>
      <c r="H389" s="157">
        <v>1</v>
      </c>
      <c r="I389" s="157">
        <v>1070</v>
      </c>
      <c r="J389" s="157">
        <v>8</v>
      </c>
      <c r="K389" s="157">
        <v>4.05</v>
      </c>
      <c r="L389" s="161">
        <f t="shared" si="38"/>
        <v>4.05</v>
      </c>
      <c r="M389" s="160" t="s">
        <v>58</v>
      </c>
      <c r="N389" s="153">
        <v>2.0499969176470457E-3</v>
      </c>
      <c r="O389" s="153">
        <v>2.0499969176470453E-3</v>
      </c>
      <c r="P389" s="157">
        <v>20</v>
      </c>
      <c r="Q389" s="157">
        <v>370</v>
      </c>
      <c r="R389" s="157">
        <v>1</v>
      </c>
      <c r="S389" s="157">
        <v>53.5</v>
      </c>
      <c r="T389" s="157">
        <v>8</v>
      </c>
      <c r="U389" s="157">
        <v>20</v>
      </c>
      <c r="V389" s="157">
        <v>64.14210105950778</v>
      </c>
      <c r="W389" s="157">
        <v>9.4622177949023953</v>
      </c>
      <c r="X389" s="157">
        <v>63.430525616556324</v>
      </c>
      <c r="Y389" s="157">
        <v>9.3605850002943747</v>
      </c>
      <c r="Z389" s="161">
        <v>183</v>
      </c>
      <c r="AA389" s="156">
        <f t="shared" si="35"/>
        <v>2.8530403117013878</v>
      </c>
      <c r="AB389" s="156">
        <f t="shared" si="36"/>
        <v>2.8850462489661957</v>
      </c>
      <c r="AC389" s="156">
        <f t="shared" si="37"/>
        <v>98.890626544504215</v>
      </c>
      <c r="AD389" s="156">
        <f t="shared" si="37"/>
        <v>98.925909371238802</v>
      </c>
      <c r="AE389" s="177"/>
    </row>
    <row r="390" spans="1:31" s="158" customFormat="1" ht="45" x14ac:dyDescent="0.25">
      <c r="A390" s="159" t="s">
        <v>7</v>
      </c>
      <c r="B390" s="157" t="s">
        <v>18</v>
      </c>
      <c r="C390" s="157" t="s">
        <v>123</v>
      </c>
      <c r="D390" s="157" t="s">
        <v>10</v>
      </c>
      <c r="E390" s="157" t="s">
        <v>11</v>
      </c>
      <c r="F390" s="157" t="s">
        <v>12</v>
      </c>
      <c r="G390" s="157" t="s">
        <v>10</v>
      </c>
      <c r="H390" s="157">
        <v>0.6</v>
      </c>
      <c r="I390" s="157">
        <v>535</v>
      </c>
      <c r="J390" s="157">
        <v>4</v>
      </c>
      <c r="K390" s="157">
        <v>0.373</v>
      </c>
      <c r="L390" s="162">
        <f t="shared" si="38"/>
        <v>0.746</v>
      </c>
      <c r="M390" s="160" t="s">
        <v>112</v>
      </c>
      <c r="N390" s="153">
        <v>7.9239691700591273E-4</v>
      </c>
      <c r="O390" s="153">
        <v>7.9239691700593961E-4</v>
      </c>
      <c r="P390" s="157">
        <v>10</v>
      </c>
      <c r="Q390" s="157">
        <v>371</v>
      </c>
      <c r="R390" s="157">
        <v>0.6</v>
      </c>
      <c r="S390" s="157">
        <v>53.5</v>
      </c>
      <c r="T390" s="157">
        <v>4</v>
      </c>
      <c r="U390" s="157">
        <v>10</v>
      </c>
      <c r="V390" s="157">
        <v>6.9019061588297124</v>
      </c>
      <c r="W390" s="157">
        <v>1.5752371689683597</v>
      </c>
      <c r="X390" s="157">
        <v>6.8449694052804864</v>
      </c>
      <c r="Y390" s="157">
        <v>1.5627462772735508</v>
      </c>
      <c r="Z390" s="161">
        <v>183</v>
      </c>
      <c r="AA390" s="156">
        <f t="shared" si="35"/>
        <v>26.514414393462211</v>
      </c>
      <c r="AB390" s="156">
        <f t="shared" si="36"/>
        <v>26.734962446848396</v>
      </c>
      <c r="AC390" s="156">
        <f t="shared" si="37"/>
        <v>99.175057553102405</v>
      </c>
      <c r="AD390" s="156">
        <f t="shared" si="37"/>
        <v>99.207046917069036</v>
      </c>
      <c r="AE390" s="177"/>
    </row>
    <row r="391" spans="1:31" s="158" customFormat="1" x14ac:dyDescent="0.25">
      <c r="A391" s="159" t="s">
        <v>7</v>
      </c>
      <c r="B391" s="157" t="s">
        <v>19</v>
      </c>
      <c r="C391" s="157" t="s">
        <v>123</v>
      </c>
      <c r="D391" s="157" t="s">
        <v>16</v>
      </c>
      <c r="E391" s="157" t="s">
        <v>17</v>
      </c>
      <c r="F391" s="157" t="s">
        <v>12</v>
      </c>
      <c r="G391" s="157" t="s">
        <v>47</v>
      </c>
      <c r="H391" s="157">
        <v>1</v>
      </c>
      <c r="I391" s="157">
        <v>1070</v>
      </c>
      <c r="J391" s="157">
        <v>8</v>
      </c>
      <c r="K391" s="157">
        <v>4.05</v>
      </c>
      <c r="L391" s="161">
        <f t="shared" si="38"/>
        <v>4.05</v>
      </c>
      <c r="M391" s="160" t="s">
        <v>58</v>
      </c>
      <c r="N391" s="153">
        <v>2.0499969176470318E-3</v>
      </c>
      <c r="O391" s="153">
        <v>2.0499969176470318E-3</v>
      </c>
      <c r="P391" s="157">
        <v>10</v>
      </c>
      <c r="Q391" s="157">
        <v>372</v>
      </c>
      <c r="R391" s="157">
        <v>1</v>
      </c>
      <c r="S391" s="157">
        <v>107</v>
      </c>
      <c r="T391" s="157">
        <v>8</v>
      </c>
      <c r="U391" s="157">
        <v>10</v>
      </c>
      <c r="V391" s="157">
        <v>138.62196257949904</v>
      </c>
      <c r="W391" s="157">
        <v>20.219046202829098</v>
      </c>
      <c r="X391" s="157">
        <v>137.78842373753105</v>
      </c>
      <c r="Y391" s="157">
        <v>20.102948996343965</v>
      </c>
      <c r="Z391" s="161">
        <v>183</v>
      </c>
      <c r="AA391" s="156">
        <f t="shared" si="35"/>
        <v>1.3201371311926879</v>
      </c>
      <c r="AB391" s="156">
        <f t="shared" si="36"/>
        <v>1.3281231836180309</v>
      </c>
      <c r="AC391" s="156">
        <f t="shared" si="37"/>
        <v>99.398696406790549</v>
      </c>
      <c r="AD391" s="156">
        <f t="shared" si="37"/>
        <v>99.425802753896036</v>
      </c>
      <c r="AE391" s="177"/>
    </row>
    <row r="392" spans="1:31" s="158" customFormat="1" ht="45" x14ac:dyDescent="0.25">
      <c r="A392" s="159" t="s">
        <v>7</v>
      </c>
      <c r="B392" s="157" t="s">
        <v>20</v>
      </c>
      <c r="C392" s="157" t="s">
        <v>123</v>
      </c>
      <c r="D392" s="157" t="s">
        <v>10</v>
      </c>
      <c r="E392" s="157" t="s">
        <v>11</v>
      </c>
      <c r="F392" s="157" t="s">
        <v>12</v>
      </c>
      <c r="G392" s="157" t="s">
        <v>10</v>
      </c>
      <c r="H392" s="157">
        <v>0.6</v>
      </c>
      <c r="I392" s="157">
        <v>535</v>
      </c>
      <c r="J392" s="157">
        <v>4</v>
      </c>
      <c r="K392" s="157">
        <v>0.373</v>
      </c>
      <c r="L392" s="162">
        <f t="shared" si="38"/>
        <v>0.746</v>
      </c>
      <c r="M392" s="160" t="s">
        <v>112</v>
      </c>
      <c r="N392" s="153">
        <v>7.9239691636774157E-4</v>
      </c>
      <c r="O392" s="153">
        <v>7.9239691636777063E-4</v>
      </c>
      <c r="P392" s="157">
        <v>5</v>
      </c>
      <c r="Q392" s="157">
        <v>373</v>
      </c>
      <c r="R392" s="157">
        <v>0.6</v>
      </c>
      <c r="S392" s="157">
        <v>107</v>
      </c>
      <c r="T392" s="157">
        <v>4</v>
      </c>
      <c r="U392" s="157">
        <v>5</v>
      </c>
      <c r="V392" s="157">
        <v>13.908623467882457</v>
      </c>
      <c r="W392" s="157">
        <v>3.1614222588578622</v>
      </c>
      <c r="X392" s="157">
        <v>13.85020752413412</v>
      </c>
      <c r="Y392" s="157">
        <v>3.1487096706894664</v>
      </c>
      <c r="Z392" s="161">
        <v>183</v>
      </c>
      <c r="AA392" s="156">
        <f t="shared" si="35"/>
        <v>13.157304921121799</v>
      </c>
      <c r="AB392" s="156">
        <f t="shared" si="36"/>
        <v>13.212798413389889</v>
      </c>
      <c r="AC392" s="156">
        <f t="shared" si="37"/>
        <v>99.580001975873245</v>
      </c>
      <c r="AD392" s="156">
        <f t="shared" si="37"/>
        <v>99.597883891252522</v>
      </c>
      <c r="AE392" s="177"/>
    </row>
    <row r="393" spans="1:31" s="158" customFormat="1" x14ac:dyDescent="0.25">
      <c r="A393" s="159" t="s">
        <v>7</v>
      </c>
      <c r="B393" s="157" t="s">
        <v>21</v>
      </c>
      <c r="C393" s="157" t="s">
        <v>123</v>
      </c>
      <c r="D393" s="157" t="s">
        <v>16</v>
      </c>
      <c r="E393" s="157" t="s">
        <v>17</v>
      </c>
      <c r="F393" s="157" t="s">
        <v>12</v>
      </c>
      <c r="G393" s="157" t="s">
        <v>47</v>
      </c>
      <c r="H393" s="157">
        <v>1</v>
      </c>
      <c r="I393" s="157">
        <v>1070</v>
      </c>
      <c r="J393" s="157">
        <v>8</v>
      </c>
      <c r="K393" s="157">
        <v>4.05</v>
      </c>
      <c r="L393" s="161">
        <f t="shared" si="38"/>
        <v>4.05</v>
      </c>
      <c r="M393" s="160" t="s">
        <v>58</v>
      </c>
      <c r="N393" s="153">
        <v>2.0499969176470049E-3</v>
      </c>
      <c r="O393" s="153">
        <v>2.0499969176470049E-3</v>
      </c>
      <c r="P393" s="157">
        <v>5</v>
      </c>
      <c r="Q393" s="157">
        <v>374</v>
      </c>
      <c r="R393" s="157">
        <v>1</v>
      </c>
      <c r="S393" s="157">
        <v>214</v>
      </c>
      <c r="T393" s="157">
        <v>8</v>
      </c>
      <c r="U393" s="157">
        <v>5</v>
      </c>
      <c r="V393" s="157">
        <v>325.55309784511053</v>
      </c>
      <c r="W393" s="157">
        <v>45.704357364133159</v>
      </c>
      <c r="X393" s="157">
        <v>324.44357136623194</v>
      </c>
      <c r="Y393" s="157">
        <v>45.562118732048759</v>
      </c>
      <c r="Z393" s="161">
        <v>183</v>
      </c>
      <c r="AA393" s="156">
        <f t="shared" si="35"/>
        <v>0.56212028455974483</v>
      </c>
      <c r="AB393" s="156">
        <f t="shared" si="36"/>
        <v>0.56404261372597697</v>
      </c>
      <c r="AC393" s="156">
        <f t="shared" si="37"/>
        <v>99.65918724588316</v>
      </c>
      <c r="AD393" s="156">
        <f t="shared" si="37"/>
        <v>99.688785401901256</v>
      </c>
      <c r="AE393" s="177"/>
    </row>
    <row r="394" spans="1:31" s="158" customFormat="1" ht="45" x14ac:dyDescent="0.25">
      <c r="A394" s="159" t="s">
        <v>7</v>
      </c>
      <c r="B394" s="157" t="s">
        <v>22</v>
      </c>
      <c r="C394" s="157" t="s">
        <v>123</v>
      </c>
      <c r="D394" s="157" t="s">
        <v>10</v>
      </c>
      <c r="E394" s="157" t="s">
        <v>11</v>
      </c>
      <c r="F394" s="157" t="s">
        <v>23</v>
      </c>
      <c r="G394" s="157" t="s">
        <v>10</v>
      </c>
      <c r="H394" s="157">
        <v>0.6</v>
      </c>
      <c r="I394" s="157">
        <v>535</v>
      </c>
      <c r="J394" s="157">
        <v>4</v>
      </c>
      <c r="K394" s="157">
        <v>0.373</v>
      </c>
      <c r="L394" s="162">
        <f t="shared" si="38"/>
        <v>0.746</v>
      </c>
      <c r="M394" s="160" t="s">
        <v>112</v>
      </c>
      <c r="N394" s="153">
        <v>7.92396911250553E-4</v>
      </c>
      <c r="O394" s="153">
        <v>7.9239691125055798E-4</v>
      </c>
      <c r="P394" s="157">
        <v>1</v>
      </c>
      <c r="Q394" s="157">
        <v>375</v>
      </c>
      <c r="R394" s="157">
        <v>0.6</v>
      </c>
      <c r="S394" s="157">
        <v>535</v>
      </c>
      <c r="T394" s="157">
        <v>4</v>
      </c>
      <c r="U394" s="157">
        <v>1</v>
      </c>
      <c r="V394" s="157">
        <v>76.511826048578854</v>
      </c>
      <c r="W394" s="157">
        <v>16.759414690652626</v>
      </c>
      <c r="X394" s="157">
        <v>76.441100240078455</v>
      </c>
      <c r="Y394" s="157">
        <v>16.745103016137055</v>
      </c>
      <c r="Z394" s="161">
        <v>183</v>
      </c>
      <c r="AA394" s="156">
        <f t="shared" si="35"/>
        <v>2.3917871190763336</v>
      </c>
      <c r="AB394" s="156">
        <f t="shared" si="36"/>
        <v>2.3940000788221538</v>
      </c>
      <c r="AC394" s="156">
        <f t="shared" si="37"/>
        <v>99.907562252591532</v>
      </c>
      <c r="AD394" s="156">
        <f t="shared" si="37"/>
        <v>99.914605165038651</v>
      </c>
      <c r="AE394" s="177"/>
    </row>
    <row r="395" spans="1:31" s="158" customFormat="1" x14ac:dyDescent="0.25">
      <c r="A395" s="159" t="s">
        <v>7</v>
      </c>
      <c r="B395" s="157" t="s">
        <v>24</v>
      </c>
      <c r="C395" s="157" t="s">
        <v>123</v>
      </c>
      <c r="D395" s="157" t="s">
        <v>16</v>
      </c>
      <c r="E395" s="157" t="s">
        <v>17</v>
      </c>
      <c r="F395" s="157" t="s">
        <v>23</v>
      </c>
      <c r="G395" s="157" t="s">
        <v>47</v>
      </c>
      <c r="H395" s="157">
        <v>1</v>
      </c>
      <c r="I395" s="157">
        <v>1070</v>
      </c>
      <c r="J395" s="157">
        <v>8</v>
      </c>
      <c r="K395" s="157">
        <v>4.05</v>
      </c>
      <c r="L395" s="161">
        <f t="shared" si="38"/>
        <v>4.05</v>
      </c>
      <c r="M395" s="160" t="s">
        <v>58</v>
      </c>
      <c r="N395" s="153">
        <v>2.0499969176467885E-3</v>
      </c>
      <c r="O395" s="153">
        <v>2.0499969176467885E-3</v>
      </c>
      <c r="P395" s="157">
        <v>1</v>
      </c>
      <c r="Q395" s="157">
        <v>376</v>
      </c>
      <c r="R395" s="157">
        <v>1</v>
      </c>
      <c r="S395" s="157">
        <v>1070</v>
      </c>
      <c r="T395" s="157">
        <v>8</v>
      </c>
      <c r="U395" s="157">
        <v>1</v>
      </c>
      <c r="V395" s="157">
        <v>4468.9407323852465</v>
      </c>
      <c r="W395" s="157">
        <v>435.37290101054515</v>
      </c>
      <c r="X395" s="157">
        <v>4464.5408981658911</v>
      </c>
      <c r="Y395" s="157">
        <v>435.00196754393602</v>
      </c>
      <c r="Z395" s="161">
        <v>183</v>
      </c>
      <c r="AA395" s="156">
        <f t="shared" si="35"/>
        <v>4.0949301178654439E-2</v>
      </c>
      <c r="AB395" s="156">
        <f t="shared" si="36"/>
        <v>4.0989656982463638E-2</v>
      </c>
      <c r="AC395" s="156">
        <f t="shared" si="37"/>
        <v>99.901546373451083</v>
      </c>
      <c r="AD395" s="156">
        <f t="shared" si="37"/>
        <v>99.914800975038148</v>
      </c>
      <c r="AE395" s="177"/>
    </row>
    <row r="396" spans="1:31" s="158" customFormat="1" ht="60" x14ac:dyDescent="0.25">
      <c r="A396" s="159" t="s">
        <v>7</v>
      </c>
      <c r="B396" s="157" t="s">
        <v>25</v>
      </c>
      <c r="C396" s="157" t="s">
        <v>123</v>
      </c>
      <c r="D396" s="157" t="s">
        <v>10</v>
      </c>
      <c r="E396" s="157" t="s">
        <v>11</v>
      </c>
      <c r="F396" s="157" t="s">
        <v>12</v>
      </c>
      <c r="G396" s="157" t="s">
        <v>10</v>
      </c>
      <c r="H396" s="157">
        <v>0.6</v>
      </c>
      <c r="I396" s="157">
        <v>535</v>
      </c>
      <c r="J396" s="157">
        <v>2.5</v>
      </c>
      <c r="K396" s="157">
        <v>0.373</v>
      </c>
      <c r="L396" s="161">
        <f t="shared" si="38"/>
        <v>1.1936</v>
      </c>
      <c r="M396" s="160" t="s">
        <v>124</v>
      </c>
      <c r="N396" s="153">
        <v>7.9239691744762276E-4</v>
      </c>
      <c r="O396" s="153">
        <v>7.923969174475898E-4</v>
      </c>
      <c r="P396" s="157">
        <v>20</v>
      </c>
      <c r="Q396" s="157">
        <v>377</v>
      </c>
      <c r="R396" s="157">
        <v>0.6</v>
      </c>
      <c r="S396" s="157">
        <v>26.75</v>
      </c>
      <c r="T396" s="157">
        <v>2.5</v>
      </c>
      <c r="U396" s="157">
        <v>20</v>
      </c>
      <c r="V396" s="157">
        <v>2.1889701399890797</v>
      </c>
      <c r="W396" s="157">
        <v>0.6105063522747658</v>
      </c>
      <c r="X396" s="157">
        <v>2.1329842411147428</v>
      </c>
      <c r="Y396" s="157">
        <v>0.59561051658624853</v>
      </c>
      <c r="Z396" s="161">
        <v>183</v>
      </c>
      <c r="AA396" s="156">
        <f t="shared" si="35"/>
        <v>83.600957663549011</v>
      </c>
      <c r="AB396" s="156">
        <f t="shared" si="36"/>
        <v>85.795289281818754</v>
      </c>
      <c r="AC396" s="156">
        <f t="shared" si="37"/>
        <v>97.442363518279137</v>
      </c>
      <c r="AD396" s="156">
        <f t="shared" si="37"/>
        <v>97.560085061684475</v>
      </c>
      <c r="AE396" s="177"/>
    </row>
    <row r="397" spans="1:31" s="158" customFormat="1" ht="60" x14ac:dyDescent="0.25">
      <c r="A397" s="159" t="s">
        <v>7</v>
      </c>
      <c r="B397" s="157" t="s">
        <v>25</v>
      </c>
      <c r="C397" s="157" t="s">
        <v>123</v>
      </c>
      <c r="D397" s="157" t="s">
        <v>16</v>
      </c>
      <c r="E397" s="157" t="s">
        <v>17</v>
      </c>
      <c r="F397" s="157" t="s">
        <v>12</v>
      </c>
      <c r="G397" s="157" t="s">
        <v>47</v>
      </c>
      <c r="H397" s="157">
        <v>1</v>
      </c>
      <c r="I397" s="157">
        <v>1070</v>
      </c>
      <c r="J397" s="157">
        <v>2.5</v>
      </c>
      <c r="K397" s="157">
        <v>4.05</v>
      </c>
      <c r="L397" s="168">
        <f t="shared" si="38"/>
        <v>12.959999999999999</v>
      </c>
      <c r="M397" s="160" t="s">
        <v>124</v>
      </c>
      <c r="N397" s="153">
        <v>2.0499969176470548E-3</v>
      </c>
      <c r="O397" s="153">
        <v>2.0499969176470548E-3</v>
      </c>
      <c r="P397" s="157">
        <v>20</v>
      </c>
      <c r="Q397" s="157">
        <v>378</v>
      </c>
      <c r="R397" s="157">
        <v>1</v>
      </c>
      <c r="S397" s="157">
        <v>53.5</v>
      </c>
      <c r="T397" s="157">
        <v>2.5</v>
      </c>
      <c r="U397" s="157">
        <v>20</v>
      </c>
      <c r="V397" s="157">
        <v>19.73662141054843</v>
      </c>
      <c r="W397" s="157">
        <v>5.4066745679801143</v>
      </c>
      <c r="X397" s="157">
        <v>19.084666176388321</v>
      </c>
      <c r="Y397" s="157">
        <v>5.2388174114985393</v>
      </c>
      <c r="Z397" s="161">
        <v>183</v>
      </c>
      <c r="AA397" s="156">
        <f t="shared" si="35"/>
        <v>9.2721036794166736</v>
      </c>
      <c r="AB397" s="156">
        <f t="shared" si="36"/>
        <v>9.5888499336922557</v>
      </c>
      <c r="AC397" s="156">
        <f t="shared" si="37"/>
        <v>96.696723210125185</v>
      </c>
      <c r="AD397" s="156">
        <f t="shared" si="37"/>
        <v>96.895371556563191</v>
      </c>
      <c r="AE397" s="177"/>
    </row>
    <row r="398" spans="1:31" s="158" customFormat="1" ht="60" x14ac:dyDescent="0.25">
      <c r="A398" s="159" t="s">
        <v>7</v>
      </c>
      <c r="B398" s="157" t="s">
        <v>27</v>
      </c>
      <c r="C398" s="157" t="s">
        <v>123</v>
      </c>
      <c r="D398" s="157" t="s">
        <v>10</v>
      </c>
      <c r="E398" s="157" t="s">
        <v>11</v>
      </c>
      <c r="F398" s="157" t="s">
        <v>12</v>
      </c>
      <c r="G398" s="157" t="s">
        <v>10</v>
      </c>
      <c r="H398" s="157">
        <v>0.6</v>
      </c>
      <c r="I398" s="157">
        <v>535</v>
      </c>
      <c r="J398" s="157">
        <v>2.5</v>
      </c>
      <c r="K398" s="157">
        <v>0.373</v>
      </c>
      <c r="L398" s="161">
        <f t="shared" si="38"/>
        <v>1.1936</v>
      </c>
      <c r="M398" s="160" t="s">
        <v>124</v>
      </c>
      <c r="N398" s="153">
        <v>7.9239691724639072E-4</v>
      </c>
      <c r="O398" s="153">
        <v>7.923969172463725E-4</v>
      </c>
      <c r="P398" s="157">
        <v>10</v>
      </c>
      <c r="Q398" s="157">
        <v>379</v>
      </c>
      <c r="R398" s="157">
        <v>0.6</v>
      </c>
      <c r="S398" s="157">
        <v>53.5</v>
      </c>
      <c r="T398" s="157">
        <v>2.5</v>
      </c>
      <c r="U398" s="157">
        <v>10</v>
      </c>
      <c r="V398" s="157">
        <v>4.3241104960921595</v>
      </c>
      <c r="W398" s="157">
        <v>1.2042441380751314</v>
      </c>
      <c r="X398" s="157">
        <v>4.2676153488289597</v>
      </c>
      <c r="Y398" s="157">
        <v>1.1892730265477798</v>
      </c>
      <c r="Z398" s="161">
        <v>183</v>
      </c>
      <c r="AA398" s="156">
        <f t="shared" si="35"/>
        <v>42.320842671662326</v>
      </c>
      <c r="AB398" s="156">
        <f t="shared" si="36"/>
        <v>42.881090501798738</v>
      </c>
      <c r="AC398" s="156">
        <f t="shared" si="37"/>
        <v>98.693485115279628</v>
      </c>
      <c r="AD398" s="156">
        <f t="shared" si="37"/>
        <v>98.756804284612784</v>
      </c>
      <c r="AE398" s="177"/>
    </row>
    <row r="399" spans="1:31" s="158" customFormat="1" ht="60" x14ac:dyDescent="0.25">
      <c r="A399" s="159" t="s">
        <v>7</v>
      </c>
      <c r="B399" s="157" t="s">
        <v>27</v>
      </c>
      <c r="C399" s="157" t="s">
        <v>123</v>
      </c>
      <c r="D399" s="157" t="s">
        <v>16</v>
      </c>
      <c r="E399" s="157" t="s">
        <v>17</v>
      </c>
      <c r="F399" s="157" t="s">
        <v>12</v>
      </c>
      <c r="G399" s="157" t="s">
        <v>47</v>
      </c>
      <c r="H399" s="157">
        <v>1</v>
      </c>
      <c r="I399" s="157">
        <v>1070</v>
      </c>
      <c r="J399" s="157">
        <v>2.5</v>
      </c>
      <c r="K399" s="157">
        <v>4.05</v>
      </c>
      <c r="L399" s="168">
        <f t="shared" si="38"/>
        <v>12.959999999999999</v>
      </c>
      <c r="M399" s="160" t="s">
        <v>124</v>
      </c>
      <c r="N399" s="153">
        <v>2.0499969176470505E-3</v>
      </c>
      <c r="O399" s="153">
        <v>2.0499969176470509E-3</v>
      </c>
      <c r="P399" s="157">
        <v>10</v>
      </c>
      <c r="Q399" s="157">
        <v>380</v>
      </c>
      <c r="R399" s="157">
        <v>1</v>
      </c>
      <c r="S399" s="157">
        <v>107</v>
      </c>
      <c r="T399" s="157">
        <v>2.5</v>
      </c>
      <c r="U399" s="157">
        <v>10</v>
      </c>
      <c r="V399" s="157">
        <v>40.155259924580783</v>
      </c>
      <c r="W399" s="157">
        <v>10.79284516097907</v>
      </c>
      <c r="X399" s="157">
        <v>39.453707916792645</v>
      </c>
      <c r="Y399" s="157">
        <v>10.618873416002396</v>
      </c>
      <c r="Z399" s="161">
        <v>183</v>
      </c>
      <c r="AA399" s="156">
        <f t="shared" si="35"/>
        <v>4.5573108066965275</v>
      </c>
      <c r="AB399" s="156">
        <f t="shared" si="36"/>
        <v>4.6383473103705386</v>
      </c>
      <c r="AC399" s="156">
        <f t="shared" si="37"/>
        <v>98.252901340681689</v>
      </c>
      <c r="AD399" s="156">
        <f t="shared" si="37"/>
        <v>98.388082638249458</v>
      </c>
      <c r="AE399" s="177"/>
    </row>
    <row r="400" spans="1:31" s="158" customFormat="1" ht="60" x14ac:dyDescent="0.25">
      <c r="A400" s="159" t="s">
        <v>7</v>
      </c>
      <c r="B400" s="157" t="s">
        <v>28</v>
      </c>
      <c r="C400" s="157" t="s">
        <v>123</v>
      </c>
      <c r="D400" s="157" t="s">
        <v>10</v>
      </c>
      <c r="E400" s="157" t="s">
        <v>11</v>
      </c>
      <c r="F400" s="157" t="s">
        <v>12</v>
      </c>
      <c r="G400" s="157" t="s">
        <v>10</v>
      </c>
      <c r="H400" s="157">
        <v>0.6</v>
      </c>
      <c r="I400" s="157">
        <v>535</v>
      </c>
      <c r="J400" s="157">
        <v>2.5</v>
      </c>
      <c r="K400" s="157">
        <v>0.373</v>
      </c>
      <c r="L400" s="161">
        <f t="shared" si="38"/>
        <v>1.1936</v>
      </c>
      <c r="M400" s="160" t="s">
        <v>124</v>
      </c>
      <c r="N400" s="153">
        <v>7.9239691684752337E-4</v>
      </c>
      <c r="O400" s="153">
        <v>7.9239691684750797E-4</v>
      </c>
      <c r="P400" s="157">
        <v>5</v>
      </c>
      <c r="Q400" s="157">
        <v>381</v>
      </c>
      <c r="R400" s="157">
        <v>0.6</v>
      </c>
      <c r="S400" s="157">
        <v>107</v>
      </c>
      <c r="T400" s="157">
        <v>2.5</v>
      </c>
      <c r="U400" s="157">
        <v>5</v>
      </c>
      <c r="V400" s="157">
        <v>8.6521576991515161</v>
      </c>
      <c r="W400" s="157">
        <v>2.4002279693776858</v>
      </c>
      <c r="X400" s="157">
        <v>8.5946389817788358</v>
      </c>
      <c r="Y400" s="157">
        <v>2.3851087371543107</v>
      </c>
      <c r="Z400" s="161">
        <v>183</v>
      </c>
      <c r="AA400" s="156">
        <f t="shared" si="35"/>
        <v>21.150793404741815</v>
      </c>
      <c r="AB400" s="156">
        <f t="shared" si="36"/>
        <v>21.292342864891857</v>
      </c>
      <c r="AC400" s="156">
        <f t="shared" si="37"/>
        <v>99.335209558439729</v>
      </c>
      <c r="AD400" s="156">
        <f t="shared" si="37"/>
        <v>99.370091823932242</v>
      </c>
      <c r="AE400" s="177"/>
    </row>
    <row r="401" spans="1:31" s="158" customFormat="1" ht="60" x14ac:dyDescent="0.25">
      <c r="A401" s="159" t="s">
        <v>7</v>
      </c>
      <c r="B401" s="157" t="s">
        <v>28</v>
      </c>
      <c r="C401" s="157" t="s">
        <v>123</v>
      </c>
      <c r="D401" s="157" t="s">
        <v>16</v>
      </c>
      <c r="E401" s="157" t="s">
        <v>17</v>
      </c>
      <c r="F401" s="157" t="s">
        <v>12</v>
      </c>
      <c r="G401" s="157" t="s">
        <v>47</v>
      </c>
      <c r="H401" s="157">
        <v>1</v>
      </c>
      <c r="I401" s="157">
        <v>1070</v>
      </c>
      <c r="J401" s="157">
        <v>2.5</v>
      </c>
      <c r="K401" s="157">
        <v>4.05</v>
      </c>
      <c r="L401" s="168">
        <f t="shared" si="38"/>
        <v>12.959999999999999</v>
      </c>
      <c r="M401" s="160" t="s">
        <v>124</v>
      </c>
      <c r="N401" s="153">
        <v>2.0499969176470422E-3</v>
      </c>
      <c r="O401" s="153">
        <v>2.0499969176470422E-3</v>
      </c>
      <c r="P401" s="157">
        <v>5</v>
      </c>
      <c r="Q401" s="157">
        <v>382</v>
      </c>
      <c r="R401" s="157">
        <v>1</v>
      </c>
      <c r="S401" s="157">
        <v>214</v>
      </c>
      <c r="T401" s="157">
        <v>2.5</v>
      </c>
      <c r="U401" s="157">
        <v>5</v>
      </c>
      <c r="V401" s="157">
        <v>85.536761365949673</v>
      </c>
      <c r="W401" s="157">
        <v>22.068921993484622</v>
      </c>
      <c r="X401" s="157">
        <v>84.733528773447858</v>
      </c>
      <c r="Y401" s="157">
        <v>21.884532939857287</v>
      </c>
      <c r="Z401" s="161">
        <v>183</v>
      </c>
      <c r="AA401" s="156">
        <f t="shared" si="35"/>
        <v>2.1394310127908156</v>
      </c>
      <c r="AB401" s="156">
        <f t="shared" si="36"/>
        <v>2.1597117770143544</v>
      </c>
      <c r="AC401" s="156">
        <f t="shared" si="37"/>
        <v>99.060950426840023</v>
      </c>
      <c r="AD401" s="156">
        <f t="shared" si="37"/>
        <v>99.164485452974219</v>
      </c>
      <c r="AE401" s="177"/>
    </row>
    <row r="402" spans="1:31" s="158" customFormat="1" ht="60" x14ac:dyDescent="0.25">
      <c r="A402" s="159" t="s">
        <v>7</v>
      </c>
      <c r="B402" s="157" t="s">
        <v>29</v>
      </c>
      <c r="C402" s="157" t="s">
        <v>123</v>
      </c>
      <c r="D402" s="157" t="s">
        <v>10</v>
      </c>
      <c r="E402" s="157" t="s">
        <v>11</v>
      </c>
      <c r="F402" s="157" t="s">
        <v>23</v>
      </c>
      <c r="G402" s="157" t="s">
        <v>10</v>
      </c>
      <c r="H402" s="157">
        <v>0.6</v>
      </c>
      <c r="I402" s="157">
        <v>535</v>
      </c>
      <c r="J402" s="157">
        <v>2.5</v>
      </c>
      <c r="K402" s="157">
        <v>0.373</v>
      </c>
      <c r="L402" s="161">
        <f t="shared" si="38"/>
        <v>1.1936</v>
      </c>
      <c r="M402" s="160" t="s">
        <v>124</v>
      </c>
      <c r="N402" s="153">
        <v>7.9239691364925598E-4</v>
      </c>
      <c r="O402" s="153">
        <v>7.9239691364922735E-4</v>
      </c>
      <c r="P402" s="157">
        <v>1</v>
      </c>
      <c r="Q402" s="157">
        <v>383</v>
      </c>
      <c r="R402" s="157">
        <v>0.6</v>
      </c>
      <c r="S402" s="157">
        <v>535</v>
      </c>
      <c r="T402" s="157">
        <v>2.5</v>
      </c>
      <c r="U402" s="157">
        <v>1</v>
      </c>
      <c r="V402" s="157">
        <v>46.043051947381777</v>
      </c>
      <c r="W402" s="157">
        <v>12.35105673763516</v>
      </c>
      <c r="X402" s="157">
        <v>45.977231120832322</v>
      </c>
      <c r="Y402" s="157">
        <v>12.334864760212788</v>
      </c>
      <c r="Z402" s="161">
        <v>183</v>
      </c>
      <c r="AA402" s="156">
        <f t="shared" si="35"/>
        <v>3.9745410493017119</v>
      </c>
      <c r="AB402" s="156">
        <f t="shared" si="36"/>
        <v>3.9802309869217538</v>
      </c>
      <c r="AC402" s="156">
        <f t="shared" si="37"/>
        <v>99.857045039879907</v>
      </c>
      <c r="AD402" s="156">
        <f t="shared" si="37"/>
        <v>99.86890208857163</v>
      </c>
      <c r="AE402" s="177"/>
    </row>
    <row r="403" spans="1:31" s="158" customFormat="1" ht="60" x14ac:dyDescent="0.25">
      <c r="A403" s="159" t="s">
        <v>7</v>
      </c>
      <c r="B403" s="157" t="s">
        <v>29</v>
      </c>
      <c r="C403" s="157" t="s">
        <v>123</v>
      </c>
      <c r="D403" s="157" t="s">
        <v>16</v>
      </c>
      <c r="E403" s="157" t="s">
        <v>17</v>
      </c>
      <c r="F403" s="157" t="s">
        <v>23</v>
      </c>
      <c r="G403" s="157" t="s">
        <v>47</v>
      </c>
      <c r="H403" s="157">
        <v>1</v>
      </c>
      <c r="I403" s="157">
        <v>1070</v>
      </c>
      <c r="J403" s="157">
        <v>2.5</v>
      </c>
      <c r="K403" s="157">
        <v>4.05</v>
      </c>
      <c r="L403" s="168">
        <f>K403*8/J403</f>
        <v>12.959999999999999</v>
      </c>
      <c r="M403" s="160" t="s">
        <v>124</v>
      </c>
      <c r="N403" s="153">
        <v>2.0499969176469746E-3</v>
      </c>
      <c r="O403" s="153">
        <v>2.0499969176469746E-3</v>
      </c>
      <c r="P403" s="157">
        <v>1</v>
      </c>
      <c r="Q403" s="157">
        <v>384</v>
      </c>
      <c r="R403" s="157">
        <v>1</v>
      </c>
      <c r="S403" s="157">
        <v>1070</v>
      </c>
      <c r="T403" s="157">
        <v>2.5</v>
      </c>
      <c r="U403" s="157">
        <v>1</v>
      </c>
      <c r="V403" s="157">
        <v>672.54473123252387</v>
      </c>
      <c r="W403" s="157">
        <v>126.2358705888078</v>
      </c>
      <c r="X403" s="157">
        <v>670.91562285704674</v>
      </c>
      <c r="Y403" s="157">
        <v>126.01035325551548</v>
      </c>
      <c r="Z403" s="161">
        <v>183</v>
      </c>
      <c r="AA403" s="156">
        <f t="shared" si="35"/>
        <v>0.27210086036155423</v>
      </c>
      <c r="AB403" s="156">
        <f t="shared" si="36"/>
        <v>0.27276157204494278</v>
      </c>
      <c r="AC403" s="156">
        <f t="shared" si="37"/>
        <v>99.757769513339042</v>
      </c>
      <c r="AD403" s="156">
        <f t="shared" si="37"/>
        <v>99.821352415727446</v>
      </c>
      <c r="AE403" s="177"/>
    </row>
    <row r="404" spans="1:31" s="158" customFormat="1" ht="45" x14ac:dyDescent="0.25">
      <c r="A404" s="159" t="s">
        <v>7</v>
      </c>
      <c r="B404" s="157" t="s">
        <v>8</v>
      </c>
      <c r="C404" s="157" t="s">
        <v>125</v>
      </c>
      <c r="D404" s="157" t="s">
        <v>10</v>
      </c>
      <c r="E404" s="157" t="s">
        <v>11</v>
      </c>
      <c r="F404" s="157" t="s">
        <v>12</v>
      </c>
      <c r="G404" s="157" t="s">
        <v>10</v>
      </c>
      <c r="H404" s="157">
        <v>0.6</v>
      </c>
      <c r="I404" s="157">
        <v>535</v>
      </c>
      <c r="J404" s="157">
        <v>4</v>
      </c>
      <c r="K404" s="157">
        <v>6.08</v>
      </c>
      <c r="L404" s="168">
        <f>K404*8/J404</f>
        <v>12.16</v>
      </c>
      <c r="M404" s="160" t="s">
        <v>112</v>
      </c>
      <c r="N404" s="153">
        <v>7.9239691732794137E-4</v>
      </c>
      <c r="O404" s="153">
        <v>7.9239691732798235E-4</v>
      </c>
      <c r="P404" s="157">
        <v>20</v>
      </c>
      <c r="Q404" s="157">
        <v>385</v>
      </c>
      <c r="R404" s="157">
        <v>0.6</v>
      </c>
      <c r="S404" s="157">
        <v>26.75</v>
      </c>
      <c r="T404" s="157">
        <v>4</v>
      </c>
      <c r="U404" s="157">
        <v>20</v>
      </c>
      <c r="V404" s="157">
        <v>4.5995364818771449</v>
      </c>
      <c r="W404" s="157">
        <v>1.0433371945473371</v>
      </c>
      <c r="X404" s="157">
        <v>3.6809322631545833</v>
      </c>
      <c r="Y404" s="157">
        <v>0.84118715751392825</v>
      </c>
      <c r="Z404" s="161">
        <v>183</v>
      </c>
      <c r="AA404" s="156">
        <f t="shared" si="35"/>
        <v>39.786617786606783</v>
      </c>
      <c r="AB404" s="156">
        <f t="shared" si="36"/>
        <v>49.715666281554391</v>
      </c>
      <c r="AC404" s="156">
        <f t="shared" si="37"/>
        <v>80.028330629792833</v>
      </c>
      <c r="AD404" s="156">
        <f t="shared" si="37"/>
        <v>80.624668794529683</v>
      </c>
      <c r="AE404" s="178" t="s">
        <v>109</v>
      </c>
    </row>
    <row r="405" spans="1:31" s="158" customFormat="1" ht="30" x14ac:dyDescent="0.25">
      <c r="A405" s="159" t="s">
        <v>7</v>
      </c>
      <c r="B405" s="157" t="s">
        <v>15</v>
      </c>
      <c r="C405" s="157" t="s">
        <v>125</v>
      </c>
      <c r="D405" s="157" t="s">
        <v>16</v>
      </c>
      <c r="E405" s="157" t="s">
        <v>17</v>
      </c>
      <c r="F405" s="157" t="s">
        <v>12</v>
      </c>
      <c r="G405" s="157" t="s">
        <v>47</v>
      </c>
      <c r="H405" s="157">
        <v>1</v>
      </c>
      <c r="I405" s="157">
        <v>1070</v>
      </c>
      <c r="J405" s="157">
        <v>8</v>
      </c>
      <c r="K405" s="161">
        <v>7.3</v>
      </c>
      <c r="L405" s="161">
        <f t="shared" si="38"/>
        <v>7.3</v>
      </c>
      <c r="M405" s="160" t="s">
        <v>58</v>
      </c>
      <c r="N405" s="153">
        <v>2.0499969176470457E-3</v>
      </c>
      <c r="O405" s="153">
        <v>2.0499969176470457E-3</v>
      </c>
      <c r="P405" s="157">
        <v>20</v>
      </c>
      <c r="Q405" s="157">
        <v>386</v>
      </c>
      <c r="R405" s="157">
        <v>1</v>
      </c>
      <c r="S405" s="157">
        <v>53.5</v>
      </c>
      <c r="T405" s="157">
        <v>8</v>
      </c>
      <c r="U405" s="157">
        <v>20</v>
      </c>
      <c r="V405" s="157">
        <v>64.894800540932664</v>
      </c>
      <c r="W405" s="157">
        <v>9.5701176934314987</v>
      </c>
      <c r="X405" s="157">
        <v>63.610792583240752</v>
      </c>
      <c r="Y405" s="157">
        <v>9.3867477432188888</v>
      </c>
      <c r="Z405" s="161">
        <v>183</v>
      </c>
      <c r="AA405" s="156">
        <f t="shared" ref="AA405:AA467" si="39">Z405/V405</f>
        <v>2.8199485702182256</v>
      </c>
      <c r="AB405" s="156">
        <f t="shared" ref="AB405:AB467" si="40">Z405/X405</f>
        <v>2.8768703009088772</v>
      </c>
      <c r="AC405" s="156">
        <f t="shared" ref="AC405:AD467" si="41">X405*100/V405</f>
        <v>98.021400871889554</v>
      </c>
      <c r="AD405" s="156">
        <f t="shared" si="41"/>
        <v>98.083932130338724</v>
      </c>
      <c r="AE405" s="178" t="s">
        <v>109</v>
      </c>
    </row>
    <row r="406" spans="1:31" s="158" customFormat="1" ht="45" x14ac:dyDescent="0.25">
      <c r="A406" s="159" t="s">
        <v>7</v>
      </c>
      <c r="B406" s="157" t="s">
        <v>18</v>
      </c>
      <c r="C406" s="157" t="s">
        <v>125</v>
      </c>
      <c r="D406" s="157" t="s">
        <v>10</v>
      </c>
      <c r="E406" s="157" t="s">
        <v>11</v>
      </c>
      <c r="F406" s="157" t="s">
        <v>12</v>
      </c>
      <c r="G406" s="157" t="s">
        <v>10</v>
      </c>
      <c r="H406" s="157">
        <v>0.6</v>
      </c>
      <c r="I406" s="157">
        <v>535</v>
      </c>
      <c r="J406" s="157">
        <v>4</v>
      </c>
      <c r="K406" s="157">
        <v>6.08</v>
      </c>
      <c r="L406" s="168">
        <f t="shared" si="38"/>
        <v>12.16</v>
      </c>
      <c r="M406" s="160" t="s">
        <v>112</v>
      </c>
      <c r="N406" s="153">
        <v>7.9239691700591555E-4</v>
      </c>
      <c r="O406" s="153">
        <v>7.9239691700591858E-4</v>
      </c>
      <c r="P406" s="157">
        <v>10</v>
      </c>
      <c r="Q406" s="157">
        <v>387</v>
      </c>
      <c r="R406" s="157">
        <v>0.6</v>
      </c>
      <c r="S406" s="157">
        <v>53.5</v>
      </c>
      <c r="T406" s="157">
        <v>4</v>
      </c>
      <c r="U406" s="157">
        <v>10</v>
      </c>
      <c r="V406" s="157">
        <v>8.0508289942319529</v>
      </c>
      <c r="W406" s="157">
        <v>1.828528522395104</v>
      </c>
      <c r="X406" s="157">
        <v>7.1202713988517603</v>
      </c>
      <c r="Y406" s="157">
        <v>1.6245491991823393</v>
      </c>
      <c r="Z406" s="161">
        <v>183</v>
      </c>
      <c r="AA406" s="156">
        <f t="shared" si="39"/>
        <v>22.730578444916798</v>
      </c>
      <c r="AB406" s="156">
        <f t="shared" si="40"/>
        <v>25.701267514818497</v>
      </c>
      <c r="AC406" s="156">
        <f t="shared" si="41"/>
        <v>88.4414686233319</v>
      </c>
      <c r="AD406" s="156">
        <f t="shared" si="41"/>
        <v>88.84461900842642</v>
      </c>
      <c r="AE406" s="178" t="s">
        <v>109</v>
      </c>
    </row>
    <row r="407" spans="1:31" s="158" customFormat="1" ht="30" x14ac:dyDescent="0.25">
      <c r="A407" s="159" t="s">
        <v>7</v>
      </c>
      <c r="B407" s="157" t="s">
        <v>19</v>
      </c>
      <c r="C407" s="157" t="s">
        <v>125</v>
      </c>
      <c r="D407" s="157" t="s">
        <v>16</v>
      </c>
      <c r="E407" s="157" t="s">
        <v>17</v>
      </c>
      <c r="F407" s="157" t="s">
        <v>12</v>
      </c>
      <c r="G407" s="157" t="s">
        <v>47</v>
      </c>
      <c r="H407" s="157">
        <v>1</v>
      </c>
      <c r="I407" s="157">
        <v>1070</v>
      </c>
      <c r="J407" s="157">
        <v>8</v>
      </c>
      <c r="K407" s="161">
        <v>7.3</v>
      </c>
      <c r="L407" s="161">
        <f t="shared" si="38"/>
        <v>7.3</v>
      </c>
      <c r="M407" s="160" t="s">
        <v>58</v>
      </c>
      <c r="N407" s="153">
        <v>2.0499969176470318E-3</v>
      </c>
      <c r="O407" s="153">
        <v>2.0499969176470318E-3</v>
      </c>
      <c r="P407" s="157">
        <v>10</v>
      </c>
      <c r="Q407" s="157">
        <v>388</v>
      </c>
      <c r="R407" s="157">
        <v>1</v>
      </c>
      <c r="S407" s="157">
        <v>107</v>
      </c>
      <c r="T407" s="157">
        <v>8</v>
      </c>
      <c r="U407" s="157">
        <v>10</v>
      </c>
      <c r="V407" s="157">
        <v>139.5035911532363</v>
      </c>
      <c r="W407" s="157">
        <v>20.342209892321559</v>
      </c>
      <c r="X407" s="157">
        <v>137.99959545259915</v>
      </c>
      <c r="Y407" s="157">
        <v>20.132775454385733</v>
      </c>
      <c r="Z407" s="161">
        <v>183</v>
      </c>
      <c r="AA407" s="156">
        <f t="shared" si="39"/>
        <v>1.3117941874269423</v>
      </c>
      <c r="AB407" s="156">
        <f t="shared" si="40"/>
        <v>1.3260908439609</v>
      </c>
      <c r="AC407" s="156">
        <f t="shared" si="41"/>
        <v>98.921894634966705</v>
      </c>
      <c r="AD407" s="156">
        <f t="shared" si="41"/>
        <v>98.97044402233368</v>
      </c>
      <c r="AE407" s="178" t="s">
        <v>109</v>
      </c>
    </row>
    <row r="408" spans="1:31" s="158" customFormat="1" ht="45" x14ac:dyDescent="0.25">
      <c r="A408" s="159" t="s">
        <v>7</v>
      </c>
      <c r="B408" s="157" t="s">
        <v>20</v>
      </c>
      <c r="C408" s="157" t="s">
        <v>125</v>
      </c>
      <c r="D408" s="157" t="s">
        <v>10</v>
      </c>
      <c r="E408" s="157" t="s">
        <v>11</v>
      </c>
      <c r="F408" s="157" t="s">
        <v>12</v>
      </c>
      <c r="G408" s="157" t="s">
        <v>10</v>
      </c>
      <c r="H408" s="157">
        <v>0.6</v>
      </c>
      <c r="I408" s="157">
        <v>535</v>
      </c>
      <c r="J408" s="157">
        <v>4</v>
      </c>
      <c r="K408" s="161">
        <v>6.08</v>
      </c>
      <c r="L408" s="168">
        <f t="shared" si="38"/>
        <v>12.16</v>
      </c>
      <c r="M408" s="160" t="s">
        <v>112</v>
      </c>
      <c r="N408" s="153">
        <v>7.9239691636774374E-4</v>
      </c>
      <c r="O408" s="153">
        <v>7.9239691636773767E-4</v>
      </c>
      <c r="P408" s="157">
        <v>5</v>
      </c>
      <c r="Q408" s="157">
        <v>389</v>
      </c>
      <c r="R408" s="157">
        <v>0.6</v>
      </c>
      <c r="S408" s="157">
        <v>107</v>
      </c>
      <c r="T408" s="157">
        <v>4</v>
      </c>
      <c r="U408" s="157">
        <v>5</v>
      </c>
      <c r="V408" s="157">
        <v>15.087361391146478</v>
      </c>
      <c r="W408" s="157">
        <v>3.4191667484251673</v>
      </c>
      <c r="X408" s="157">
        <v>14.132660206883786</v>
      </c>
      <c r="Y408" s="157">
        <v>3.2115812138223037</v>
      </c>
      <c r="Z408" s="161">
        <v>183</v>
      </c>
      <c r="AA408" s="156">
        <f t="shared" si="39"/>
        <v>12.12935749702314</v>
      </c>
      <c r="AB408" s="156">
        <f t="shared" si="40"/>
        <v>12.948729915042017</v>
      </c>
      <c r="AC408" s="156">
        <f t="shared" si="41"/>
        <v>93.672179253140129</v>
      </c>
      <c r="AD408" s="156">
        <f t="shared" si="41"/>
        <v>93.928768326421192</v>
      </c>
      <c r="AE408" s="178" t="s">
        <v>109</v>
      </c>
    </row>
    <row r="409" spans="1:31" s="158" customFormat="1" ht="30" x14ac:dyDescent="0.25">
      <c r="A409" s="159" t="s">
        <v>7</v>
      </c>
      <c r="B409" s="157" t="s">
        <v>21</v>
      </c>
      <c r="C409" s="157" t="s">
        <v>125</v>
      </c>
      <c r="D409" s="157" t="s">
        <v>16</v>
      </c>
      <c r="E409" s="157" t="s">
        <v>17</v>
      </c>
      <c r="F409" s="157" t="s">
        <v>12</v>
      </c>
      <c r="G409" s="157" t="s">
        <v>47</v>
      </c>
      <c r="H409" s="157">
        <v>1</v>
      </c>
      <c r="I409" s="157">
        <v>1070</v>
      </c>
      <c r="J409" s="157">
        <v>8</v>
      </c>
      <c r="K409" s="161">
        <v>7.3</v>
      </c>
      <c r="L409" s="161">
        <f t="shared" si="38"/>
        <v>7.3</v>
      </c>
      <c r="M409" s="160" t="s">
        <v>58</v>
      </c>
      <c r="N409" s="153">
        <v>2.0499969176470049E-3</v>
      </c>
      <c r="O409" s="153">
        <v>2.0499969176470049E-3</v>
      </c>
      <c r="P409" s="157">
        <v>5</v>
      </c>
      <c r="Q409" s="157">
        <v>390</v>
      </c>
      <c r="R409" s="157">
        <v>1</v>
      </c>
      <c r="S409" s="157">
        <v>214</v>
      </c>
      <c r="T409" s="157">
        <v>8</v>
      </c>
      <c r="U409" s="157">
        <v>5</v>
      </c>
      <c r="V409" s="157">
        <v>326.72637267279578</v>
      </c>
      <c r="W409" s="157">
        <v>45.855094377335519</v>
      </c>
      <c r="X409" s="157">
        <v>324.72468559700803</v>
      </c>
      <c r="Y409" s="157">
        <v>45.598567032678964</v>
      </c>
      <c r="Z409" s="161">
        <v>183</v>
      </c>
      <c r="AA409" s="156">
        <f t="shared" si="39"/>
        <v>0.56010170988941765</v>
      </c>
      <c r="AB409" s="156">
        <f t="shared" si="40"/>
        <v>0.56355432191289534</v>
      </c>
      <c r="AC409" s="156">
        <f t="shared" si="41"/>
        <v>99.387350626332093</v>
      </c>
      <c r="AD409" s="156">
        <f t="shared" si="41"/>
        <v>99.440569585255631</v>
      </c>
      <c r="AE409" s="178" t="s">
        <v>109</v>
      </c>
    </row>
    <row r="410" spans="1:31" s="158" customFormat="1" ht="45" x14ac:dyDescent="0.25">
      <c r="A410" s="159" t="s">
        <v>7</v>
      </c>
      <c r="B410" s="157" t="s">
        <v>22</v>
      </c>
      <c r="C410" s="157" t="s">
        <v>125</v>
      </c>
      <c r="D410" s="157" t="s">
        <v>10</v>
      </c>
      <c r="E410" s="157" t="s">
        <v>11</v>
      </c>
      <c r="F410" s="157" t="s">
        <v>23</v>
      </c>
      <c r="G410" s="157" t="s">
        <v>10</v>
      </c>
      <c r="H410" s="157">
        <v>0.6</v>
      </c>
      <c r="I410" s="157">
        <v>535</v>
      </c>
      <c r="J410" s="157">
        <v>4</v>
      </c>
      <c r="K410" s="161">
        <v>6.08</v>
      </c>
      <c r="L410" s="168">
        <f t="shared" si="38"/>
        <v>12.16</v>
      </c>
      <c r="M410" s="160" t="s">
        <v>112</v>
      </c>
      <c r="N410" s="153">
        <v>7.9239691125055191E-4</v>
      </c>
      <c r="O410" s="153">
        <v>7.9239691125054107E-4</v>
      </c>
      <c r="P410" s="157">
        <v>1</v>
      </c>
      <c r="Q410" s="157">
        <v>391</v>
      </c>
      <c r="R410" s="157">
        <v>0.6</v>
      </c>
      <c r="S410" s="157">
        <v>535</v>
      </c>
      <c r="T410" s="157">
        <v>4</v>
      </c>
      <c r="U410" s="157">
        <v>1</v>
      </c>
      <c r="V410" s="157">
        <v>77.960051208342065</v>
      </c>
      <c r="W410" s="157">
        <v>17.053733207494677</v>
      </c>
      <c r="X410" s="157">
        <v>76.804441941894552</v>
      </c>
      <c r="Y410" s="157">
        <v>16.820141117166024</v>
      </c>
      <c r="Z410" s="161">
        <v>183</v>
      </c>
      <c r="AA410" s="156">
        <f t="shared" si="39"/>
        <v>2.3473560774215887</v>
      </c>
      <c r="AB410" s="156">
        <f t="shared" si="40"/>
        <v>2.3826746913732721</v>
      </c>
      <c r="AC410" s="156">
        <f t="shared" si="41"/>
        <v>98.517690472830452</v>
      </c>
      <c r="AD410" s="156">
        <f t="shared" si="41"/>
        <v>98.630258328270344</v>
      </c>
      <c r="AE410" s="178" t="s">
        <v>109</v>
      </c>
    </row>
    <row r="411" spans="1:31" s="158" customFormat="1" ht="30" x14ac:dyDescent="0.25">
      <c r="A411" s="159" t="s">
        <v>7</v>
      </c>
      <c r="B411" s="157" t="s">
        <v>24</v>
      </c>
      <c r="C411" s="157" t="s">
        <v>125</v>
      </c>
      <c r="D411" s="157" t="s">
        <v>16</v>
      </c>
      <c r="E411" s="157" t="s">
        <v>17</v>
      </c>
      <c r="F411" s="157" t="s">
        <v>23</v>
      </c>
      <c r="G411" s="157" t="s">
        <v>47</v>
      </c>
      <c r="H411" s="157">
        <v>1</v>
      </c>
      <c r="I411" s="157">
        <v>1070</v>
      </c>
      <c r="J411" s="157">
        <v>8</v>
      </c>
      <c r="K411" s="161">
        <v>7.3</v>
      </c>
      <c r="L411" s="161">
        <f t="shared" si="38"/>
        <v>7.3</v>
      </c>
      <c r="M411" s="160" t="s">
        <v>58</v>
      </c>
      <c r="N411" s="153">
        <v>2.0499969176467885E-3</v>
      </c>
      <c r="O411" s="153">
        <v>2.0499969176467885E-3</v>
      </c>
      <c r="P411" s="157">
        <v>1</v>
      </c>
      <c r="Q411" s="157">
        <v>392</v>
      </c>
      <c r="R411" s="157">
        <v>1</v>
      </c>
      <c r="S411" s="157">
        <v>1070</v>
      </c>
      <c r="T411" s="157">
        <v>8</v>
      </c>
      <c r="U411" s="157">
        <v>1</v>
      </c>
      <c r="V411" s="157">
        <v>4473.5532510723569</v>
      </c>
      <c r="W411" s="157">
        <v>435.76209352425724</v>
      </c>
      <c r="X411" s="157">
        <v>4465.6207200337658</v>
      </c>
      <c r="Y411" s="157">
        <v>435.09337047497451</v>
      </c>
      <c r="Z411" s="161">
        <v>183</v>
      </c>
      <c r="AA411" s="156">
        <f t="shared" si="39"/>
        <v>4.090707983774039E-2</v>
      </c>
      <c r="AB411" s="156">
        <f t="shared" si="40"/>
        <v>4.0979745364182266E-2</v>
      </c>
      <c r="AC411" s="156">
        <f t="shared" si="41"/>
        <v>99.822679409556827</v>
      </c>
      <c r="AD411" s="156">
        <f t="shared" si="41"/>
        <v>99.846539416984527</v>
      </c>
      <c r="AE411" s="178" t="s">
        <v>109</v>
      </c>
    </row>
    <row r="412" spans="1:31" s="158" customFormat="1" ht="60" x14ac:dyDescent="0.25">
      <c r="A412" s="159" t="s">
        <v>7</v>
      </c>
      <c r="B412" s="157" t="s">
        <v>25</v>
      </c>
      <c r="C412" s="157" t="s">
        <v>125</v>
      </c>
      <c r="D412" s="157" t="s">
        <v>10</v>
      </c>
      <c r="E412" s="157" t="s">
        <v>11</v>
      </c>
      <c r="F412" s="157" t="s">
        <v>12</v>
      </c>
      <c r="G412" s="157" t="s">
        <v>10</v>
      </c>
      <c r="H412" s="157">
        <v>0.6</v>
      </c>
      <c r="I412" s="157">
        <v>535</v>
      </c>
      <c r="J412" s="157">
        <v>1</v>
      </c>
      <c r="K412" s="157">
        <v>6.08</v>
      </c>
      <c r="L412" s="168">
        <f t="shared" ref="L412:L419" si="42">K412*8/J412</f>
        <v>48.64</v>
      </c>
      <c r="M412" s="160" t="s">
        <v>126</v>
      </c>
      <c r="N412" s="153">
        <v>7.9239691756728312E-4</v>
      </c>
      <c r="O412" s="153">
        <v>7.9239691756728355E-4</v>
      </c>
      <c r="P412" s="157">
        <v>20</v>
      </c>
      <c r="Q412" s="157">
        <v>393</v>
      </c>
      <c r="R412" s="157">
        <v>0.6</v>
      </c>
      <c r="S412" s="157">
        <v>26.75</v>
      </c>
      <c r="T412" s="157">
        <v>1</v>
      </c>
      <c r="U412" s="157">
        <v>20</v>
      </c>
      <c r="V412" s="157">
        <v>2.0420442489276214</v>
      </c>
      <c r="W412" s="157">
        <v>0.75366863340404699</v>
      </c>
      <c r="X412" s="157">
        <v>1.1307678458699382</v>
      </c>
      <c r="Y412" s="157">
        <v>0.43186111391898552</v>
      </c>
      <c r="Z412" s="161">
        <v>183</v>
      </c>
      <c r="AA412" s="156">
        <f t="shared" si="39"/>
        <v>89.616079620264046</v>
      </c>
      <c r="AB412" s="156">
        <f t="shared" si="40"/>
        <v>161.83693290218372</v>
      </c>
      <c r="AC412" s="156">
        <f t="shared" si="41"/>
        <v>55.374306725417945</v>
      </c>
      <c r="AD412" s="156">
        <f t="shared" si="41"/>
        <v>57.301192431005916</v>
      </c>
      <c r="AE412" s="178" t="s">
        <v>109</v>
      </c>
    </row>
    <row r="413" spans="1:31" s="158" customFormat="1" ht="60" x14ac:dyDescent="0.25">
      <c r="A413" s="159" t="s">
        <v>7</v>
      </c>
      <c r="B413" s="157" t="s">
        <v>25</v>
      </c>
      <c r="C413" s="157" t="s">
        <v>125</v>
      </c>
      <c r="D413" s="157" t="s">
        <v>16</v>
      </c>
      <c r="E413" s="157" t="s">
        <v>17</v>
      </c>
      <c r="F413" s="157" t="s">
        <v>12</v>
      </c>
      <c r="G413" s="157" t="s">
        <v>47</v>
      </c>
      <c r="H413" s="157">
        <v>1</v>
      </c>
      <c r="I413" s="157">
        <v>1070</v>
      </c>
      <c r="J413" s="157">
        <v>4</v>
      </c>
      <c r="K413" s="157">
        <v>7.3</v>
      </c>
      <c r="L413" s="168">
        <f t="shared" si="42"/>
        <v>14.6</v>
      </c>
      <c r="M413" s="160" t="s">
        <v>127</v>
      </c>
      <c r="N413" s="153">
        <v>2.0499969176470522E-3</v>
      </c>
      <c r="O413" s="153">
        <v>2.0499969176470522E-3</v>
      </c>
      <c r="P413" s="157">
        <v>20</v>
      </c>
      <c r="Q413" s="157">
        <v>394</v>
      </c>
      <c r="R413" s="157">
        <v>1</v>
      </c>
      <c r="S413" s="157">
        <v>53.5</v>
      </c>
      <c r="T413" s="157">
        <v>4</v>
      </c>
      <c r="U413" s="157">
        <v>20</v>
      </c>
      <c r="V413" s="157">
        <v>32.320108682297054</v>
      </c>
      <c r="W413" s="157">
        <v>7.251362392072517</v>
      </c>
      <c r="X413" s="157">
        <v>31.104395163308418</v>
      </c>
      <c r="Y413" s="157">
        <v>6.9924273943437454</v>
      </c>
      <c r="Z413" s="161">
        <v>183</v>
      </c>
      <c r="AA413" s="156">
        <f t="shared" si="39"/>
        <v>5.6621096729243368</v>
      </c>
      <c r="AB413" s="156">
        <f t="shared" si="40"/>
        <v>5.8834129080211701</v>
      </c>
      <c r="AC413" s="156">
        <f t="shared" si="41"/>
        <v>96.238522800344029</v>
      </c>
      <c r="AD413" s="156">
        <f t="shared" si="41"/>
        <v>96.429153809608948</v>
      </c>
      <c r="AE413" s="178" t="s">
        <v>109</v>
      </c>
    </row>
    <row r="414" spans="1:31" s="158" customFormat="1" ht="60" x14ac:dyDescent="0.25">
      <c r="A414" s="159" t="s">
        <v>7</v>
      </c>
      <c r="B414" s="157" t="s">
        <v>27</v>
      </c>
      <c r="C414" s="157" t="s">
        <v>125</v>
      </c>
      <c r="D414" s="157" t="s">
        <v>10</v>
      </c>
      <c r="E414" s="157" t="s">
        <v>11</v>
      </c>
      <c r="F414" s="157" t="s">
        <v>12</v>
      </c>
      <c r="G414" s="157" t="s">
        <v>10</v>
      </c>
      <c r="H414" s="157">
        <v>0.6</v>
      </c>
      <c r="I414" s="157">
        <v>535</v>
      </c>
      <c r="J414" s="157">
        <v>1</v>
      </c>
      <c r="K414" s="157">
        <v>6.08</v>
      </c>
      <c r="L414" s="168">
        <f t="shared" si="42"/>
        <v>48.64</v>
      </c>
      <c r="M414" s="160" t="s">
        <v>126</v>
      </c>
      <c r="N414" s="153">
        <v>7.9239691748678675E-4</v>
      </c>
      <c r="O414" s="153">
        <v>7.9239691748679694E-4</v>
      </c>
      <c r="P414" s="157">
        <v>10</v>
      </c>
      <c r="Q414" s="157">
        <v>395</v>
      </c>
      <c r="R414" s="157">
        <v>0.6</v>
      </c>
      <c r="S414" s="157">
        <v>53.5</v>
      </c>
      <c r="T414" s="157">
        <v>1</v>
      </c>
      <c r="U414" s="157">
        <v>10</v>
      </c>
      <c r="V414" s="157">
        <v>2.8942322344339457</v>
      </c>
      <c r="W414" s="157">
        <v>1.0795957388873378</v>
      </c>
      <c r="X414" s="157">
        <v>1.9791764111210848</v>
      </c>
      <c r="Y414" s="157">
        <v>0.75724841589802583</v>
      </c>
      <c r="Z414" s="161">
        <v>183</v>
      </c>
      <c r="AA414" s="156">
        <f t="shared" si="39"/>
        <v>63.229203870639346</v>
      </c>
      <c r="AB414" s="156">
        <f t="shared" si="40"/>
        <v>92.4627026533433</v>
      </c>
      <c r="AC414" s="156">
        <f t="shared" si="41"/>
        <v>68.383469286740649</v>
      </c>
      <c r="AD414" s="156">
        <f t="shared" si="41"/>
        <v>70.141849270215502</v>
      </c>
      <c r="AE414" s="178" t="s">
        <v>109</v>
      </c>
    </row>
    <row r="415" spans="1:31" s="158" customFormat="1" ht="60" x14ac:dyDescent="0.25">
      <c r="A415" s="159" t="s">
        <v>7</v>
      </c>
      <c r="B415" s="157" t="s">
        <v>27</v>
      </c>
      <c r="C415" s="157" t="s">
        <v>125</v>
      </c>
      <c r="D415" s="157" t="s">
        <v>16</v>
      </c>
      <c r="E415" s="157" t="s">
        <v>17</v>
      </c>
      <c r="F415" s="157" t="s">
        <v>12</v>
      </c>
      <c r="G415" s="157" t="s">
        <v>47</v>
      </c>
      <c r="H415" s="157">
        <v>1</v>
      </c>
      <c r="I415" s="157">
        <v>1070</v>
      </c>
      <c r="J415" s="157">
        <v>4</v>
      </c>
      <c r="K415" s="157">
        <v>7.3</v>
      </c>
      <c r="L415" s="168">
        <f t="shared" si="42"/>
        <v>14.6</v>
      </c>
      <c r="M415" s="160" t="s">
        <v>127</v>
      </c>
      <c r="N415" s="153">
        <v>2.0499969176470453E-3</v>
      </c>
      <c r="O415" s="153">
        <v>2.0499969176470453E-3</v>
      </c>
      <c r="P415" s="157">
        <v>10</v>
      </c>
      <c r="Q415" s="157">
        <v>396</v>
      </c>
      <c r="R415" s="157">
        <v>1</v>
      </c>
      <c r="S415" s="157">
        <v>107</v>
      </c>
      <c r="T415" s="157">
        <v>4</v>
      </c>
      <c r="U415" s="157">
        <v>10</v>
      </c>
      <c r="V415" s="157">
        <v>66.673863816056141</v>
      </c>
      <c r="W415" s="157">
        <v>14.649726212787124</v>
      </c>
      <c r="X415" s="157">
        <v>65.325728260715536</v>
      </c>
      <c r="Y415" s="157">
        <v>14.374220059535036</v>
      </c>
      <c r="Z415" s="161">
        <v>183</v>
      </c>
      <c r="AA415" s="156">
        <f t="shared" si="39"/>
        <v>2.7447036893627672</v>
      </c>
      <c r="AB415" s="156">
        <f t="shared" si="40"/>
        <v>2.8013464965847064</v>
      </c>
      <c r="AC415" s="156">
        <f t="shared" si="41"/>
        <v>97.978014954915579</v>
      </c>
      <c r="AD415" s="156">
        <f t="shared" si="41"/>
        <v>98.119376777078543</v>
      </c>
      <c r="AE415" s="178" t="s">
        <v>109</v>
      </c>
    </row>
    <row r="416" spans="1:31" s="158" customFormat="1" ht="60" x14ac:dyDescent="0.25">
      <c r="A416" s="159" t="s">
        <v>7</v>
      </c>
      <c r="B416" s="157" t="s">
        <v>28</v>
      </c>
      <c r="C416" s="157" t="s">
        <v>125</v>
      </c>
      <c r="D416" s="157" t="s">
        <v>10</v>
      </c>
      <c r="E416" s="157" t="s">
        <v>11</v>
      </c>
      <c r="F416" s="157" t="s">
        <v>12</v>
      </c>
      <c r="G416" s="157" t="s">
        <v>10</v>
      </c>
      <c r="H416" s="157">
        <v>0.6</v>
      </c>
      <c r="I416" s="157">
        <v>535</v>
      </c>
      <c r="J416" s="157">
        <v>1</v>
      </c>
      <c r="K416" s="157">
        <v>6.08</v>
      </c>
      <c r="L416" s="168">
        <f t="shared" si="42"/>
        <v>48.64</v>
      </c>
      <c r="M416" s="160" t="s">
        <v>126</v>
      </c>
      <c r="N416" s="153">
        <v>7.9239691732722428E-4</v>
      </c>
      <c r="O416" s="153">
        <v>7.9239691732722948E-4</v>
      </c>
      <c r="P416" s="157">
        <v>5</v>
      </c>
      <c r="Q416" s="157">
        <v>397</v>
      </c>
      <c r="R416" s="157">
        <v>0.6</v>
      </c>
      <c r="S416" s="157">
        <v>107</v>
      </c>
      <c r="T416" s="157">
        <v>1</v>
      </c>
      <c r="U416" s="157">
        <v>5</v>
      </c>
      <c r="V416" s="157">
        <v>4.6089893592268849</v>
      </c>
      <c r="W416" s="157">
        <v>1.7329912884557335</v>
      </c>
      <c r="X416" s="157">
        <v>3.6863686730139476</v>
      </c>
      <c r="Y416" s="157">
        <v>1.4095754656415194</v>
      </c>
      <c r="Z416" s="161">
        <v>183</v>
      </c>
      <c r="AA416" s="156">
        <f t="shared" si="39"/>
        <v>39.705016813207948</v>
      </c>
      <c r="AB416" s="156">
        <f t="shared" si="40"/>
        <v>49.642348943460547</v>
      </c>
      <c r="AC416" s="156">
        <f t="shared" si="41"/>
        <v>79.98214761841632</v>
      </c>
      <c r="AD416" s="156">
        <f t="shared" si="41"/>
        <v>81.337712141507083</v>
      </c>
      <c r="AE416" s="178" t="s">
        <v>109</v>
      </c>
    </row>
    <row r="417" spans="1:31" s="158" customFormat="1" ht="60" x14ac:dyDescent="0.25">
      <c r="A417" s="159" t="s">
        <v>7</v>
      </c>
      <c r="B417" s="157" t="s">
        <v>28</v>
      </c>
      <c r="C417" s="157" t="s">
        <v>125</v>
      </c>
      <c r="D417" s="157" t="s">
        <v>16</v>
      </c>
      <c r="E417" s="157" t="s">
        <v>17</v>
      </c>
      <c r="F417" s="157" t="s">
        <v>12</v>
      </c>
      <c r="G417" s="157" t="s">
        <v>47</v>
      </c>
      <c r="H417" s="157">
        <v>1</v>
      </c>
      <c r="I417" s="157">
        <v>1070</v>
      </c>
      <c r="J417" s="157">
        <v>4</v>
      </c>
      <c r="K417" s="157">
        <v>7.3</v>
      </c>
      <c r="L417" s="168">
        <f t="shared" si="42"/>
        <v>14.6</v>
      </c>
      <c r="M417" s="160" t="s">
        <v>127</v>
      </c>
      <c r="N417" s="153">
        <v>2.0499969176470318E-3</v>
      </c>
      <c r="O417" s="153">
        <v>2.0499969176470318E-3</v>
      </c>
      <c r="P417" s="157">
        <v>5</v>
      </c>
      <c r="Q417" s="157">
        <v>398</v>
      </c>
      <c r="R417" s="157">
        <v>1</v>
      </c>
      <c r="S417" s="157">
        <v>214</v>
      </c>
      <c r="T417" s="157">
        <v>4</v>
      </c>
      <c r="U417" s="157">
        <v>5</v>
      </c>
      <c r="V417" s="157">
        <v>146.29702359797872</v>
      </c>
      <c r="W417" s="157">
        <v>30.649782121040165</v>
      </c>
      <c r="X417" s="157">
        <v>144.67180831190001</v>
      </c>
      <c r="Y417" s="157">
        <v>30.346501029541301</v>
      </c>
      <c r="Z417" s="161">
        <v>183</v>
      </c>
      <c r="AA417" s="156">
        <f t="shared" si="39"/>
        <v>1.2508798572886919</v>
      </c>
      <c r="AB417" s="156">
        <f t="shared" si="40"/>
        <v>1.2649320011640948</v>
      </c>
      <c r="AC417" s="156">
        <f t="shared" si="41"/>
        <v>98.889098871522648</v>
      </c>
      <c r="AD417" s="156">
        <f t="shared" si="41"/>
        <v>99.010495114447579</v>
      </c>
      <c r="AE417" s="178" t="s">
        <v>109</v>
      </c>
    </row>
    <row r="418" spans="1:31" s="158" customFormat="1" ht="60" x14ac:dyDescent="0.25">
      <c r="A418" s="159" t="s">
        <v>7</v>
      </c>
      <c r="B418" s="157" t="s">
        <v>29</v>
      </c>
      <c r="C418" s="157" t="s">
        <v>125</v>
      </c>
      <c r="D418" s="157" t="s">
        <v>10</v>
      </c>
      <c r="E418" s="157" t="s">
        <v>11</v>
      </c>
      <c r="F418" s="157" t="s">
        <v>23</v>
      </c>
      <c r="G418" s="157" t="s">
        <v>10</v>
      </c>
      <c r="H418" s="157">
        <v>0.6</v>
      </c>
      <c r="I418" s="157">
        <v>535</v>
      </c>
      <c r="J418" s="157">
        <v>1</v>
      </c>
      <c r="K418" s="157">
        <v>6.08</v>
      </c>
      <c r="L418" s="168">
        <f t="shared" si="42"/>
        <v>48.64</v>
      </c>
      <c r="M418" s="160" t="s">
        <v>126</v>
      </c>
      <c r="N418" s="153">
        <v>7.9239691604792275E-4</v>
      </c>
      <c r="O418" s="153">
        <v>7.92396916047926E-4</v>
      </c>
      <c r="P418" s="157">
        <v>1</v>
      </c>
      <c r="Q418" s="157">
        <v>399</v>
      </c>
      <c r="R418" s="157">
        <v>0.6</v>
      </c>
      <c r="S418" s="157">
        <v>535</v>
      </c>
      <c r="T418" s="157">
        <v>1</v>
      </c>
      <c r="U418" s="157">
        <v>1</v>
      </c>
      <c r="V418" s="157">
        <v>18.823829653892261</v>
      </c>
      <c r="W418" s="157">
        <v>7.0428211745322873</v>
      </c>
      <c r="X418" s="157">
        <v>17.841562251400084</v>
      </c>
      <c r="Y418" s="157">
        <v>6.711151834464447</v>
      </c>
      <c r="Z418" s="161">
        <v>183</v>
      </c>
      <c r="AA418" s="156">
        <f t="shared" si="39"/>
        <v>9.721719935037795</v>
      </c>
      <c r="AB418" s="156">
        <f t="shared" si="40"/>
        <v>10.256949331084469</v>
      </c>
      <c r="AC418" s="156">
        <f t="shared" si="41"/>
        <v>94.781787656641541</v>
      </c>
      <c r="AD418" s="156">
        <f t="shared" si="41"/>
        <v>95.290674974579815</v>
      </c>
      <c r="AE418" s="178" t="s">
        <v>109</v>
      </c>
    </row>
    <row r="419" spans="1:31" s="158" customFormat="1" ht="60" x14ac:dyDescent="0.25">
      <c r="A419" s="159" t="s">
        <v>7</v>
      </c>
      <c r="B419" s="157" t="s">
        <v>29</v>
      </c>
      <c r="C419" s="157" t="s">
        <v>125</v>
      </c>
      <c r="D419" s="157" t="s">
        <v>16</v>
      </c>
      <c r="E419" s="157" t="s">
        <v>17</v>
      </c>
      <c r="F419" s="157" t="s">
        <v>23</v>
      </c>
      <c r="G419" s="157" t="s">
        <v>47</v>
      </c>
      <c r="H419" s="157">
        <v>1</v>
      </c>
      <c r="I419" s="157">
        <v>1070</v>
      </c>
      <c r="J419" s="157">
        <v>4</v>
      </c>
      <c r="K419" s="157">
        <v>7.3</v>
      </c>
      <c r="L419" s="168">
        <f t="shared" si="42"/>
        <v>14.6</v>
      </c>
      <c r="M419" s="160" t="s">
        <v>127</v>
      </c>
      <c r="N419" s="153">
        <v>2.0499969176469243E-3</v>
      </c>
      <c r="O419" s="153">
        <v>2.0499969176469238E-3</v>
      </c>
      <c r="P419" s="157">
        <v>1</v>
      </c>
      <c r="Q419" s="157">
        <v>400</v>
      </c>
      <c r="R419" s="157">
        <v>1</v>
      </c>
      <c r="S419" s="157">
        <v>1070</v>
      </c>
      <c r="T419" s="157">
        <v>4</v>
      </c>
      <c r="U419" s="157">
        <v>1</v>
      </c>
      <c r="V419" s="157">
        <v>1346.6506066578818</v>
      </c>
      <c r="W419" s="157">
        <v>192.63241538912132</v>
      </c>
      <c r="X419" s="157">
        <v>1342.5911986438348</v>
      </c>
      <c r="Y419" s="157">
        <v>192.20098561972134</v>
      </c>
      <c r="Z419" s="161">
        <v>183</v>
      </c>
      <c r="AA419" s="156">
        <f t="shared" si="39"/>
        <v>0.13589270973127135</v>
      </c>
      <c r="AB419" s="156">
        <f t="shared" si="40"/>
        <v>0.13630358979326707</v>
      </c>
      <c r="AC419" s="156">
        <f t="shared" si="41"/>
        <v>99.698555215883232</v>
      </c>
      <c r="AD419" s="156">
        <f t="shared" si="41"/>
        <v>99.776034698766296</v>
      </c>
      <c r="AE419" s="178" t="s">
        <v>109</v>
      </c>
    </row>
    <row r="420" spans="1:31" s="158" customFormat="1" ht="60" x14ac:dyDescent="0.25">
      <c r="A420" s="159" t="s">
        <v>7</v>
      </c>
      <c r="B420" s="160" t="s">
        <v>8</v>
      </c>
      <c r="C420" s="160" t="s">
        <v>128</v>
      </c>
      <c r="D420" s="157" t="s">
        <v>10</v>
      </c>
      <c r="E420" s="157" t="s">
        <v>11</v>
      </c>
      <c r="F420" s="157" t="s">
        <v>12</v>
      </c>
      <c r="G420" s="160" t="s">
        <v>129</v>
      </c>
      <c r="H420" s="157">
        <v>0.99</v>
      </c>
      <c r="I420" s="157">
        <v>535</v>
      </c>
      <c r="J420" s="157">
        <v>6</v>
      </c>
      <c r="K420" s="157">
        <v>0.50700000000000001</v>
      </c>
      <c r="L420" s="157">
        <f>K420</f>
        <v>0.50700000000000001</v>
      </c>
      <c r="M420" s="160" t="s">
        <v>130</v>
      </c>
      <c r="N420" s="153">
        <v>2.0185569175967082E-3</v>
      </c>
      <c r="O420" s="153">
        <v>2.0185569175967086E-3</v>
      </c>
      <c r="P420" s="157">
        <v>20</v>
      </c>
      <c r="Q420" s="157">
        <v>401</v>
      </c>
      <c r="R420" s="157">
        <v>0.99</v>
      </c>
      <c r="S420" s="157">
        <v>26.75</v>
      </c>
      <c r="T420" s="157">
        <v>6</v>
      </c>
      <c r="U420" s="157">
        <v>20</v>
      </c>
      <c r="V420" s="157">
        <v>22.065832681410885</v>
      </c>
      <c r="W420" s="157">
        <v>3.8376446497973018</v>
      </c>
      <c r="X420" s="157">
        <v>22.005256851848369</v>
      </c>
      <c r="Y420" s="157">
        <v>3.8274780396667665</v>
      </c>
      <c r="Z420" s="161">
        <v>183</v>
      </c>
      <c r="AA420" s="156">
        <f t="shared" si="39"/>
        <v>8.2933647980647613</v>
      </c>
      <c r="AB420" s="156">
        <f t="shared" si="40"/>
        <v>8.3161946816643777</v>
      </c>
      <c r="AC420" s="156">
        <f t="shared" si="41"/>
        <v>99.725476801908542</v>
      </c>
      <c r="AD420" s="156">
        <f t="shared" si="41"/>
        <v>99.735082034469443</v>
      </c>
      <c r="AE420" s="177"/>
    </row>
    <row r="421" spans="1:31" s="158" customFormat="1" ht="60" x14ac:dyDescent="0.25">
      <c r="A421" s="159" t="s">
        <v>7</v>
      </c>
      <c r="B421" s="160" t="s">
        <v>15</v>
      </c>
      <c r="C421" s="160" t="s">
        <v>128</v>
      </c>
      <c r="D421" s="157" t="s">
        <v>47</v>
      </c>
      <c r="E421" s="157" t="s">
        <v>17</v>
      </c>
      <c r="F421" s="157" t="s">
        <v>12</v>
      </c>
      <c r="G421" s="160" t="s">
        <v>129</v>
      </c>
      <c r="H421" s="157">
        <v>1</v>
      </c>
      <c r="I421" s="157">
        <v>1070</v>
      </c>
      <c r="J421" s="157">
        <v>12</v>
      </c>
      <c r="K421" s="157">
        <v>0.60799999999999998</v>
      </c>
      <c r="L421" s="157">
        <f>K421</f>
        <v>0.60799999999999998</v>
      </c>
      <c r="M421" s="160" t="s">
        <v>130</v>
      </c>
      <c r="N421" s="153">
        <v>2.0499969176470388E-3</v>
      </c>
      <c r="O421" s="153">
        <v>2.0499969176470388E-3</v>
      </c>
      <c r="P421" s="157">
        <v>20</v>
      </c>
      <c r="Q421" s="157">
        <v>402</v>
      </c>
      <c r="R421" s="157">
        <v>1</v>
      </c>
      <c r="S421" s="157">
        <v>53.5</v>
      </c>
      <c r="T421" s="157">
        <v>12</v>
      </c>
      <c r="U421" s="157">
        <v>20</v>
      </c>
      <c r="V421" s="157">
        <v>97.023743229468764</v>
      </c>
      <c r="W421" s="157">
        <v>10.791729740328538</v>
      </c>
      <c r="X421" s="157">
        <v>96.856957239580126</v>
      </c>
      <c r="Y421" s="157">
        <v>10.773485462833444</v>
      </c>
      <c r="Z421" s="161">
        <v>183</v>
      </c>
      <c r="AA421" s="156">
        <f t="shared" si="39"/>
        <v>1.8861362580826289</v>
      </c>
      <c r="AB421" s="156">
        <f t="shared" si="40"/>
        <v>1.8893841517996597</v>
      </c>
      <c r="AC421" s="156">
        <f t="shared" si="41"/>
        <v>99.828097757994996</v>
      </c>
      <c r="AD421" s="156">
        <f t="shared" si="41"/>
        <v>99.830942046047397</v>
      </c>
      <c r="AE421" s="177"/>
    </row>
    <row r="422" spans="1:31" s="158" customFormat="1" ht="60" x14ac:dyDescent="0.25">
      <c r="A422" s="159" t="s">
        <v>7</v>
      </c>
      <c r="B422" s="160" t="s">
        <v>18</v>
      </c>
      <c r="C422" s="160" t="s">
        <v>128</v>
      </c>
      <c r="D422" s="157" t="s">
        <v>10</v>
      </c>
      <c r="E422" s="157" t="s">
        <v>11</v>
      </c>
      <c r="F422" s="157" t="s">
        <v>12</v>
      </c>
      <c r="G422" s="160" t="s">
        <v>129</v>
      </c>
      <c r="H422" s="157">
        <v>0.99</v>
      </c>
      <c r="I422" s="157">
        <v>535</v>
      </c>
      <c r="J422" s="157">
        <v>6</v>
      </c>
      <c r="K422" s="157">
        <v>0.50700000000000001</v>
      </c>
      <c r="L422" s="157">
        <f t="shared" ref="L422:L443" si="43">K422</f>
        <v>0.50700000000000001</v>
      </c>
      <c r="M422" s="160" t="s">
        <v>130</v>
      </c>
      <c r="N422" s="153">
        <v>2.0185569175462477E-3</v>
      </c>
      <c r="O422" s="153">
        <v>2.0185569175462472E-3</v>
      </c>
      <c r="P422" s="157">
        <v>10</v>
      </c>
      <c r="Q422" s="157">
        <v>403</v>
      </c>
      <c r="R422" s="157">
        <v>0.99</v>
      </c>
      <c r="S422" s="157">
        <v>53.5</v>
      </c>
      <c r="T422" s="157">
        <v>6</v>
      </c>
      <c r="U422" s="157">
        <v>10</v>
      </c>
      <c r="V422" s="157">
        <v>45.604011827964172</v>
      </c>
      <c r="W422" s="157">
        <v>7.8835007822206036</v>
      </c>
      <c r="X422" s="157">
        <v>45.53921869734107</v>
      </c>
      <c r="Y422" s="157">
        <v>7.8727491529945466</v>
      </c>
      <c r="Z422" s="161">
        <v>183</v>
      </c>
      <c r="AA422" s="156">
        <f t="shared" si="39"/>
        <v>4.0128048534489951</v>
      </c>
      <c r="AB422" s="156">
        <f t="shared" si="40"/>
        <v>4.0185142660492099</v>
      </c>
      <c r="AC422" s="156">
        <f t="shared" si="41"/>
        <v>99.857922301074012</v>
      </c>
      <c r="AD422" s="156">
        <f t="shared" si="41"/>
        <v>99.863618593781268</v>
      </c>
      <c r="AE422" s="177"/>
    </row>
    <row r="423" spans="1:31" s="158" customFormat="1" ht="60" x14ac:dyDescent="0.25">
      <c r="A423" s="159" t="s">
        <v>7</v>
      </c>
      <c r="B423" s="160" t="s">
        <v>19</v>
      </c>
      <c r="C423" s="160" t="s">
        <v>128</v>
      </c>
      <c r="D423" s="157" t="s">
        <v>47</v>
      </c>
      <c r="E423" s="157" t="s">
        <v>17</v>
      </c>
      <c r="F423" s="157" t="s">
        <v>12</v>
      </c>
      <c r="G423" s="160" t="s">
        <v>129</v>
      </c>
      <c r="H423" s="157">
        <v>1</v>
      </c>
      <c r="I423" s="157">
        <v>1070</v>
      </c>
      <c r="J423" s="157">
        <v>12</v>
      </c>
      <c r="K423" s="157">
        <v>0.60799999999999998</v>
      </c>
      <c r="L423" s="157">
        <f t="shared" si="43"/>
        <v>0.60799999999999998</v>
      </c>
      <c r="M423" s="160" t="s">
        <v>130</v>
      </c>
      <c r="N423" s="153">
        <v>2.0499969176470184E-3</v>
      </c>
      <c r="O423" s="153">
        <v>2.0499969176470184E-3</v>
      </c>
      <c r="P423" s="157">
        <v>10</v>
      </c>
      <c r="Q423" s="157">
        <v>404</v>
      </c>
      <c r="R423" s="157">
        <v>1</v>
      </c>
      <c r="S423" s="157">
        <v>107</v>
      </c>
      <c r="T423" s="157">
        <v>12</v>
      </c>
      <c r="U423" s="157">
        <v>10</v>
      </c>
      <c r="V423" s="157">
        <v>215.94144655656049</v>
      </c>
      <c r="W423" s="157">
        <v>24.038499255693527</v>
      </c>
      <c r="X423" s="157">
        <v>215.73709579879488</v>
      </c>
      <c r="Y423" s="157">
        <v>24.016262208511726</v>
      </c>
      <c r="Z423" s="161">
        <v>183</v>
      </c>
      <c r="AA423" s="156">
        <f t="shared" si="39"/>
        <v>0.84745195013810237</v>
      </c>
      <c r="AB423" s="156">
        <f t="shared" si="40"/>
        <v>0.84825467461874604</v>
      </c>
      <c r="AC423" s="156">
        <f t="shared" si="41"/>
        <v>99.905367514655367</v>
      </c>
      <c r="AD423" s="156">
        <f t="shared" si="41"/>
        <v>99.907494028868982</v>
      </c>
      <c r="AE423" s="177"/>
    </row>
    <row r="424" spans="1:31" s="158" customFormat="1" ht="60" x14ac:dyDescent="0.25">
      <c r="A424" s="159" t="s">
        <v>7</v>
      </c>
      <c r="B424" s="160" t="s">
        <v>20</v>
      </c>
      <c r="C424" s="160" t="s">
        <v>128</v>
      </c>
      <c r="D424" s="157" t="s">
        <v>10</v>
      </c>
      <c r="E424" s="157" t="s">
        <v>11</v>
      </c>
      <c r="F424" s="157" t="s">
        <v>12</v>
      </c>
      <c r="G424" s="160" t="s">
        <v>129</v>
      </c>
      <c r="H424" s="157">
        <v>0.99</v>
      </c>
      <c r="I424" s="157">
        <v>535</v>
      </c>
      <c r="J424" s="157">
        <v>6</v>
      </c>
      <c r="K424" s="157">
        <v>0.50700000000000001</v>
      </c>
      <c r="L424" s="157">
        <f t="shared" si="43"/>
        <v>0.50700000000000001</v>
      </c>
      <c r="M424" s="160" t="s">
        <v>130</v>
      </c>
      <c r="N424" s="153">
        <v>2.0185569174454364E-3</v>
      </c>
      <c r="O424" s="153">
        <v>2.0185569174454359E-3</v>
      </c>
      <c r="P424" s="157">
        <v>5</v>
      </c>
      <c r="Q424" s="157">
        <v>405</v>
      </c>
      <c r="R424" s="157">
        <v>0.99</v>
      </c>
      <c r="S424" s="157">
        <v>107</v>
      </c>
      <c r="T424" s="157">
        <v>6</v>
      </c>
      <c r="U424" s="157">
        <v>5</v>
      </c>
      <c r="V424" s="157">
        <v>97.595176769847299</v>
      </c>
      <c r="W424" s="157">
        <v>16.620657411752212</v>
      </c>
      <c r="X424" s="157">
        <v>97.521429310371133</v>
      </c>
      <c r="Y424" s="157">
        <v>16.608779401329844</v>
      </c>
      <c r="Z424" s="161">
        <v>183</v>
      </c>
      <c r="AA424" s="156">
        <f t="shared" si="39"/>
        <v>1.8750926639700407</v>
      </c>
      <c r="AB424" s="156">
        <f t="shared" si="40"/>
        <v>1.876510642779704</v>
      </c>
      <c r="AC424" s="156">
        <f t="shared" si="41"/>
        <v>99.924435344125584</v>
      </c>
      <c r="AD424" s="156">
        <f t="shared" si="41"/>
        <v>99.928534653424904</v>
      </c>
      <c r="AE424" s="177"/>
    </row>
    <row r="425" spans="1:31" s="158" customFormat="1" ht="60" x14ac:dyDescent="0.25">
      <c r="A425" s="159" t="s">
        <v>7</v>
      </c>
      <c r="B425" s="160" t="s">
        <v>21</v>
      </c>
      <c r="C425" s="160" t="s">
        <v>128</v>
      </c>
      <c r="D425" s="157" t="s">
        <v>47</v>
      </c>
      <c r="E425" s="157" t="s">
        <v>17</v>
      </c>
      <c r="F425" s="157" t="s">
        <v>12</v>
      </c>
      <c r="G425" s="160" t="s">
        <v>129</v>
      </c>
      <c r="H425" s="157">
        <v>1</v>
      </c>
      <c r="I425" s="157">
        <v>1070</v>
      </c>
      <c r="J425" s="157">
        <v>12</v>
      </c>
      <c r="K425" s="157">
        <v>0.60799999999999998</v>
      </c>
      <c r="L425" s="157">
        <f t="shared" si="43"/>
        <v>0.60799999999999998</v>
      </c>
      <c r="M425" s="160" t="s">
        <v>130</v>
      </c>
      <c r="N425" s="153">
        <v>2.049996917646978E-3</v>
      </c>
      <c r="O425" s="153">
        <v>2.049996917646978E-3</v>
      </c>
      <c r="P425" s="157">
        <v>5</v>
      </c>
      <c r="Q425" s="157">
        <v>406</v>
      </c>
      <c r="R425" s="157">
        <v>1</v>
      </c>
      <c r="S425" s="157">
        <v>214</v>
      </c>
      <c r="T425" s="157">
        <v>12</v>
      </c>
      <c r="U425" s="157">
        <v>5</v>
      </c>
      <c r="V425" s="157">
        <v>536.32378103232088</v>
      </c>
      <c r="W425" s="157">
        <v>58.335348314407582</v>
      </c>
      <c r="X425" s="157">
        <v>536.02522736597655</v>
      </c>
      <c r="Y425" s="157">
        <v>58.304986818131425</v>
      </c>
      <c r="Z425" s="161">
        <v>183</v>
      </c>
      <c r="AA425" s="156">
        <f t="shared" si="39"/>
        <v>0.34121179494923748</v>
      </c>
      <c r="AB425" s="156">
        <f t="shared" si="40"/>
        <v>0.34140184203504836</v>
      </c>
      <c r="AC425" s="156">
        <f t="shared" si="41"/>
        <v>99.944333315638232</v>
      </c>
      <c r="AD425" s="156">
        <f t="shared" si="41"/>
        <v>99.947953518486742</v>
      </c>
      <c r="AE425" s="177"/>
    </row>
    <row r="426" spans="1:31" s="158" customFormat="1" ht="60" x14ac:dyDescent="0.25">
      <c r="A426" s="159" t="s">
        <v>7</v>
      </c>
      <c r="B426" s="160" t="s">
        <v>22</v>
      </c>
      <c r="C426" s="160" t="s">
        <v>128</v>
      </c>
      <c r="D426" s="157" t="s">
        <v>10</v>
      </c>
      <c r="E426" s="157" t="s">
        <v>11</v>
      </c>
      <c r="F426" s="157" t="s">
        <v>23</v>
      </c>
      <c r="G426" s="160" t="s">
        <v>129</v>
      </c>
      <c r="H426" s="157">
        <v>0.99</v>
      </c>
      <c r="I426" s="157">
        <v>535</v>
      </c>
      <c r="J426" s="157">
        <v>6</v>
      </c>
      <c r="K426" s="157">
        <v>0.50700000000000001</v>
      </c>
      <c r="L426" s="157">
        <f t="shared" si="43"/>
        <v>0.50700000000000001</v>
      </c>
      <c r="M426" s="160" t="s">
        <v>130</v>
      </c>
      <c r="N426" s="153">
        <v>2.0185569166389478E-3</v>
      </c>
      <c r="O426" s="153">
        <v>2.0185569166389478E-3</v>
      </c>
      <c r="P426" s="157">
        <v>1</v>
      </c>
      <c r="Q426" s="157">
        <v>407</v>
      </c>
      <c r="R426" s="157">
        <v>0.99</v>
      </c>
      <c r="S426" s="157">
        <v>535</v>
      </c>
      <c r="T426" s="157">
        <v>6</v>
      </c>
      <c r="U426" s="157">
        <v>1</v>
      </c>
      <c r="V426" s="157">
        <v>785.58040490878159</v>
      </c>
      <c r="W426" s="157">
        <v>110.47735906497248</v>
      </c>
      <c r="X426" s="157">
        <v>785.42178588972729</v>
      </c>
      <c r="Y426" s="157">
        <v>110.45922698467419</v>
      </c>
      <c r="Z426" s="161">
        <v>183</v>
      </c>
      <c r="AA426" s="156">
        <f t="shared" si="39"/>
        <v>0.23294878392651511</v>
      </c>
      <c r="AB426" s="156">
        <f t="shared" si="40"/>
        <v>0.23299582884971448</v>
      </c>
      <c r="AC426" s="156">
        <f t="shared" si="41"/>
        <v>99.979808684373609</v>
      </c>
      <c r="AD426" s="156">
        <f t="shared" si="41"/>
        <v>99.983587514716362</v>
      </c>
      <c r="AE426" s="177"/>
    </row>
    <row r="427" spans="1:31" s="158" customFormat="1" ht="60" x14ac:dyDescent="0.25">
      <c r="A427" s="159" t="s">
        <v>7</v>
      </c>
      <c r="B427" s="160" t="s">
        <v>24</v>
      </c>
      <c r="C427" s="160" t="s">
        <v>128</v>
      </c>
      <c r="D427" s="157" t="s">
        <v>47</v>
      </c>
      <c r="E427" s="157" t="s">
        <v>17</v>
      </c>
      <c r="F427" s="157" t="s">
        <v>23</v>
      </c>
      <c r="G427" s="160" t="s">
        <v>129</v>
      </c>
      <c r="H427" s="157">
        <v>1</v>
      </c>
      <c r="I427" s="157">
        <v>1070</v>
      </c>
      <c r="J427" s="157">
        <v>12</v>
      </c>
      <c r="K427" s="157">
        <v>0.60799999999999998</v>
      </c>
      <c r="L427" s="157">
        <f t="shared" si="43"/>
        <v>0.60799999999999998</v>
      </c>
      <c r="M427" s="160" t="s">
        <v>130</v>
      </c>
      <c r="N427" s="153">
        <v>2.0499969176466537E-3</v>
      </c>
      <c r="O427" s="153">
        <v>2.0499969176466537E-3</v>
      </c>
      <c r="P427" s="157">
        <v>1</v>
      </c>
      <c r="Q427" s="157">
        <v>408</v>
      </c>
      <c r="R427" s="157">
        <v>1</v>
      </c>
      <c r="S427" s="157">
        <v>1070</v>
      </c>
      <c r="T427" s="157">
        <v>12</v>
      </c>
      <c r="U427" s="157">
        <v>1</v>
      </c>
      <c r="V427" s="157">
        <v>9209.0452937717109</v>
      </c>
      <c r="W427" s="157">
        <v>765.60341144533731</v>
      </c>
      <c r="X427" s="157">
        <v>9207.8239830944622</v>
      </c>
      <c r="Y427" s="157">
        <v>765.51191101709833</v>
      </c>
      <c r="Z427" s="161">
        <v>183</v>
      </c>
      <c r="AA427" s="156">
        <f t="shared" si="39"/>
        <v>1.9871766742614146E-2</v>
      </c>
      <c r="AB427" s="156">
        <f t="shared" si="40"/>
        <v>1.9874402501175899E-2</v>
      </c>
      <c r="AC427" s="156">
        <f t="shared" si="41"/>
        <v>99.986737923006245</v>
      </c>
      <c r="AD427" s="156">
        <f t="shared" si="41"/>
        <v>99.988048586661037</v>
      </c>
      <c r="AE427" s="177"/>
    </row>
    <row r="428" spans="1:31" s="158" customFormat="1" ht="90" x14ac:dyDescent="0.25">
      <c r="A428" s="159" t="s">
        <v>7</v>
      </c>
      <c r="B428" s="160" t="s">
        <v>25</v>
      </c>
      <c r="C428" s="160" t="s">
        <v>128</v>
      </c>
      <c r="D428" s="157" t="s">
        <v>10</v>
      </c>
      <c r="E428" s="157" t="s">
        <v>11</v>
      </c>
      <c r="F428" s="157" t="s">
        <v>12</v>
      </c>
      <c r="G428" s="160" t="s">
        <v>129</v>
      </c>
      <c r="H428" s="157">
        <v>0.99</v>
      </c>
      <c r="I428" s="157">
        <v>535</v>
      </c>
      <c r="J428" s="157">
        <v>0.5</v>
      </c>
      <c r="K428" s="157">
        <v>0.50700000000000001</v>
      </c>
      <c r="L428" s="157">
        <f t="shared" si="43"/>
        <v>0.50700000000000001</v>
      </c>
      <c r="M428" s="160" t="s">
        <v>131</v>
      </c>
      <c r="N428" s="153">
        <v>2.0185569176428626E-3</v>
      </c>
      <c r="O428" s="153">
        <v>2.0185569176428626E-3</v>
      </c>
      <c r="P428" s="157">
        <v>20</v>
      </c>
      <c r="Q428" s="157">
        <v>409</v>
      </c>
      <c r="R428" s="157">
        <v>0.99</v>
      </c>
      <c r="S428" s="157">
        <v>26.75</v>
      </c>
      <c r="T428" s="157">
        <v>0.5</v>
      </c>
      <c r="U428" s="157">
        <v>20</v>
      </c>
      <c r="V428" s="157">
        <v>1.782968065837812</v>
      </c>
      <c r="W428" s="157">
        <v>0.89265214028173634</v>
      </c>
      <c r="X428" s="157">
        <v>1.7782106344501174</v>
      </c>
      <c r="Y428" s="157">
        <v>0.89055958187097284</v>
      </c>
      <c r="Z428" s="161">
        <v>183</v>
      </c>
      <c r="AA428" s="156">
        <f t="shared" si="39"/>
        <v>102.63784501042579</v>
      </c>
      <c r="AB428" s="156">
        <f t="shared" si="40"/>
        <v>102.91244268516579</v>
      </c>
      <c r="AC428" s="156">
        <f t="shared" si="41"/>
        <v>99.733173494307138</v>
      </c>
      <c r="AD428" s="156">
        <f t="shared" si="41"/>
        <v>99.765579634402371</v>
      </c>
      <c r="AE428" s="177"/>
    </row>
    <row r="429" spans="1:31" s="158" customFormat="1" ht="75" x14ac:dyDescent="0.25">
      <c r="A429" s="159" t="s">
        <v>7</v>
      </c>
      <c r="B429" s="160" t="s">
        <v>25</v>
      </c>
      <c r="C429" s="160" t="s">
        <v>128</v>
      </c>
      <c r="D429" s="157" t="s">
        <v>47</v>
      </c>
      <c r="E429" s="157" t="s">
        <v>17</v>
      </c>
      <c r="F429" s="157" t="s">
        <v>12</v>
      </c>
      <c r="G429" s="160" t="s">
        <v>129</v>
      </c>
      <c r="H429" s="157">
        <v>1</v>
      </c>
      <c r="I429" s="157">
        <v>1070</v>
      </c>
      <c r="J429" s="157">
        <v>1</v>
      </c>
      <c r="K429" s="157">
        <v>0.60799999999999998</v>
      </c>
      <c r="L429" s="157">
        <f t="shared" si="43"/>
        <v>0.60799999999999998</v>
      </c>
      <c r="M429" s="160" t="s">
        <v>132</v>
      </c>
      <c r="N429" s="153">
        <v>2.0499969176470574E-3</v>
      </c>
      <c r="O429" s="153">
        <v>2.049996917647057E-3</v>
      </c>
      <c r="P429" s="157">
        <v>20</v>
      </c>
      <c r="Q429" s="157">
        <v>410</v>
      </c>
      <c r="R429" s="157">
        <v>1</v>
      </c>
      <c r="S429" s="157">
        <v>53.5</v>
      </c>
      <c r="T429" s="157">
        <v>1</v>
      </c>
      <c r="U429" s="157">
        <v>20</v>
      </c>
      <c r="V429" s="157">
        <v>7.4071094727441649</v>
      </c>
      <c r="W429" s="157">
        <v>2.8204537413675586</v>
      </c>
      <c r="X429" s="157">
        <v>7.3953939643743869</v>
      </c>
      <c r="Y429" s="157">
        <v>2.816388270250501</v>
      </c>
      <c r="Z429" s="161">
        <v>183</v>
      </c>
      <c r="AA429" s="156">
        <f t="shared" si="39"/>
        <v>24.705993704208435</v>
      </c>
      <c r="AB429" s="156">
        <f t="shared" si="40"/>
        <v>24.745132021574577</v>
      </c>
      <c r="AC429" s="156">
        <f t="shared" si="41"/>
        <v>99.841834275395982</v>
      </c>
      <c r="AD429" s="156">
        <f t="shared" si="41"/>
        <v>99.855857550243442</v>
      </c>
      <c r="AE429" s="177"/>
    </row>
    <row r="430" spans="1:31" s="158" customFormat="1" ht="90" x14ac:dyDescent="0.25">
      <c r="A430" s="159" t="s">
        <v>7</v>
      </c>
      <c r="B430" s="160" t="s">
        <v>27</v>
      </c>
      <c r="C430" s="160" t="s">
        <v>128</v>
      </c>
      <c r="D430" s="157" t="s">
        <v>10</v>
      </c>
      <c r="E430" s="157" t="s">
        <v>11</v>
      </c>
      <c r="F430" s="157" t="s">
        <v>12</v>
      </c>
      <c r="G430" s="160" t="s">
        <v>129</v>
      </c>
      <c r="H430" s="157">
        <v>0.99</v>
      </c>
      <c r="I430" s="157">
        <v>535</v>
      </c>
      <c r="J430" s="157">
        <v>0.5</v>
      </c>
      <c r="K430" s="157">
        <v>0.50700000000000001</v>
      </c>
      <c r="L430" s="157">
        <f t="shared" si="43"/>
        <v>0.50700000000000001</v>
      </c>
      <c r="M430" s="160" t="s">
        <v>131</v>
      </c>
      <c r="N430" s="153">
        <v>2.0185569176386577E-3</v>
      </c>
      <c r="O430" s="153">
        <v>2.0185569176386581E-3</v>
      </c>
      <c r="P430" s="157">
        <v>10</v>
      </c>
      <c r="Q430" s="157">
        <v>411</v>
      </c>
      <c r="R430" s="157">
        <v>0.99</v>
      </c>
      <c r="S430" s="157">
        <v>53.5</v>
      </c>
      <c r="T430" s="157">
        <v>0.5</v>
      </c>
      <c r="U430" s="157">
        <v>10</v>
      </c>
      <c r="V430" s="157">
        <v>3.5765578896745773</v>
      </c>
      <c r="W430" s="157">
        <v>1.7850711244419664</v>
      </c>
      <c r="X430" s="157">
        <v>3.5717552701793589</v>
      </c>
      <c r="Y430" s="157">
        <v>1.782971867011925</v>
      </c>
      <c r="Z430" s="161">
        <v>183</v>
      </c>
      <c r="AA430" s="156">
        <f t="shared" si="39"/>
        <v>51.166514186255974</v>
      </c>
      <c r="AB430" s="156">
        <f t="shared" si="40"/>
        <v>51.235313216409281</v>
      </c>
      <c r="AC430" s="156">
        <f t="shared" si="41"/>
        <v>99.865719508998211</v>
      </c>
      <c r="AD430" s="156">
        <f t="shared" si="41"/>
        <v>99.882399227610733</v>
      </c>
      <c r="AE430" s="177"/>
    </row>
    <row r="431" spans="1:31" s="158" customFormat="1" ht="75" x14ac:dyDescent="0.25">
      <c r="A431" s="159" t="s">
        <v>7</v>
      </c>
      <c r="B431" s="160" t="s">
        <v>27</v>
      </c>
      <c r="C431" s="160" t="s">
        <v>128</v>
      </c>
      <c r="D431" s="157" t="s">
        <v>47</v>
      </c>
      <c r="E431" s="157" t="s">
        <v>17</v>
      </c>
      <c r="F431" s="157" t="s">
        <v>12</v>
      </c>
      <c r="G431" s="160" t="s">
        <v>129</v>
      </c>
      <c r="H431" s="157">
        <v>1</v>
      </c>
      <c r="I431" s="157">
        <v>1070</v>
      </c>
      <c r="J431" s="157">
        <v>1</v>
      </c>
      <c r="K431" s="157">
        <v>0.60799999999999998</v>
      </c>
      <c r="L431" s="157">
        <f t="shared" si="43"/>
        <v>0.60799999999999998</v>
      </c>
      <c r="M431" s="160" t="s">
        <v>132</v>
      </c>
      <c r="N431" s="153">
        <v>2.0499969176470557E-3</v>
      </c>
      <c r="O431" s="153">
        <v>2.0499969176470552E-3</v>
      </c>
      <c r="P431" s="157">
        <v>10</v>
      </c>
      <c r="Q431" s="157">
        <v>412</v>
      </c>
      <c r="R431" s="157">
        <v>1</v>
      </c>
      <c r="S431" s="157">
        <v>107</v>
      </c>
      <c r="T431" s="157">
        <v>1</v>
      </c>
      <c r="U431" s="157">
        <v>10</v>
      </c>
      <c r="V431" s="157">
        <v>15.064436459224945</v>
      </c>
      <c r="W431" s="157">
        <v>5.6697981071518537</v>
      </c>
      <c r="X431" s="157">
        <v>15.052305537113565</v>
      </c>
      <c r="Y431" s="157">
        <v>5.665681044098938</v>
      </c>
      <c r="Z431" s="161">
        <v>183</v>
      </c>
      <c r="AA431" s="156">
        <f t="shared" si="39"/>
        <v>12.147815850617969</v>
      </c>
      <c r="AB431" s="156">
        <f t="shared" si="40"/>
        <v>12.15760599256957</v>
      </c>
      <c r="AC431" s="156">
        <f t="shared" si="41"/>
        <v>99.919473110433202</v>
      </c>
      <c r="AD431" s="156">
        <f t="shared" si="41"/>
        <v>99.927386073099797</v>
      </c>
      <c r="AE431" s="177"/>
    </row>
    <row r="432" spans="1:31" s="158" customFormat="1" ht="90" x14ac:dyDescent="0.25">
      <c r="A432" s="159" t="s">
        <v>7</v>
      </c>
      <c r="B432" s="160" t="s">
        <v>28</v>
      </c>
      <c r="C432" s="160" t="s">
        <v>128</v>
      </c>
      <c r="D432" s="157" t="s">
        <v>10</v>
      </c>
      <c r="E432" s="157" t="s">
        <v>11</v>
      </c>
      <c r="F432" s="157" t="s">
        <v>12</v>
      </c>
      <c r="G432" s="160" t="s">
        <v>129</v>
      </c>
      <c r="H432" s="157">
        <v>0.99</v>
      </c>
      <c r="I432" s="157">
        <v>535</v>
      </c>
      <c r="J432" s="157">
        <v>0.5</v>
      </c>
      <c r="K432" s="157">
        <v>0.50700000000000001</v>
      </c>
      <c r="L432" s="157">
        <f t="shared" si="43"/>
        <v>0.50700000000000001</v>
      </c>
      <c r="M432" s="160" t="s">
        <v>131</v>
      </c>
      <c r="N432" s="153">
        <v>2.0185569176302573E-3</v>
      </c>
      <c r="O432" s="153">
        <v>2.0185569176302573E-3</v>
      </c>
      <c r="P432" s="157">
        <v>5</v>
      </c>
      <c r="Q432" s="157">
        <v>413</v>
      </c>
      <c r="R432" s="157">
        <v>0.99</v>
      </c>
      <c r="S432" s="157">
        <v>107</v>
      </c>
      <c r="T432" s="157">
        <v>0.5</v>
      </c>
      <c r="U432" s="157">
        <v>5</v>
      </c>
      <c r="V432" s="157">
        <v>7.2141739487352501</v>
      </c>
      <c r="W432" s="157">
        <v>3.577372509307251</v>
      </c>
      <c r="X432" s="157">
        <v>7.209281006927962</v>
      </c>
      <c r="Y432" s="157">
        <v>3.5752603507393617</v>
      </c>
      <c r="Z432" s="161">
        <v>183</v>
      </c>
      <c r="AA432" s="156">
        <f t="shared" si="39"/>
        <v>25.366729621494997</v>
      </c>
      <c r="AB432" s="156">
        <f t="shared" si="40"/>
        <v>25.38394603069862</v>
      </c>
      <c r="AC432" s="156">
        <f t="shared" si="41"/>
        <v>99.932175993508636</v>
      </c>
      <c r="AD432" s="156">
        <f t="shared" si="41"/>
        <v>99.940957824146238</v>
      </c>
      <c r="AE432" s="177"/>
    </row>
    <row r="433" spans="1:31" s="158" customFormat="1" ht="75" x14ac:dyDescent="0.25">
      <c r="A433" s="159" t="s">
        <v>7</v>
      </c>
      <c r="B433" s="160" t="s">
        <v>28</v>
      </c>
      <c r="C433" s="160" t="s">
        <v>128</v>
      </c>
      <c r="D433" s="157" t="s">
        <v>47</v>
      </c>
      <c r="E433" s="157" t="s">
        <v>17</v>
      </c>
      <c r="F433" s="157" t="s">
        <v>12</v>
      </c>
      <c r="G433" s="160" t="s">
        <v>129</v>
      </c>
      <c r="H433" s="157">
        <v>1</v>
      </c>
      <c r="I433" s="157">
        <v>1070</v>
      </c>
      <c r="J433" s="157">
        <v>1</v>
      </c>
      <c r="K433" s="157">
        <v>0.60799999999999998</v>
      </c>
      <c r="L433" s="157">
        <f t="shared" si="43"/>
        <v>0.60799999999999998</v>
      </c>
      <c r="M433" s="160" t="s">
        <v>132</v>
      </c>
      <c r="N433" s="153">
        <v>2.0499969176470522E-3</v>
      </c>
      <c r="O433" s="153">
        <v>2.0499969176470526E-3</v>
      </c>
      <c r="P433" s="157">
        <v>5</v>
      </c>
      <c r="Q433" s="157">
        <v>414</v>
      </c>
      <c r="R433" s="157">
        <v>1</v>
      </c>
      <c r="S433" s="157">
        <v>214</v>
      </c>
      <c r="T433" s="157">
        <v>1</v>
      </c>
      <c r="U433" s="157">
        <v>5</v>
      </c>
      <c r="V433" s="157">
        <v>31.178616593104977</v>
      </c>
      <c r="W433" s="157">
        <v>11.461868123414183</v>
      </c>
      <c r="X433" s="157">
        <v>31.165650375107113</v>
      </c>
      <c r="Y433" s="157">
        <v>11.457658526281644</v>
      </c>
      <c r="Z433" s="161">
        <v>183</v>
      </c>
      <c r="AA433" s="156">
        <f t="shared" si="39"/>
        <v>5.8694073052769671</v>
      </c>
      <c r="AB433" s="156">
        <f t="shared" si="40"/>
        <v>5.871849224945656</v>
      </c>
      <c r="AC433" s="156">
        <f t="shared" si="41"/>
        <v>99.958413106754932</v>
      </c>
      <c r="AD433" s="156">
        <f t="shared" si="41"/>
        <v>99.96327302768438</v>
      </c>
      <c r="AE433" s="177"/>
    </row>
    <row r="434" spans="1:31" s="158" customFormat="1" ht="90" x14ac:dyDescent="0.25">
      <c r="A434" s="159" t="s">
        <v>7</v>
      </c>
      <c r="B434" s="160" t="s">
        <v>29</v>
      </c>
      <c r="C434" s="160" t="s">
        <v>128</v>
      </c>
      <c r="D434" s="157" t="s">
        <v>10</v>
      </c>
      <c r="E434" s="157" t="s">
        <v>11</v>
      </c>
      <c r="F434" s="157" t="s">
        <v>23</v>
      </c>
      <c r="G434" s="160" t="s">
        <v>129</v>
      </c>
      <c r="H434" s="157">
        <v>0.99</v>
      </c>
      <c r="I434" s="157">
        <v>535</v>
      </c>
      <c r="J434" s="157">
        <v>0.5</v>
      </c>
      <c r="K434" s="157">
        <v>0.50700000000000001</v>
      </c>
      <c r="L434" s="157">
        <f t="shared" si="43"/>
        <v>0.50700000000000001</v>
      </c>
      <c r="M434" s="160" t="s">
        <v>131</v>
      </c>
      <c r="N434" s="153">
        <v>2.0185569175630489E-3</v>
      </c>
      <c r="O434" s="153">
        <v>2.0185569175630489E-3</v>
      </c>
      <c r="P434" s="157">
        <v>1</v>
      </c>
      <c r="Q434" s="157">
        <v>415</v>
      </c>
      <c r="R434" s="157">
        <v>0.99</v>
      </c>
      <c r="S434" s="157">
        <v>535</v>
      </c>
      <c r="T434" s="157">
        <v>0.5</v>
      </c>
      <c r="U434" s="157">
        <v>1</v>
      </c>
      <c r="V434" s="157">
        <v>38.679364675769143</v>
      </c>
      <c r="W434" s="157">
        <v>18.248924622021761</v>
      </c>
      <c r="X434" s="157">
        <v>38.673760497493191</v>
      </c>
      <c r="Y434" s="157">
        <v>18.246725983901086</v>
      </c>
      <c r="Z434" s="161">
        <v>183</v>
      </c>
      <c r="AA434" s="156">
        <f t="shared" si="39"/>
        <v>4.731204908198535</v>
      </c>
      <c r="AB434" s="156">
        <f t="shared" si="40"/>
        <v>4.7318905026539104</v>
      </c>
      <c r="AC434" s="156">
        <f t="shared" si="41"/>
        <v>99.985511193570701</v>
      </c>
      <c r="AD434" s="156">
        <f t="shared" si="41"/>
        <v>99.987951957903206</v>
      </c>
      <c r="AE434" s="177"/>
    </row>
    <row r="435" spans="1:31" s="158" customFormat="1" ht="75" x14ac:dyDescent="0.25">
      <c r="A435" s="159" t="s">
        <v>7</v>
      </c>
      <c r="B435" s="160" t="s">
        <v>29</v>
      </c>
      <c r="C435" s="160" t="s">
        <v>128</v>
      </c>
      <c r="D435" s="157" t="s">
        <v>47</v>
      </c>
      <c r="E435" s="157" t="s">
        <v>17</v>
      </c>
      <c r="F435" s="157" t="s">
        <v>23</v>
      </c>
      <c r="G435" s="160" t="s">
        <v>129</v>
      </c>
      <c r="H435" s="157">
        <v>1</v>
      </c>
      <c r="I435" s="157">
        <v>1070</v>
      </c>
      <c r="J435" s="157">
        <v>1</v>
      </c>
      <c r="K435" s="157">
        <v>0.60799999999999998</v>
      </c>
      <c r="L435" s="157">
        <f t="shared" si="43"/>
        <v>0.60799999999999998</v>
      </c>
      <c r="M435" s="160" t="s">
        <v>132</v>
      </c>
      <c r="N435" s="153">
        <v>2.0499969176470253E-3</v>
      </c>
      <c r="O435" s="153">
        <v>2.0499969176470253E-3</v>
      </c>
      <c r="P435" s="157">
        <v>1</v>
      </c>
      <c r="Q435" s="157">
        <v>416</v>
      </c>
      <c r="R435" s="157">
        <v>1</v>
      </c>
      <c r="S435" s="157">
        <v>1070</v>
      </c>
      <c r="T435" s="157">
        <v>1</v>
      </c>
      <c r="U435" s="157">
        <v>1</v>
      </c>
      <c r="V435" s="157">
        <v>198.63914183357056</v>
      </c>
      <c r="W435" s="157">
        <v>60.792149897642396</v>
      </c>
      <c r="X435" s="157">
        <v>198.61951241983164</v>
      </c>
      <c r="Y435" s="157">
        <v>60.787517925081879</v>
      </c>
      <c r="Z435" s="161">
        <v>183</v>
      </c>
      <c r="AA435" s="156">
        <f t="shared" si="39"/>
        <v>0.92126857934840567</v>
      </c>
      <c r="AB435" s="156">
        <f t="shared" si="40"/>
        <v>0.92135962761394807</v>
      </c>
      <c r="AC435" s="156">
        <f t="shared" si="41"/>
        <v>99.990118053492509</v>
      </c>
      <c r="AD435" s="156">
        <f t="shared" si="41"/>
        <v>99.992380640315702</v>
      </c>
      <c r="AE435" s="177"/>
    </row>
    <row r="436" spans="1:31" s="158" customFormat="1" ht="60" x14ac:dyDescent="0.25">
      <c r="A436" s="159" t="s">
        <v>7</v>
      </c>
      <c r="B436" s="160" t="s">
        <v>8</v>
      </c>
      <c r="C436" s="160" t="s">
        <v>133</v>
      </c>
      <c r="D436" s="157" t="s">
        <v>10</v>
      </c>
      <c r="E436" s="157" t="s">
        <v>11</v>
      </c>
      <c r="F436" s="157" t="s">
        <v>12</v>
      </c>
      <c r="G436" s="160" t="s">
        <v>134</v>
      </c>
      <c r="H436" s="157">
        <v>0.6</v>
      </c>
      <c r="I436" s="157">
        <v>535</v>
      </c>
      <c r="J436" s="157">
        <v>6</v>
      </c>
      <c r="K436" s="157">
        <v>1.2999999999999999E-2</v>
      </c>
      <c r="L436" s="157">
        <f t="shared" si="43"/>
        <v>1.2999999999999999E-2</v>
      </c>
      <c r="M436" s="160" t="s">
        <v>130</v>
      </c>
      <c r="N436" s="153">
        <v>7.9239691716840319E-4</v>
      </c>
      <c r="O436" s="153">
        <v>7.9239691716840319E-4</v>
      </c>
      <c r="P436" s="157">
        <v>20</v>
      </c>
      <c r="Q436" s="157">
        <v>417</v>
      </c>
      <c r="R436" s="157">
        <v>0.6</v>
      </c>
      <c r="S436" s="157">
        <v>26.75</v>
      </c>
      <c r="T436" s="157">
        <v>6</v>
      </c>
      <c r="U436" s="157">
        <v>20</v>
      </c>
      <c r="V436" s="157">
        <v>5.0975382492293546</v>
      </c>
      <c r="W436" s="157">
        <v>0.89023737253889534</v>
      </c>
      <c r="X436" s="157">
        <v>5.0960643448744429</v>
      </c>
      <c r="Y436" s="157">
        <v>0.88998828180821876</v>
      </c>
      <c r="Z436" s="161">
        <v>183</v>
      </c>
      <c r="AA436" s="156">
        <f t="shared" si="39"/>
        <v>35.899681582117786</v>
      </c>
      <c r="AB436" s="156">
        <f t="shared" si="40"/>
        <v>35.910064633320239</v>
      </c>
      <c r="AC436" s="156">
        <f t="shared" si="41"/>
        <v>99.971085957910475</v>
      </c>
      <c r="AD436" s="156">
        <f t="shared" si="41"/>
        <v>99.972019740087276</v>
      </c>
      <c r="AE436" s="177"/>
    </row>
    <row r="437" spans="1:31" s="158" customFormat="1" ht="60" x14ac:dyDescent="0.25">
      <c r="A437" s="159" t="s">
        <v>7</v>
      </c>
      <c r="B437" s="160" t="s">
        <v>15</v>
      </c>
      <c r="C437" s="160" t="s">
        <v>133</v>
      </c>
      <c r="D437" s="157" t="s">
        <v>47</v>
      </c>
      <c r="E437" s="157" t="s">
        <v>17</v>
      </c>
      <c r="F437" s="157" t="s">
        <v>12</v>
      </c>
      <c r="G437" s="160" t="s">
        <v>135</v>
      </c>
      <c r="H437" s="157">
        <v>1</v>
      </c>
      <c r="I437" s="157">
        <v>1070</v>
      </c>
      <c r="J437" s="157">
        <v>12</v>
      </c>
      <c r="K437" s="157">
        <v>1.544</v>
      </c>
      <c r="L437" s="157">
        <f t="shared" si="43"/>
        <v>1.544</v>
      </c>
      <c r="M437" s="160" t="s">
        <v>130</v>
      </c>
      <c r="N437" s="153">
        <v>2.0499969176470388E-3</v>
      </c>
      <c r="O437" s="153">
        <v>2.0499969176470388E-3</v>
      </c>
      <c r="P437" s="157">
        <v>20</v>
      </c>
      <c r="Q437" s="157">
        <v>418</v>
      </c>
      <c r="R437" s="157">
        <v>1</v>
      </c>
      <c r="S437" s="157">
        <v>53.5</v>
      </c>
      <c r="T437" s="157">
        <v>12</v>
      </c>
      <c r="U437" s="157">
        <v>20</v>
      </c>
      <c r="V437" s="157">
        <v>97.361779336830125</v>
      </c>
      <c r="W437" s="157">
        <v>10.828828581741851</v>
      </c>
      <c r="X437" s="157">
        <v>96.938060043894964</v>
      </c>
      <c r="Y437" s="157">
        <v>10.78247846187103</v>
      </c>
      <c r="Z437" s="161">
        <v>183</v>
      </c>
      <c r="AA437" s="156">
        <f t="shared" si="39"/>
        <v>1.8795876703002545</v>
      </c>
      <c r="AB437" s="156">
        <f t="shared" si="40"/>
        <v>1.8878034068056957</v>
      </c>
      <c r="AC437" s="156">
        <f t="shared" si="41"/>
        <v>99.564799148268165</v>
      </c>
      <c r="AD437" s="156">
        <f t="shared" si="41"/>
        <v>99.571974756817468</v>
      </c>
      <c r="AE437" s="177"/>
    </row>
    <row r="438" spans="1:31" s="158" customFormat="1" ht="60" x14ac:dyDescent="0.25">
      <c r="A438" s="159" t="s">
        <v>7</v>
      </c>
      <c r="B438" s="160" t="s">
        <v>18</v>
      </c>
      <c r="C438" s="160" t="s">
        <v>133</v>
      </c>
      <c r="D438" s="157" t="s">
        <v>10</v>
      </c>
      <c r="E438" s="157" t="s">
        <v>11</v>
      </c>
      <c r="F438" s="157" t="s">
        <v>12</v>
      </c>
      <c r="G438" s="160" t="s">
        <v>134</v>
      </c>
      <c r="H438" s="157">
        <v>0.6</v>
      </c>
      <c r="I438" s="157">
        <v>535</v>
      </c>
      <c r="J438" s="157">
        <v>6</v>
      </c>
      <c r="K438" s="157">
        <v>1.2999999999999999E-2</v>
      </c>
      <c r="L438" s="157">
        <f t="shared" si="43"/>
        <v>1.2999999999999999E-2</v>
      </c>
      <c r="M438" s="160" t="s">
        <v>130</v>
      </c>
      <c r="N438" s="153">
        <v>7.9239691668541844E-4</v>
      </c>
      <c r="O438" s="153">
        <v>7.9239691668541844E-4</v>
      </c>
      <c r="P438" s="157">
        <v>10</v>
      </c>
      <c r="Q438" s="157">
        <v>419</v>
      </c>
      <c r="R438" s="157">
        <v>0.6</v>
      </c>
      <c r="S438" s="157">
        <v>53.5</v>
      </c>
      <c r="T438" s="157">
        <v>6</v>
      </c>
      <c r="U438" s="157">
        <v>10</v>
      </c>
      <c r="V438" s="157">
        <v>10.277159078004388</v>
      </c>
      <c r="W438" s="157">
        <v>1.7927617782977938</v>
      </c>
      <c r="X438" s="157">
        <v>10.275660864440169</v>
      </c>
      <c r="Y438" s="157">
        <v>1.7925090672622064</v>
      </c>
      <c r="Z438" s="161">
        <v>183</v>
      </c>
      <c r="AA438" s="156">
        <f t="shared" si="39"/>
        <v>17.806477316446756</v>
      </c>
      <c r="AB438" s="156">
        <f t="shared" si="40"/>
        <v>17.809073539327056</v>
      </c>
      <c r="AC438" s="156">
        <f t="shared" si="41"/>
        <v>99.985421909373528</v>
      </c>
      <c r="AD438" s="156">
        <f t="shared" si="41"/>
        <v>99.985903813956398</v>
      </c>
      <c r="AE438" s="177"/>
    </row>
    <row r="439" spans="1:31" s="158" customFormat="1" ht="60" x14ac:dyDescent="0.25">
      <c r="A439" s="159" t="s">
        <v>7</v>
      </c>
      <c r="B439" s="160" t="s">
        <v>19</v>
      </c>
      <c r="C439" s="160" t="s">
        <v>133</v>
      </c>
      <c r="D439" s="157" t="s">
        <v>47</v>
      </c>
      <c r="E439" s="157" t="s">
        <v>17</v>
      </c>
      <c r="F439" s="157" t="s">
        <v>12</v>
      </c>
      <c r="G439" s="160" t="s">
        <v>135</v>
      </c>
      <c r="H439" s="157">
        <v>1</v>
      </c>
      <c r="I439" s="157">
        <v>1070</v>
      </c>
      <c r="J439" s="157">
        <v>12</v>
      </c>
      <c r="K439" s="157">
        <v>1.544</v>
      </c>
      <c r="L439" s="157">
        <f t="shared" si="43"/>
        <v>1.544</v>
      </c>
      <c r="M439" s="160" t="s">
        <v>130</v>
      </c>
      <c r="N439" s="153">
        <v>2.0499969176470184E-3</v>
      </c>
      <c r="O439" s="153">
        <v>2.0499969176470184E-3</v>
      </c>
      <c r="P439" s="157">
        <v>10</v>
      </c>
      <c r="Q439" s="157">
        <v>420</v>
      </c>
      <c r="R439" s="157">
        <v>1</v>
      </c>
      <c r="S439" s="157">
        <v>107</v>
      </c>
      <c r="T439" s="157">
        <v>12</v>
      </c>
      <c r="U439" s="157">
        <v>10</v>
      </c>
      <c r="V439" s="157">
        <v>216.35561111749107</v>
      </c>
      <c r="W439" s="157">
        <v>24.083686486304455</v>
      </c>
      <c r="X439" s="157">
        <v>215.8364654224149</v>
      </c>
      <c r="Y439" s="157">
        <v>24.027195919523365</v>
      </c>
      <c r="Z439" s="161">
        <v>183</v>
      </c>
      <c r="AA439" s="156">
        <f t="shared" si="39"/>
        <v>0.84582969239758965</v>
      </c>
      <c r="AB439" s="156">
        <f t="shared" si="40"/>
        <v>0.84786414400295862</v>
      </c>
      <c r="AC439" s="156">
        <f t="shared" si="41"/>
        <v>99.760049812253669</v>
      </c>
      <c r="AD439" s="156">
        <f t="shared" si="41"/>
        <v>99.765440532481549</v>
      </c>
      <c r="AE439" s="177"/>
    </row>
    <row r="440" spans="1:31" s="158" customFormat="1" ht="60" x14ac:dyDescent="0.25">
      <c r="A440" s="159" t="s">
        <v>7</v>
      </c>
      <c r="B440" s="160" t="s">
        <v>20</v>
      </c>
      <c r="C440" s="160" t="s">
        <v>133</v>
      </c>
      <c r="D440" s="157" t="s">
        <v>10</v>
      </c>
      <c r="E440" s="157" t="s">
        <v>11</v>
      </c>
      <c r="F440" s="157" t="s">
        <v>12</v>
      </c>
      <c r="G440" s="160" t="s">
        <v>134</v>
      </c>
      <c r="H440" s="157">
        <v>0.6</v>
      </c>
      <c r="I440" s="157">
        <v>535</v>
      </c>
      <c r="J440" s="157">
        <v>6</v>
      </c>
      <c r="K440" s="157">
        <v>1.2999999999999999E-2</v>
      </c>
      <c r="L440" s="157">
        <f t="shared" si="43"/>
        <v>1.2999999999999999E-2</v>
      </c>
      <c r="M440" s="160" t="s">
        <v>130</v>
      </c>
      <c r="N440" s="153">
        <v>7.9239691572811043E-4</v>
      </c>
      <c r="O440" s="153">
        <v>7.9239691572811043E-4</v>
      </c>
      <c r="P440" s="157">
        <v>5</v>
      </c>
      <c r="Q440" s="157">
        <v>421</v>
      </c>
      <c r="R440" s="157">
        <v>0.6</v>
      </c>
      <c r="S440" s="157">
        <v>107</v>
      </c>
      <c r="T440" s="157">
        <v>6</v>
      </c>
      <c r="U440" s="157">
        <v>5</v>
      </c>
      <c r="V440" s="157">
        <v>20.892437001945389</v>
      </c>
      <c r="W440" s="157">
        <v>3.6355866994230968</v>
      </c>
      <c r="X440" s="157">
        <v>20.890889298016443</v>
      </c>
      <c r="Y440" s="157">
        <v>3.6353267651007273</v>
      </c>
      <c r="Z440" s="161">
        <v>183</v>
      </c>
      <c r="AA440" s="156">
        <f t="shared" si="39"/>
        <v>8.7591504994347975</v>
      </c>
      <c r="AB440" s="156">
        <f t="shared" si="40"/>
        <v>8.7597994221038533</v>
      </c>
      <c r="AC440" s="156">
        <f t="shared" si="41"/>
        <v>99.992592037353973</v>
      </c>
      <c r="AD440" s="156">
        <f t="shared" si="41"/>
        <v>99.992850278542093</v>
      </c>
      <c r="AE440" s="177"/>
    </row>
    <row r="441" spans="1:31" s="158" customFormat="1" ht="60" x14ac:dyDescent="0.25">
      <c r="A441" s="159" t="s">
        <v>7</v>
      </c>
      <c r="B441" s="160" t="s">
        <v>21</v>
      </c>
      <c r="C441" s="160" t="s">
        <v>133</v>
      </c>
      <c r="D441" s="157" t="s">
        <v>47</v>
      </c>
      <c r="E441" s="157" t="s">
        <v>17</v>
      </c>
      <c r="F441" s="157" t="s">
        <v>12</v>
      </c>
      <c r="G441" s="160" t="s">
        <v>135</v>
      </c>
      <c r="H441" s="157">
        <v>1</v>
      </c>
      <c r="I441" s="157">
        <v>1070</v>
      </c>
      <c r="J441" s="157">
        <v>12</v>
      </c>
      <c r="K441" s="157">
        <v>1.544</v>
      </c>
      <c r="L441" s="157">
        <f t="shared" si="43"/>
        <v>1.544</v>
      </c>
      <c r="M441" s="160" t="s">
        <v>130</v>
      </c>
      <c r="N441" s="153">
        <v>2.049996917646978E-3</v>
      </c>
      <c r="O441" s="153">
        <v>2.049996917646978E-3</v>
      </c>
      <c r="P441" s="157">
        <v>5</v>
      </c>
      <c r="Q441" s="157">
        <v>422</v>
      </c>
      <c r="R441" s="157">
        <v>1</v>
      </c>
      <c r="S441" s="157">
        <v>214</v>
      </c>
      <c r="T441" s="157">
        <v>12</v>
      </c>
      <c r="U441" s="157">
        <v>5</v>
      </c>
      <c r="V441" s="157">
        <v>536.92884256123409</v>
      </c>
      <c r="W441" s="157">
        <v>58.3969918849415</v>
      </c>
      <c r="X441" s="157">
        <v>536.1704060803188</v>
      </c>
      <c r="Y441" s="157">
        <v>58.319869398565295</v>
      </c>
      <c r="Z441" s="161">
        <v>183</v>
      </c>
      <c r="AA441" s="156">
        <f t="shared" si="39"/>
        <v>0.34082728565495113</v>
      </c>
      <c r="AB441" s="156">
        <f t="shared" si="40"/>
        <v>0.34130940075157085</v>
      </c>
      <c r="AC441" s="156">
        <f t="shared" si="41"/>
        <v>99.858745438725649</v>
      </c>
      <c r="AD441" s="156">
        <f t="shared" si="41"/>
        <v>99.867934145429686</v>
      </c>
      <c r="AE441" s="177"/>
    </row>
    <row r="442" spans="1:31" s="158" customFormat="1" ht="60" x14ac:dyDescent="0.25">
      <c r="A442" s="159" t="s">
        <v>7</v>
      </c>
      <c r="B442" s="160" t="s">
        <v>22</v>
      </c>
      <c r="C442" s="160" t="s">
        <v>133</v>
      </c>
      <c r="D442" s="157" t="s">
        <v>10</v>
      </c>
      <c r="E442" s="157" t="s">
        <v>11</v>
      </c>
      <c r="F442" s="157" t="s">
        <v>23</v>
      </c>
      <c r="G442" s="160" t="s">
        <v>134</v>
      </c>
      <c r="H442" s="157">
        <v>0.6</v>
      </c>
      <c r="I442" s="157">
        <v>535</v>
      </c>
      <c r="J442" s="157">
        <v>6</v>
      </c>
      <c r="K442" s="157">
        <v>1.2999999999999999E-2</v>
      </c>
      <c r="L442" s="157">
        <f t="shared" si="43"/>
        <v>1.2999999999999999E-2</v>
      </c>
      <c r="M442" s="160" t="s">
        <v>130</v>
      </c>
      <c r="N442" s="153">
        <v>7.9239690805232442E-4</v>
      </c>
      <c r="O442" s="153">
        <v>7.9239690805232442E-4</v>
      </c>
      <c r="P442" s="157">
        <v>1</v>
      </c>
      <c r="Q442" s="157">
        <v>423</v>
      </c>
      <c r="R442" s="157">
        <v>0.6</v>
      </c>
      <c r="S442" s="157">
        <v>535</v>
      </c>
      <c r="T442" s="157">
        <v>6</v>
      </c>
      <c r="U442" s="157">
        <v>1</v>
      </c>
      <c r="V442" s="157">
        <v>118.77280745617745</v>
      </c>
      <c r="W442" s="157">
        <v>20.13341895226214</v>
      </c>
      <c r="X442" s="157">
        <v>118.77083058335079</v>
      </c>
      <c r="Y442" s="157">
        <v>20.133104065716314</v>
      </c>
      <c r="Z442" s="161">
        <v>183</v>
      </c>
      <c r="AA442" s="156">
        <f t="shared" si="39"/>
        <v>1.5407567095483525</v>
      </c>
      <c r="AB442" s="156">
        <f t="shared" si="40"/>
        <v>1.5407823545662129</v>
      </c>
      <c r="AC442" s="156">
        <f t="shared" si="41"/>
        <v>99.998335584660325</v>
      </c>
      <c r="AD442" s="156">
        <f t="shared" si="41"/>
        <v>99.998436000628743</v>
      </c>
      <c r="AE442" s="177"/>
    </row>
    <row r="443" spans="1:31" s="158" customFormat="1" ht="60" x14ac:dyDescent="0.25">
      <c r="A443" s="159" t="s">
        <v>7</v>
      </c>
      <c r="B443" s="160" t="s">
        <v>24</v>
      </c>
      <c r="C443" s="160" t="s">
        <v>133</v>
      </c>
      <c r="D443" s="157" t="s">
        <v>47</v>
      </c>
      <c r="E443" s="157" t="s">
        <v>17</v>
      </c>
      <c r="F443" s="157" t="s">
        <v>23</v>
      </c>
      <c r="G443" s="160" t="s">
        <v>135</v>
      </c>
      <c r="H443" s="157">
        <v>1</v>
      </c>
      <c r="I443" s="157">
        <v>1070</v>
      </c>
      <c r="J443" s="157">
        <v>12</v>
      </c>
      <c r="K443" s="157">
        <v>1.544</v>
      </c>
      <c r="L443" s="157">
        <f t="shared" si="43"/>
        <v>1.544</v>
      </c>
      <c r="M443" s="160" t="s">
        <v>130</v>
      </c>
      <c r="N443" s="153">
        <v>2.0499969176466541E-3</v>
      </c>
      <c r="O443" s="153">
        <v>2.0499969176466537E-3</v>
      </c>
      <c r="P443" s="157">
        <v>1</v>
      </c>
      <c r="Q443" s="157">
        <v>424</v>
      </c>
      <c r="R443" s="157">
        <v>1</v>
      </c>
      <c r="S443" s="157">
        <v>1070</v>
      </c>
      <c r="T443" s="157">
        <v>12</v>
      </c>
      <c r="U443" s="157">
        <v>1</v>
      </c>
      <c r="V443" s="157">
        <v>9211.5006741805446</v>
      </c>
      <c r="W443" s="157">
        <v>765.78747244584918</v>
      </c>
      <c r="X443" s="157">
        <v>9208.3990866875429</v>
      </c>
      <c r="Y443" s="157">
        <v>765.55510577413645</v>
      </c>
      <c r="Z443" s="161">
        <v>183</v>
      </c>
      <c r="AA443" s="156">
        <f t="shared" si="39"/>
        <v>1.9866469804745435E-2</v>
      </c>
      <c r="AB443" s="156">
        <f t="shared" si="40"/>
        <v>1.9873161260415027E-2</v>
      </c>
      <c r="AC443" s="156">
        <f t="shared" si="41"/>
        <v>99.966329183455471</v>
      </c>
      <c r="AD443" s="156">
        <f t="shared" si="41"/>
        <v>99.96965650652777</v>
      </c>
      <c r="AE443" s="177"/>
    </row>
    <row r="444" spans="1:31" s="158" customFormat="1" ht="90" x14ac:dyDescent="0.25">
      <c r="A444" s="159" t="s">
        <v>7</v>
      </c>
      <c r="B444" s="160" t="s">
        <v>25</v>
      </c>
      <c r="C444" s="160" t="s">
        <v>133</v>
      </c>
      <c r="D444" s="157" t="s">
        <v>10</v>
      </c>
      <c r="E444" s="157" t="s">
        <v>11</v>
      </c>
      <c r="F444" s="157" t="s">
        <v>12</v>
      </c>
      <c r="G444" s="160" t="s">
        <v>134</v>
      </c>
      <c r="H444" s="157">
        <v>0.6</v>
      </c>
      <c r="I444" s="157">
        <v>535</v>
      </c>
      <c r="J444" s="168">
        <v>0.5</v>
      </c>
      <c r="K444" s="157">
        <v>1.2999999999999999E-2</v>
      </c>
      <c r="L444" s="157">
        <f>K444</f>
        <v>1.2999999999999999E-2</v>
      </c>
      <c r="M444" s="160" t="s">
        <v>136</v>
      </c>
      <c r="N444" s="153">
        <v>7.9239691760715379E-4</v>
      </c>
      <c r="O444" s="153">
        <v>7.9239691760715379E-4</v>
      </c>
      <c r="P444" s="157">
        <v>20</v>
      </c>
      <c r="Q444" s="157">
        <v>425</v>
      </c>
      <c r="R444" s="157">
        <v>0.6</v>
      </c>
      <c r="S444" s="157">
        <v>26.75</v>
      </c>
      <c r="T444" s="157">
        <v>0.5</v>
      </c>
      <c r="U444" s="157">
        <v>20</v>
      </c>
      <c r="V444" s="157">
        <v>0.42140817485680399</v>
      </c>
      <c r="W444" s="157">
        <v>0.21160617111836022</v>
      </c>
      <c r="X444" s="157">
        <v>0.42128708217379873</v>
      </c>
      <c r="Y444" s="157">
        <v>0.21155264531550752</v>
      </c>
      <c r="Z444" s="161">
        <v>183</v>
      </c>
      <c r="AA444" s="156">
        <f t="shared" si="39"/>
        <v>434.25830564911098</v>
      </c>
      <c r="AB444" s="156">
        <f t="shared" si="40"/>
        <v>434.3831267166762</v>
      </c>
      <c r="AC444" s="156">
        <f t="shared" si="41"/>
        <v>99.971264752268652</v>
      </c>
      <c r="AD444" s="156">
        <f t="shared" si="41"/>
        <v>99.974704989665568</v>
      </c>
      <c r="AE444" s="177"/>
    </row>
    <row r="445" spans="1:31" s="158" customFormat="1" ht="75" x14ac:dyDescent="0.25">
      <c r="A445" s="159" t="s">
        <v>7</v>
      </c>
      <c r="B445" s="160" t="s">
        <v>25</v>
      </c>
      <c r="C445" s="160" t="s">
        <v>133</v>
      </c>
      <c r="D445" s="157" t="s">
        <v>47</v>
      </c>
      <c r="E445" s="157" t="s">
        <v>17</v>
      </c>
      <c r="F445" s="157" t="s">
        <v>12</v>
      </c>
      <c r="G445" s="160" t="s">
        <v>135</v>
      </c>
      <c r="H445" s="157">
        <v>1</v>
      </c>
      <c r="I445" s="157">
        <v>1070</v>
      </c>
      <c r="J445" s="164">
        <v>1</v>
      </c>
      <c r="K445" s="157">
        <v>1.544</v>
      </c>
      <c r="L445" s="157">
        <f t="shared" ref="L445:L451" si="44">K445</f>
        <v>1.544</v>
      </c>
      <c r="M445" s="160" t="s">
        <v>132</v>
      </c>
      <c r="N445" s="153">
        <v>2.0499969176470574E-3</v>
      </c>
      <c r="O445" s="153">
        <v>2.049996917647057E-3</v>
      </c>
      <c r="P445" s="157">
        <v>20</v>
      </c>
      <c r="Q445" s="157">
        <v>426</v>
      </c>
      <c r="R445" s="157">
        <v>1</v>
      </c>
      <c r="S445" s="157">
        <v>53.5</v>
      </c>
      <c r="T445" s="157">
        <v>1</v>
      </c>
      <c r="U445" s="157">
        <v>20</v>
      </c>
      <c r="V445" s="157">
        <v>7.4308445341587612</v>
      </c>
      <c r="W445" s="157">
        <v>2.828797872160989</v>
      </c>
      <c r="X445" s="157">
        <v>7.401091242032142</v>
      </c>
      <c r="Y445" s="157">
        <v>2.8184734494130135</v>
      </c>
      <c r="Z445" s="161">
        <v>183</v>
      </c>
      <c r="AA445" s="156">
        <f t="shared" si="39"/>
        <v>24.627079621807383</v>
      </c>
      <c r="AB445" s="156">
        <f t="shared" si="40"/>
        <v>24.726083494378472</v>
      </c>
      <c r="AC445" s="156">
        <f t="shared" si="41"/>
        <v>99.599597434856193</v>
      </c>
      <c r="AD445" s="156">
        <f t="shared" si="41"/>
        <v>99.63502437379563</v>
      </c>
      <c r="AE445" s="177"/>
    </row>
    <row r="446" spans="1:31" s="158" customFormat="1" ht="90" x14ac:dyDescent="0.25">
      <c r="A446" s="159" t="s">
        <v>7</v>
      </c>
      <c r="B446" s="160" t="s">
        <v>27</v>
      </c>
      <c r="C446" s="160" t="s">
        <v>133</v>
      </c>
      <c r="D446" s="157" t="s">
        <v>10</v>
      </c>
      <c r="E446" s="157" t="s">
        <v>11</v>
      </c>
      <c r="F446" s="157" t="s">
        <v>12</v>
      </c>
      <c r="G446" s="160" t="s">
        <v>134</v>
      </c>
      <c r="H446" s="157">
        <v>0.6</v>
      </c>
      <c r="I446" s="157">
        <v>535</v>
      </c>
      <c r="J446" s="168">
        <v>0.5</v>
      </c>
      <c r="K446" s="157">
        <v>1.2999999999999999E-2</v>
      </c>
      <c r="L446" s="157">
        <f t="shared" si="44"/>
        <v>1.2999999999999999E-2</v>
      </c>
      <c r="M446" s="160" t="s">
        <v>136</v>
      </c>
      <c r="N446" s="153">
        <v>7.9239691756695005E-4</v>
      </c>
      <c r="O446" s="153">
        <v>7.9239691756695005E-4</v>
      </c>
      <c r="P446" s="157">
        <v>10</v>
      </c>
      <c r="Q446" s="157">
        <v>427</v>
      </c>
      <c r="R446" s="157">
        <v>0.6</v>
      </c>
      <c r="S446" s="157">
        <v>53.5</v>
      </c>
      <c r="T446" s="157">
        <v>0.5</v>
      </c>
      <c r="U446" s="157">
        <v>10</v>
      </c>
      <c r="V446" s="157">
        <v>0.84356071704161606</v>
      </c>
      <c r="W446" s="157">
        <v>0.42332131053495803</v>
      </c>
      <c r="X446" s="157">
        <v>0.84343935563040806</v>
      </c>
      <c r="Y446" s="157">
        <v>0.4232677379555424</v>
      </c>
      <c r="Z446" s="161">
        <v>183</v>
      </c>
      <c r="AA446" s="156">
        <f t="shared" si="39"/>
        <v>216.93755565311835</v>
      </c>
      <c r="AB446" s="156">
        <f t="shared" si="40"/>
        <v>216.96877052081729</v>
      </c>
      <c r="AC446" s="156">
        <f t="shared" si="41"/>
        <v>99.985613197869895</v>
      </c>
      <c r="AD446" s="156">
        <f t="shared" si="41"/>
        <v>99.987344700566112</v>
      </c>
      <c r="AE446" s="177"/>
    </row>
    <row r="447" spans="1:31" s="158" customFormat="1" ht="75" x14ac:dyDescent="0.25">
      <c r="A447" s="159" t="s">
        <v>7</v>
      </c>
      <c r="B447" s="160" t="s">
        <v>27</v>
      </c>
      <c r="C447" s="160" t="s">
        <v>133</v>
      </c>
      <c r="D447" s="157" t="s">
        <v>47</v>
      </c>
      <c r="E447" s="157" t="s">
        <v>17</v>
      </c>
      <c r="F447" s="157" t="s">
        <v>12</v>
      </c>
      <c r="G447" s="160" t="s">
        <v>135</v>
      </c>
      <c r="H447" s="157">
        <v>1</v>
      </c>
      <c r="I447" s="157">
        <v>1070</v>
      </c>
      <c r="J447" s="164">
        <v>1</v>
      </c>
      <c r="K447" s="157">
        <v>1.544</v>
      </c>
      <c r="L447" s="157">
        <f t="shared" si="44"/>
        <v>1.544</v>
      </c>
      <c r="M447" s="160" t="s">
        <v>132</v>
      </c>
      <c r="N447" s="153">
        <v>2.0499969176470557E-3</v>
      </c>
      <c r="O447" s="153">
        <v>2.0499969176470557E-3</v>
      </c>
      <c r="P447" s="157">
        <v>10</v>
      </c>
      <c r="Q447" s="157">
        <v>428</v>
      </c>
      <c r="R447" s="157">
        <v>1</v>
      </c>
      <c r="S447" s="157">
        <v>107</v>
      </c>
      <c r="T447" s="157">
        <v>1</v>
      </c>
      <c r="U447" s="157">
        <v>10</v>
      </c>
      <c r="V447" s="157">
        <v>15.089013065552789</v>
      </c>
      <c r="W447" s="157">
        <v>5.6782464833220496</v>
      </c>
      <c r="X447" s="157">
        <v>15.058204831513075</v>
      </c>
      <c r="Y447" s="157">
        <v>5.6677910633122464</v>
      </c>
      <c r="Z447" s="161">
        <v>183</v>
      </c>
      <c r="AA447" s="156">
        <f t="shared" si="39"/>
        <v>12.128029792602989</v>
      </c>
      <c r="AB447" s="156">
        <f t="shared" si="40"/>
        <v>12.152843054507171</v>
      </c>
      <c r="AC447" s="156">
        <f t="shared" si="41"/>
        <v>99.795823398748013</v>
      </c>
      <c r="AD447" s="156">
        <f t="shared" si="41"/>
        <v>99.815868859505969</v>
      </c>
      <c r="AE447" s="177"/>
    </row>
    <row r="448" spans="1:31" s="158" customFormat="1" ht="90" x14ac:dyDescent="0.25">
      <c r="A448" s="159" t="s">
        <v>7</v>
      </c>
      <c r="B448" s="160" t="s">
        <v>28</v>
      </c>
      <c r="C448" s="160" t="s">
        <v>133</v>
      </c>
      <c r="D448" s="157" t="s">
        <v>10</v>
      </c>
      <c r="E448" s="157" t="s">
        <v>11</v>
      </c>
      <c r="F448" s="157" t="s">
        <v>12</v>
      </c>
      <c r="G448" s="160" t="s">
        <v>134</v>
      </c>
      <c r="H448" s="157">
        <v>0.6</v>
      </c>
      <c r="I448" s="157">
        <v>535</v>
      </c>
      <c r="J448" s="168">
        <v>0.5</v>
      </c>
      <c r="K448" s="157">
        <v>1.2999999999999999E-2</v>
      </c>
      <c r="L448" s="157">
        <f t="shared" si="44"/>
        <v>1.2999999999999999E-2</v>
      </c>
      <c r="M448" s="160" t="s">
        <v>136</v>
      </c>
      <c r="N448" s="153">
        <v>7.9239691748715733E-4</v>
      </c>
      <c r="O448" s="153">
        <v>7.9239691748715733E-4</v>
      </c>
      <c r="P448" s="157">
        <v>5</v>
      </c>
      <c r="Q448" s="157">
        <v>429</v>
      </c>
      <c r="R448" s="157">
        <v>0.6</v>
      </c>
      <c r="S448" s="157">
        <v>107</v>
      </c>
      <c r="T448" s="157">
        <v>0.5</v>
      </c>
      <c r="U448" s="157">
        <v>5</v>
      </c>
      <c r="V448" s="157">
        <v>1.6905747969015767</v>
      </c>
      <c r="W448" s="157">
        <v>0.84729117320487368</v>
      </c>
      <c r="X448" s="157">
        <v>1.6904528982030247</v>
      </c>
      <c r="Y448" s="157">
        <v>0.84723750776091045</v>
      </c>
      <c r="Z448" s="161">
        <v>183</v>
      </c>
      <c r="AA448" s="156">
        <f t="shared" si="39"/>
        <v>108.2472070063955</v>
      </c>
      <c r="AB448" s="156">
        <f t="shared" si="40"/>
        <v>108.25501272146155</v>
      </c>
      <c r="AC448" s="156">
        <f t="shared" si="41"/>
        <v>99.992789511663389</v>
      </c>
      <c r="AD448" s="156">
        <f t="shared" si="41"/>
        <v>99.993666233561683</v>
      </c>
      <c r="AE448" s="177"/>
    </row>
    <row r="449" spans="1:31" s="158" customFormat="1" ht="75" x14ac:dyDescent="0.25">
      <c r="A449" s="159" t="s">
        <v>7</v>
      </c>
      <c r="B449" s="160" t="s">
        <v>28</v>
      </c>
      <c r="C449" s="160" t="s">
        <v>133</v>
      </c>
      <c r="D449" s="157" t="s">
        <v>47</v>
      </c>
      <c r="E449" s="157" t="s">
        <v>17</v>
      </c>
      <c r="F449" s="157" t="s">
        <v>12</v>
      </c>
      <c r="G449" s="160" t="s">
        <v>135</v>
      </c>
      <c r="H449" s="157">
        <v>1</v>
      </c>
      <c r="I449" s="157">
        <v>1070</v>
      </c>
      <c r="J449" s="164">
        <v>1</v>
      </c>
      <c r="K449" s="157">
        <v>1.544</v>
      </c>
      <c r="L449" s="157">
        <f t="shared" si="44"/>
        <v>1.544</v>
      </c>
      <c r="M449" s="160" t="s">
        <v>132</v>
      </c>
      <c r="N449" s="153">
        <v>2.0499969176470522E-3</v>
      </c>
      <c r="O449" s="153">
        <v>2.0499969176470526E-3</v>
      </c>
      <c r="P449" s="157">
        <v>5</v>
      </c>
      <c r="Q449" s="157">
        <v>430</v>
      </c>
      <c r="R449" s="157">
        <v>1</v>
      </c>
      <c r="S449" s="157">
        <v>214</v>
      </c>
      <c r="T449" s="157">
        <v>1</v>
      </c>
      <c r="U449" s="157">
        <v>5</v>
      </c>
      <c r="V449" s="157">
        <v>31.204885334679222</v>
      </c>
      <c r="W449" s="157">
        <v>11.470503464955883</v>
      </c>
      <c r="X449" s="157">
        <v>31.171955875617797</v>
      </c>
      <c r="Y449" s="157">
        <v>11.459813091112222</v>
      </c>
      <c r="Z449" s="161">
        <v>183</v>
      </c>
      <c r="AA449" s="156">
        <f t="shared" si="39"/>
        <v>5.8644663499732479</v>
      </c>
      <c r="AB449" s="156">
        <f t="shared" si="40"/>
        <v>5.8706614602627374</v>
      </c>
      <c r="AC449" s="156">
        <f t="shared" si="41"/>
        <v>99.894473385470732</v>
      </c>
      <c r="AD449" s="156">
        <f t="shared" si="41"/>
        <v>99.90680118029411</v>
      </c>
      <c r="AE449" s="177"/>
    </row>
    <row r="450" spans="1:31" s="158" customFormat="1" ht="90" x14ac:dyDescent="0.25">
      <c r="A450" s="159" t="s">
        <v>7</v>
      </c>
      <c r="B450" s="160" t="s">
        <v>29</v>
      </c>
      <c r="C450" s="160" t="s">
        <v>133</v>
      </c>
      <c r="D450" s="157" t="s">
        <v>10</v>
      </c>
      <c r="E450" s="157" t="s">
        <v>11</v>
      </c>
      <c r="F450" s="157" t="s">
        <v>23</v>
      </c>
      <c r="G450" s="160" t="s">
        <v>134</v>
      </c>
      <c r="H450" s="157">
        <v>0.6</v>
      </c>
      <c r="I450" s="157">
        <v>535</v>
      </c>
      <c r="J450" s="168">
        <v>0.5</v>
      </c>
      <c r="K450" s="157">
        <v>1.2999999999999999E-2</v>
      </c>
      <c r="L450" s="157">
        <f t="shared" si="44"/>
        <v>1.2999999999999999E-2</v>
      </c>
      <c r="M450" s="160" t="s">
        <v>136</v>
      </c>
      <c r="N450" s="153">
        <v>7.9239691684747761E-4</v>
      </c>
      <c r="O450" s="153">
        <v>7.9239691684747761E-4</v>
      </c>
      <c r="P450" s="157">
        <v>1</v>
      </c>
      <c r="Q450" s="157">
        <v>431</v>
      </c>
      <c r="R450" s="157">
        <v>0.6</v>
      </c>
      <c r="S450" s="157">
        <v>535</v>
      </c>
      <c r="T450" s="157">
        <v>0.5</v>
      </c>
      <c r="U450" s="157">
        <v>1</v>
      </c>
      <c r="V450" s="157">
        <v>8.5865894207132811</v>
      </c>
      <c r="W450" s="157">
        <v>4.269543117405167</v>
      </c>
      <c r="X450" s="157">
        <v>8.5864633788428737</v>
      </c>
      <c r="Y450" s="157">
        <v>4.2694886646577119</v>
      </c>
      <c r="Z450" s="161">
        <v>183</v>
      </c>
      <c r="AA450" s="156">
        <f t="shared" si="39"/>
        <v>21.312303527469506</v>
      </c>
      <c r="AB450" s="156">
        <f t="shared" si="40"/>
        <v>21.312616373688115</v>
      </c>
      <c r="AC450" s="156">
        <f t="shared" si="41"/>
        <v>99.998532107869238</v>
      </c>
      <c r="AD450" s="156">
        <f t="shared" si="41"/>
        <v>99.998724623549691</v>
      </c>
      <c r="AE450" s="177"/>
    </row>
    <row r="451" spans="1:31" s="158" customFormat="1" ht="75" x14ac:dyDescent="0.25">
      <c r="A451" s="159" t="s">
        <v>7</v>
      </c>
      <c r="B451" s="160" t="s">
        <v>29</v>
      </c>
      <c r="C451" s="160" t="s">
        <v>133</v>
      </c>
      <c r="D451" s="157" t="s">
        <v>47</v>
      </c>
      <c r="E451" s="157" t="s">
        <v>17</v>
      </c>
      <c r="F451" s="157" t="s">
        <v>23</v>
      </c>
      <c r="G451" s="160" t="s">
        <v>135</v>
      </c>
      <c r="H451" s="157">
        <v>1</v>
      </c>
      <c r="I451" s="157">
        <v>1070</v>
      </c>
      <c r="J451" s="164">
        <v>1</v>
      </c>
      <c r="K451" s="157">
        <v>1.544</v>
      </c>
      <c r="L451" s="157">
        <f t="shared" si="44"/>
        <v>1.544</v>
      </c>
      <c r="M451" s="160" t="s">
        <v>132</v>
      </c>
      <c r="N451" s="153">
        <v>2.0499969176470253E-3</v>
      </c>
      <c r="O451" s="153">
        <v>2.0499969176470253E-3</v>
      </c>
      <c r="P451" s="157">
        <v>1</v>
      </c>
      <c r="Q451" s="157">
        <v>432</v>
      </c>
      <c r="R451" s="157">
        <v>1</v>
      </c>
      <c r="S451" s="157">
        <v>1070</v>
      </c>
      <c r="T451" s="157">
        <v>1</v>
      </c>
      <c r="U451" s="157">
        <v>1</v>
      </c>
      <c r="V451" s="157">
        <v>198.67860607679731</v>
      </c>
      <c r="W451" s="157">
        <v>60.80156200949574</v>
      </c>
      <c r="X451" s="157">
        <v>198.6287556810201</v>
      </c>
      <c r="Y451" s="157">
        <v>60.789799160063126</v>
      </c>
      <c r="Z451" s="161">
        <v>183</v>
      </c>
      <c r="AA451" s="156">
        <f t="shared" si="39"/>
        <v>0.92108558447034361</v>
      </c>
      <c r="AB451" s="156">
        <f t="shared" si="40"/>
        <v>0.92131675180949901</v>
      </c>
      <c r="AC451" s="156">
        <f t="shared" si="41"/>
        <v>99.974909026813904</v>
      </c>
      <c r="AD451" s="156">
        <f t="shared" si="41"/>
        <v>99.980653705194641</v>
      </c>
      <c r="AE451" s="177"/>
    </row>
    <row r="452" spans="1:31" s="158" customFormat="1" ht="45" x14ac:dyDescent="0.25">
      <c r="A452" s="159" t="s">
        <v>137</v>
      </c>
      <c r="B452" s="157" t="s">
        <v>8</v>
      </c>
      <c r="C452" s="157" t="s">
        <v>138</v>
      </c>
      <c r="D452" s="157" t="s">
        <v>82</v>
      </c>
      <c r="E452" s="157" t="s">
        <v>11</v>
      </c>
      <c r="F452" s="157" t="s">
        <v>12</v>
      </c>
      <c r="G452" s="157" t="s">
        <v>13</v>
      </c>
      <c r="H452" s="157">
        <v>0.01</v>
      </c>
      <c r="I452" s="157">
        <v>535</v>
      </c>
      <c r="J452" s="157">
        <v>4</v>
      </c>
      <c r="K452" s="157">
        <v>4.13</v>
      </c>
      <c r="L452" s="157">
        <f>K452*8/J452</f>
        <v>8.26</v>
      </c>
      <c r="M452" s="160" t="s">
        <v>139</v>
      </c>
      <c r="N452" s="153">
        <v>4.7800000000000002E-4</v>
      </c>
      <c r="O452" s="153">
        <v>4.7800000000000002E-4</v>
      </c>
      <c r="P452" s="157">
        <v>20</v>
      </c>
      <c r="Q452" s="157">
        <v>433</v>
      </c>
      <c r="R452" s="157">
        <v>0.01</v>
      </c>
      <c r="S452" s="157">
        <v>26.75</v>
      </c>
      <c r="T452" s="157">
        <v>4</v>
      </c>
      <c r="U452" s="157">
        <v>20</v>
      </c>
      <c r="V452" s="157">
        <v>0.84337745812728826</v>
      </c>
      <c r="W452" s="157">
        <v>0.18769229469682525</v>
      </c>
      <c r="X452" s="157">
        <v>0.22797222795047076</v>
      </c>
      <c r="Y452" s="157">
        <v>5.1702080682405109E-2</v>
      </c>
      <c r="Z452" s="161">
        <v>183</v>
      </c>
      <c r="AA452" s="156">
        <f t="shared" si="39"/>
        <v>216.9846943815048</v>
      </c>
      <c r="AB452" s="156">
        <f t="shared" si="40"/>
        <v>802.72935719064242</v>
      </c>
      <c r="AC452" s="156">
        <f t="shared" si="41"/>
        <v>27.030865688144068</v>
      </c>
      <c r="AD452" s="156">
        <f t="shared" si="41"/>
        <v>27.546192434760417</v>
      </c>
      <c r="AE452" s="177"/>
    </row>
    <row r="453" spans="1:31" s="158" customFormat="1" x14ac:dyDescent="0.25">
      <c r="A453" s="159" t="s">
        <v>137</v>
      </c>
      <c r="B453" s="157" t="s">
        <v>15</v>
      </c>
      <c r="C453" s="157" t="s">
        <v>138</v>
      </c>
      <c r="D453" s="157" t="s">
        <v>82</v>
      </c>
      <c r="E453" s="157" t="s">
        <v>17</v>
      </c>
      <c r="F453" s="157" t="s">
        <v>12</v>
      </c>
      <c r="G453" s="157" t="s">
        <v>16</v>
      </c>
      <c r="H453" s="157">
        <v>2.5000000000000001E-2</v>
      </c>
      <c r="I453" s="157">
        <v>1070</v>
      </c>
      <c r="J453" s="157">
        <v>8</v>
      </c>
      <c r="K453" s="157">
        <f>L453*J453/8</f>
        <v>4.13</v>
      </c>
      <c r="L453" s="157">
        <v>4.13</v>
      </c>
      <c r="M453" s="160" t="s">
        <v>58</v>
      </c>
      <c r="N453" s="153">
        <v>4.7800000000000002E-4</v>
      </c>
      <c r="O453" s="153">
        <v>4.7800000000000002E-4</v>
      </c>
      <c r="P453" s="157">
        <v>20</v>
      </c>
      <c r="Q453" s="157">
        <v>434</v>
      </c>
      <c r="R453" s="157">
        <v>2.5000000000000001E-2</v>
      </c>
      <c r="S453" s="157">
        <v>53.5</v>
      </c>
      <c r="T453" s="157">
        <v>8</v>
      </c>
      <c r="U453" s="157">
        <v>20</v>
      </c>
      <c r="V453" s="157">
        <v>1.1487494531499645</v>
      </c>
      <c r="W453" s="157">
        <v>0.16763610078810606</v>
      </c>
      <c r="X453" s="157">
        <v>0.53314668715838986</v>
      </c>
      <c r="Y453" s="157">
        <v>7.8852512201014163E-2</v>
      </c>
      <c r="Z453" s="161">
        <v>183</v>
      </c>
      <c r="AA453" s="156">
        <f t="shared" si="39"/>
        <v>159.30366669442071</v>
      </c>
      <c r="AB453" s="156">
        <f t="shared" si="40"/>
        <v>343.2451226047541</v>
      </c>
      <c r="AC453" s="156">
        <f t="shared" si="41"/>
        <v>46.411050355363237</v>
      </c>
      <c r="AD453" s="156">
        <f t="shared" si="41"/>
        <v>47.037906411748764</v>
      </c>
      <c r="AE453" s="177"/>
    </row>
    <row r="454" spans="1:31" s="158" customFormat="1" ht="45" x14ac:dyDescent="0.25">
      <c r="A454" s="159" t="s">
        <v>137</v>
      </c>
      <c r="B454" s="157" t="s">
        <v>18</v>
      </c>
      <c r="C454" s="157" t="s">
        <v>138</v>
      </c>
      <c r="D454" s="157" t="s">
        <v>82</v>
      </c>
      <c r="E454" s="157" t="s">
        <v>11</v>
      </c>
      <c r="F454" s="157" t="s">
        <v>12</v>
      </c>
      <c r="G454" s="157" t="s">
        <v>13</v>
      </c>
      <c r="H454" s="157">
        <v>0.01</v>
      </c>
      <c r="I454" s="157">
        <v>535</v>
      </c>
      <c r="J454" s="157">
        <v>4</v>
      </c>
      <c r="K454" s="157">
        <v>4.13</v>
      </c>
      <c r="L454" s="157">
        <f>K454*8/J454</f>
        <v>8.26</v>
      </c>
      <c r="M454" s="160" t="s">
        <v>139</v>
      </c>
      <c r="N454" s="153">
        <v>4.7800000000000002E-4</v>
      </c>
      <c r="O454" s="153">
        <v>4.7800000000000002E-4</v>
      </c>
      <c r="P454" s="157">
        <v>10</v>
      </c>
      <c r="Q454" s="157">
        <v>435</v>
      </c>
      <c r="R454" s="157">
        <v>0.01</v>
      </c>
      <c r="S454" s="157">
        <v>53.5</v>
      </c>
      <c r="T454" s="157">
        <v>4</v>
      </c>
      <c r="U454" s="157">
        <v>10</v>
      </c>
      <c r="V454" s="157">
        <v>0.87731893633989466</v>
      </c>
      <c r="W454" s="157">
        <v>0.19548123962185848</v>
      </c>
      <c r="X454" s="157">
        <v>0.26183795915045127</v>
      </c>
      <c r="Y454" s="157">
        <v>5.9470938178805756E-2</v>
      </c>
      <c r="Z454" s="161">
        <v>183</v>
      </c>
      <c r="AA454" s="156">
        <f t="shared" si="39"/>
        <v>208.59004909145304</v>
      </c>
      <c r="AB454" s="156">
        <f t="shared" si="40"/>
        <v>698.90553911187783</v>
      </c>
      <c r="AC454" s="156">
        <f t="shared" si="41"/>
        <v>29.84524194163853</v>
      </c>
      <c r="AD454" s="156">
        <f t="shared" si="41"/>
        <v>30.42283663324784</v>
      </c>
      <c r="AE454" s="177"/>
    </row>
    <row r="455" spans="1:31" s="158" customFormat="1" x14ac:dyDescent="0.25">
      <c r="A455" s="159" t="s">
        <v>137</v>
      </c>
      <c r="B455" s="157" t="s">
        <v>19</v>
      </c>
      <c r="C455" s="157" t="s">
        <v>138</v>
      </c>
      <c r="D455" s="157" t="s">
        <v>82</v>
      </c>
      <c r="E455" s="157" t="s">
        <v>17</v>
      </c>
      <c r="F455" s="157" t="s">
        <v>12</v>
      </c>
      <c r="G455" s="157" t="s">
        <v>16</v>
      </c>
      <c r="H455" s="157">
        <v>2.5000000000000001E-2</v>
      </c>
      <c r="I455" s="157">
        <v>1070</v>
      </c>
      <c r="J455" s="157">
        <v>8</v>
      </c>
      <c r="K455" s="157">
        <f>L455*J455/8</f>
        <v>4.13</v>
      </c>
      <c r="L455" s="157">
        <v>4.13</v>
      </c>
      <c r="M455" s="160" t="s">
        <v>58</v>
      </c>
      <c r="N455" s="153">
        <v>4.7800000000000002E-4</v>
      </c>
      <c r="O455" s="153">
        <v>4.7800000000000002E-4</v>
      </c>
      <c r="P455" s="157">
        <v>10</v>
      </c>
      <c r="Q455" s="157">
        <v>436</v>
      </c>
      <c r="R455" s="157">
        <v>2.5000000000000001E-2</v>
      </c>
      <c r="S455" s="157">
        <v>107</v>
      </c>
      <c r="T455" s="157">
        <v>8</v>
      </c>
      <c r="U455" s="157">
        <v>10</v>
      </c>
      <c r="V455" s="157">
        <v>1.4886719137311706</v>
      </c>
      <c r="W455" s="157">
        <v>0.21810959351927464</v>
      </c>
      <c r="X455" s="157">
        <v>0.8725125309216385</v>
      </c>
      <c r="Y455" s="157">
        <v>0.12923845031942297</v>
      </c>
      <c r="Z455" s="161">
        <v>183</v>
      </c>
      <c r="AA455" s="156">
        <f t="shared" si="39"/>
        <v>122.92836206020259</v>
      </c>
      <c r="AB455" s="156">
        <f t="shared" si="40"/>
        <v>209.73910805234667</v>
      </c>
      <c r="AC455" s="156">
        <f t="shared" si="41"/>
        <v>58.61012912743108</v>
      </c>
      <c r="AD455" s="156">
        <f t="shared" si="41"/>
        <v>59.253904532173628</v>
      </c>
      <c r="AE455" s="177"/>
    </row>
    <row r="456" spans="1:31" s="158" customFormat="1" ht="45" x14ac:dyDescent="0.25">
      <c r="A456" s="159" t="s">
        <v>137</v>
      </c>
      <c r="B456" s="157" t="s">
        <v>20</v>
      </c>
      <c r="C456" s="157" t="s">
        <v>138</v>
      </c>
      <c r="D456" s="157" t="s">
        <v>82</v>
      </c>
      <c r="E456" s="157" t="s">
        <v>11</v>
      </c>
      <c r="F456" s="157" t="s">
        <v>12</v>
      </c>
      <c r="G456" s="157" t="s">
        <v>13</v>
      </c>
      <c r="H456" s="157">
        <v>0.01</v>
      </c>
      <c r="I456" s="157">
        <v>535</v>
      </c>
      <c r="J456" s="157">
        <v>4</v>
      </c>
      <c r="K456" s="157">
        <v>4.13</v>
      </c>
      <c r="L456" s="157">
        <f>K456*8/J456</f>
        <v>8.26</v>
      </c>
      <c r="M456" s="160" t="s">
        <v>139</v>
      </c>
      <c r="N456" s="153">
        <v>4.7800000000000002E-4</v>
      </c>
      <c r="O456" s="153">
        <v>4.7800000000000002E-4</v>
      </c>
      <c r="P456" s="157">
        <v>5</v>
      </c>
      <c r="Q456" s="157">
        <v>437</v>
      </c>
      <c r="R456" s="157">
        <v>0.01</v>
      </c>
      <c r="S456" s="157">
        <v>107</v>
      </c>
      <c r="T456" s="157">
        <v>4</v>
      </c>
      <c r="U456" s="157">
        <v>5</v>
      </c>
      <c r="V456" s="157">
        <v>0.94520484852920017</v>
      </c>
      <c r="W456" s="157">
        <v>0.2110623826611665</v>
      </c>
      <c r="X456" s="157">
        <v>0.32962622893888227</v>
      </c>
      <c r="Y456" s="157">
        <v>7.5023660602256473E-2</v>
      </c>
      <c r="Z456" s="161">
        <v>183</v>
      </c>
      <c r="AA456" s="156">
        <f t="shared" si="39"/>
        <v>193.60882488569524</v>
      </c>
      <c r="AB456" s="156">
        <f t="shared" si="40"/>
        <v>555.17426689346064</v>
      </c>
      <c r="AC456" s="156">
        <f t="shared" si="41"/>
        <v>34.873522861398982</v>
      </c>
      <c r="AD456" s="156">
        <f t="shared" si="41"/>
        <v>35.545728071637143</v>
      </c>
      <c r="AE456" s="177"/>
    </row>
    <row r="457" spans="1:31" s="158" customFormat="1" x14ac:dyDescent="0.25">
      <c r="A457" s="159" t="s">
        <v>137</v>
      </c>
      <c r="B457" s="157" t="s">
        <v>21</v>
      </c>
      <c r="C457" s="157" t="s">
        <v>138</v>
      </c>
      <c r="D457" s="157" t="s">
        <v>82</v>
      </c>
      <c r="E457" s="157" t="s">
        <v>17</v>
      </c>
      <c r="F457" s="157" t="s">
        <v>12</v>
      </c>
      <c r="G457" s="157" t="s">
        <v>16</v>
      </c>
      <c r="H457" s="157">
        <v>2.5000000000000001E-2</v>
      </c>
      <c r="I457" s="157">
        <v>1070</v>
      </c>
      <c r="J457" s="157">
        <v>8</v>
      </c>
      <c r="K457" s="157">
        <f>L457*J457/8</f>
        <v>4.13</v>
      </c>
      <c r="L457" s="157">
        <v>4.13</v>
      </c>
      <c r="M457" s="160" t="s">
        <v>58</v>
      </c>
      <c r="N457" s="153">
        <v>4.7800000000000002E-4</v>
      </c>
      <c r="O457" s="153">
        <v>4.7800000000000002E-4</v>
      </c>
      <c r="P457" s="157">
        <v>5</v>
      </c>
      <c r="Q457" s="157">
        <v>438</v>
      </c>
      <c r="R457" s="157">
        <v>2.5000000000000001E-2</v>
      </c>
      <c r="S457" s="157">
        <v>214</v>
      </c>
      <c r="T457" s="157">
        <v>8</v>
      </c>
      <c r="U457" s="157">
        <v>5</v>
      </c>
      <c r="V457" s="157">
        <v>2.1693632415275284</v>
      </c>
      <c r="W457" s="157">
        <v>0.31920427964793358</v>
      </c>
      <c r="X457" s="157">
        <v>1.5520895126843173</v>
      </c>
      <c r="Y457" s="157">
        <v>0.23015791068680183</v>
      </c>
      <c r="Z457" s="161">
        <v>183</v>
      </c>
      <c r="AA457" s="156">
        <f t="shared" si="39"/>
        <v>84.356550575247596</v>
      </c>
      <c r="AB457" s="156">
        <f t="shared" si="40"/>
        <v>117.90557084784629</v>
      </c>
      <c r="AC457" s="156">
        <f t="shared" si="41"/>
        <v>71.54585654320546</v>
      </c>
      <c r="AD457" s="156">
        <f t="shared" si="41"/>
        <v>72.103641887462956</v>
      </c>
      <c r="AE457" s="177"/>
    </row>
    <row r="458" spans="1:31" s="158" customFormat="1" ht="45" x14ac:dyDescent="0.25">
      <c r="A458" s="159" t="s">
        <v>137</v>
      </c>
      <c r="B458" s="157" t="s">
        <v>22</v>
      </c>
      <c r="C458" s="157" t="s">
        <v>138</v>
      </c>
      <c r="D458" s="157" t="s">
        <v>82</v>
      </c>
      <c r="E458" s="157" t="s">
        <v>11</v>
      </c>
      <c r="F458" s="157" t="s">
        <v>23</v>
      </c>
      <c r="G458" s="157" t="s">
        <v>13</v>
      </c>
      <c r="H458" s="157">
        <v>0.01</v>
      </c>
      <c r="I458" s="157">
        <v>535</v>
      </c>
      <c r="J458" s="157">
        <v>4</v>
      </c>
      <c r="K458" s="157">
        <v>4.13</v>
      </c>
      <c r="L458" s="157">
        <f>K458*8/J458</f>
        <v>8.26</v>
      </c>
      <c r="M458" s="160" t="s">
        <v>139</v>
      </c>
      <c r="N458" s="153">
        <v>4.7800000000000002E-4</v>
      </c>
      <c r="O458" s="153">
        <v>4.7800000000000002E-4</v>
      </c>
      <c r="P458" s="157">
        <v>1</v>
      </c>
      <c r="Q458" s="157">
        <v>439</v>
      </c>
      <c r="R458" s="157">
        <v>0.01</v>
      </c>
      <c r="S458" s="157">
        <v>535</v>
      </c>
      <c r="T458" s="157">
        <v>4</v>
      </c>
      <c r="U458" s="157">
        <v>1</v>
      </c>
      <c r="V458" s="157">
        <v>1.4989033111196941</v>
      </c>
      <c r="W458" s="157">
        <v>0.33858809375646037</v>
      </c>
      <c r="X458" s="157">
        <v>0.88323383249956289</v>
      </c>
      <c r="Y458" s="157">
        <v>0.20231611074763431</v>
      </c>
      <c r="Z458" s="161">
        <v>183</v>
      </c>
      <c r="AA458" s="156">
        <f t="shared" si="39"/>
        <v>122.08926262448334</v>
      </c>
      <c r="AB458" s="156">
        <f t="shared" si="40"/>
        <v>207.19315006549024</v>
      </c>
      <c r="AC458" s="156">
        <f t="shared" si="41"/>
        <v>58.925337341457961</v>
      </c>
      <c r="AD458" s="156">
        <f t="shared" si="41"/>
        <v>59.752872141203007</v>
      </c>
      <c r="AE458" s="177"/>
    </row>
    <row r="459" spans="1:31" s="158" customFormat="1" x14ac:dyDescent="0.25">
      <c r="A459" s="159" t="s">
        <v>137</v>
      </c>
      <c r="B459" s="157" t="s">
        <v>24</v>
      </c>
      <c r="C459" s="157" t="s">
        <v>138</v>
      </c>
      <c r="D459" s="157" t="s">
        <v>82</v>
      </c>
      <c r="E459" s="157" t="s">
        <v>17</v>
      </c>
      <c r="F459" s="157" t="s">
        <v>23</v>
      </c>
      <c r="G459" s="157" t="s">
        <v>16</v>
      </c>
      <c r="H459" s="157">
        <v>2.5000000000000001E-2</v>
      </c>
      <c r="I459" s="157">
        <v>1070</v>
      </c>
      <c r="J459" s="157">
        <v>8</v>
      </c>
      <c r="K459" s="157">
        <f>L459*J459/8</f>
        <v>4.13</v>
      </c>
      <c r="L459" s="157">
        <v>4.13</v>
      </c>
      <c r="M459" s="160" t="s">
        <v>58</v>
      </c>
      <c r="N459" s="153">
        <v>4.7800000000000002E-4</v>
      </c>
      <c r="O459" s="153">
        <v>4.7800000000000002E-4</v>
      </c>
      <c r="P459" s="157">
        <v>1</v>
      </c>
      <c r="Q459" s="157">
        <v>440</v>
      </c>
      <c r="R459" s="157">
        <v>2.5000000000000001E-2</v>
      </c>
      <c r="S459" s="157">
        <v>1070</v>
      </c>
      <c r="T459" s="157">
        <v>8</v>
      </c>
      <c r="U459" s="157">
        <v>1</v>
      </c>
      <c r="V459" s="157">
        <v>7.6538917980248868</v>
      </c>
      <c r="W459" s="157">
        <v>1.1345370676272535</v>
      </c>
      <c r="X459" s="157">
        <v>7.0272897384314845</v>
      </c>
      <c r="Y459" s="157">
        <v>1.0440516281521988</v>
      </c>
      <c r="Z459" s="161">
        <v>183</v>
      </c>
      <c r="AA459" s="156">
        <f t="shared" si="39"/>
        <v>23.909405153496394</v>
      </c>
      <c r="AB459" s="156">
        <f t="shared" si="40"/>
        <v>26.04133411480003</v>
      </c>
      <c r="AC459" s="156">
        <f t="shared" si="41"/>
        <v>91.813288244353032</v>
      </c>
      <c r="AD459" s="156">
        <f t="shared" si="41"/>
        <v>92.024461601391835</v>
      </c>
      <c r="AE459" s="177"/>
    </row>
    <row r="460" spans="1:31" s="158" customFormat="1" ht="45" x14ac:dyDescent="0.25">
      <c r="A460" s="159" t="s">
        <v>140</v>
      </c>
      <c r="B460" s="157" t="s">
        <v>8</v>
      </c>
      <c r="C460" s="157" t="s">
        <v>141</v>
      </c>
      <c r="D460" s="157" t="s">
        <v>142</v>
      </c>
      <c r="E460" s="157" t="s">
        <v>11</v>
      </c>
      <c r="F460" s="157" t="s">
        <v>12</v>
      </c>
      <c r="G460" s="157" t="s">
        <v>13</v>
      </c>
      <c r="H460" s="157">
        <v>1E-3</v>
      </c>
      <c r="I460" s="157">
        <v>535</v>
      </c>
      <c r="J460" s="157">
        <v>4</v>
      </c>
      <c r="K460" s="157">
        <v>2.97</v>
      </c>
      <c r="L460" s="157">
        <f>K460*8/J460</f>
        <v>5.94</v>
      </c>
      <c r="M460" s="160" t="s">
        <v>70</v>
      </c>
      <c r="N460" s="153">
        <v>4.7800000000000002E-4</v>
      </c>
      <c r="O460" s="153">
        <v>4.7800000000000002E-4</v>
      </c>
      <c r="P460" s="157">
        <v>20</v>
      </c>
      <c r="Q460" s="168">
        <v>441</v>
      </c>
      <c r="R460" s="157">
        <v>1E-3</v>
      </c>
      <c r="S460" s="157">
        <v>26.75</v>
      </c>
      <c r="T460" s="157">
        <v>4</v>
      </c>
      <c r="U460" s="157">
        <v>20</v>
      </c>
      <c r="V460" s="157">
        <v>0.5851942651207731</v>
      </c>
      <c r="W460" s="157">
        <v>0.13011464336368947</v>
      </c>
      <c r="X460" s="157">
        <v>0.14293710168975224</v>
      </c>
      <c r="Y460" s="157">
        <v>3.2364174305414883E-2</v>
      </c>
      <c r="Z460" s="161">
        <v>183</v>
      </c>
      <c r="AA460" s="156">
        <f t="shared" si="39"/>
        <v>312.71666676745753</v>
      </c>
      <c r="AB460" s="156">
        <f t="shared" si="40"/>
        <v>1280.2834102317611</v>
      </c>
      <c r="AC460" s="156">
        <f t="shared" si="41"/>
        <v>24.425581419574012</v>
      </c>
      <c r="AD460" s="156">
        <f t="shared" si="41"/>
        <v>24.873583379045414</v>
      </c>
      <c r="AE460" s="177"/>
    </row>
    <row r="461" spans="1:31" s="158" customFormat="1" x14ac:dyDescent="0.25">
      <c r="A461" s="159" t="s">
        <v>140</v>
      </c>
      <c r="B461" s="157" t="s">
        <v>15</v>
      </c>
      <c r="C461" s="157" t="s">
        <v>141</v>
      </c>
      <c r="D461" s="157" t="s">
        <v>65</v>
      </c>
      <c r="E461" s="157" t="s">
        <v>17</v>
      </c>
      <c r="F461" s="157" t="s">
        <v>12</v>
      </c>
      <c r="G461" s="157" t="s">
        <v>16</v>
      </c>
      <c r="H461" s="157">
        <v>7.0000000000000007E-2</v>
      </c>
      <c r="I461" s="157">
        <v>1070</v>
      </c>
      <c r="J461" s="157">
        <v>8</v>
      </c>
      <c r="K461" s="157">
        <f>L461*J461/8</f>
        <v>5.27</v>
      </c>
      <c r="L461" s="157">
        <v>5.27</v>
      </c>
      <c r="M461" s="160" t="s">
        <v>58</v>
      </c>
      <c r="N461" s="153">
        <v>4.7800000000000002E-4</v>
      </c>
      <c r="O461" s="153">
        <v>4.7800000000000002E-4</v>
      </c>
      <c r="P461" s="157">
        <v>20</v>
      </c>
      <c r="Q461" s="157">
        <v>442</v>
      </c>
      <c r="R461" s="157">
        <v>7.0000000000000007E-2</v>
      </c>
      <c r="S461" s="157">
        <v>53.5</v>
      </c>
      <c r="T461" s="157">
        <v>8</v>
      </c>
      <c r="U461" s="157">
        <v>20</v>
      </c>
      <c r="V461" s="157">
        <v>1.9853376497225017</v>
      </c>
      <c r="W461" s="157">
        <v>0.29100848193157541</v>
      </c>
      <c r="X461" s="157">
        <v>1.1981131490158661</v>
      </c>
      <c r="Y461" s="157">
        <v>0.17747573623756621</v>
      </c>
      <c r="Z461" s="161">
        <v>183</v>
      </c>
      <c r="AA461" s="156">
        <f t="shared" si="39"/>
        <v>92.175756615293437</v>
      </c>
      <c r="AB461" s="156">
        <f t="shared" si="40"/>
        <v>152.74016494211483</v>
      </c>
      <c r="AC461" s="156">
        <f t="shared" si="41"/>
        <v>60.348079793043318</v>
      </c>
      <c r="AD461" s="156">
        <f t="shared" si="41"/>
        <v>60.986447906798794</v>
      </c>
      <c r="AE461" s="177"/>
    </row>
    <row r="462" spans="1:31" s="158" customFormat="1" ht="45" x14ac:dyDescent="0.25">
      <c r="A462" s="159" t="s">
        <v>140</v>
      </c>
      <c r="B462" s="157" t="s">
        <v>18</v>
      </c>
      <c r="C462" s="157" t="s">
        <v>141</v>
      </c>
      <c r="D462" s="157" t="s">
        <v>142</v>
      </c>
      <c r="E462" s="157" t="s">
        <v>11</v>
      </c>
      <c r="F462" s="157" t="s">
        <v>12</v>
      </c>
      <c r="G462" s="157" t="s">
        <v>13</v>
      </c>
      <c r="H462" s="157">
        <v>1E-3</v>
      </c>
      <c r="I462" s="157">
        <v>535</v>
      </c>
      <c r="J462" s="157">
        <v>4</v>
      </c>
      <c r="K462" s="157">
        <v>2.97</v>
      </c>
      <c r="L462" s="157">
        <f>K462*8/J462</f>
        <v>5.94</v>
      </c>
      <c r="M462" s="160" t="s">
        <v>70</v>
      </c>
      <c r="N462" s="153">
        <v>4.7800000000000002E-4</v>
      </c>
      <c r="O462" s="153">
        <v>4.7800000000000002E-4</v>
      </c>
      <c r="P462" s="157">
        <v>10</v>
      </c>
      <c r="Q462" s="157">
        <v>443</v>
      </c>
      <c r="R462" s="157">
        <v>1E-3</v>
      </c>
      <c r="S462" s="157">
        <v>53.5</v>
      </c>
      <c r="T462" s="157">
        <v>4</v>
      </c>
      <c r="U462" s="157">
        <v>10</v>
      </c>
      <c r="V462" s="157">
        <v>0.5885561741609896</v>
      </c>
      <c r="W462" s="157">
        <v>0.13089515065279536</v>
      </c>
      <c r="X462" s="157">
        <v>0.14631594813020582</v>
      </c>
      <c r="Y462" s="157">
        <v>3.3141195236362657E-2</v>
      </c>
      <c r="Z462" s="161">
        <v>183</v>
      </c>
      <c r="AA462" s="156">
        <f t="shared" si="39"/>
        <v>310.93038869377904</v>
      </c>
      <c r="AB462" s="156">
        <f t="shared" si="40"/>
        <v>1250.7180682528826</v>
      </c>
      <c r="AC462" s="156">
        <f t="shared" si="41"/>
        <v>24.860150067881808</v>
      </c>
      <c r="AD462" s="156">
        <f t="shared" si="41"/>
        <v>25.318886964935018</v>
      </c>
      <c r="AE462" s="177"/>
    </row>
    <row r="463" spans="1:31" s="158" customFormat="1" x14ac:dyDescent="0.25">
      <c r="A463" s="159" t="s">
        <v>140</v>
      </c>
      <c r="B463" s="157" t="s">
        <v>19</v>
      </c>
      <c r="C463" s="157" t="s">
        <v>141</v>
      </c>
      <c r="D463" s="157" t="s">
        <v>65</v>
      </c>
      <c r="E463" s="157" t="s">
        <v>17</v>
      </c>
      <c r="F463" s="157" t="s">
        <v>12</v>
      </c>
      <c r="G463" s="157" t="s">
        <v>16</v>
      </c>
      <c r="H463" s="157">
        <v>7.0000000000000007E-2</v>
      </c>
      <c r="I463" s="157">
        <v>1070</v>
      </c>
      <c r="J463" s="157">
        <v>8</v>
      </c>
      <c r="K463" s="157">
        <f>L463*J463/8</f>
        <v>5.27</v>
      </c>
      <c r="L463" s="157">
        <v>5.27</v>
      </c>
      <c r="M463" s="160" t="s">
        <v>58</v>
      </c>
      <c r="N463" s="153">
        <v>4.7800000000000002E-4</v>
      </c>
      <c r="O463" s="153">
        <v>4.7800000000000002E-4</v>
      </c>
      <c r="P463" s="157">
        <v>10</v>
      </c>
      <c r="Q463" s="157">
        <v>444</v>
      </c>
      <c r="R463" s="157">
        <v>7.0000000000000007E-2</v>
      </c>
      <c r="S463" s="157">
        <v>107</v>
      </c>
      <c r="T463" s="157">
        <v>8</v>
      </c>
      <c r="U463" s="157">
        <v>10</v>
      </c>
      <c r="V463" s="157">
        <v>2.940365003521114</v>
      </c>
      <c r="W463" s="157">
        <v>0.43278063585118254</v>
      </c>
      <c r="X463" s="157">
        <v>2.1510419489421584</v>
      </c>
      <c r="Y463" s="157">
        <v>0.31893845258942638</v>
      </c>
      <c r="Z463" s="161">
        <v>183</v>
      </c>
      <c r="AA463" s="156">
        <f t="shared" si="39"/>
        <v>62.237171161014302</v>
      </c>
      <c r="AB463" s="156">
        <f t="shared" si="40"/>
        <v>85.075049368514613</v>
      </c>
      <c r="AC463" s="156">
        <f t="shared" si="41"/>
        <v>73.155609809199404</v>
      </c>
      <c r="AD463" s="156">
        <f t="shared" si="41"/>
        <v>73.695176301533436</v>
      </c>
      <c r="AE463" s="177"/>
    </row>
    <row r="464" spans="1:31" s="158" customFormat="1" ht="45" x14ac:dyDescent="0.25">
      <c r="A464" s="159" t="s">
        <v>140</v>
      </c>
      <c r="B464" s="157" t="s">
        <v>20</v>
      </c>
      <c r="C464" s="157" t="s">
        <v>141</v>
      </c>
      <c r="D464" s="157" t="s">
        <v>142</v>
      </c>
      <c r="E464" s="157" t="s">
        <v>11</v>
      </c>
      <c r="F464" s="157" t="s">
        <v>12</v>
      </c>
      <c r="G464" s="157" t="s">
        <v>13</v>
      </c>
      <c r="H464" s="157">
        <v>1E-3</v>
      </c>
      <c r="I464" s="157">
        <v>535</v>
      </c>
      <c r="J464" s="157">
        <v>4</v>
      </c>
      <c r="K464" s="157">
        <v>2.97</v>
      </c>
      <c r="L464" s="157">
        <f>K464*8/J464</f>
        <v>5.94</v>
      </c>
      <c r="M464" s="160" t="s">
        <v>70</v>
      </c>
      <c r="N464" s="153">
        <v>4.7800000000000002E-4</v>
      </c>
      <c r="O464" s="153">
        <v>4.7800000000000002E-4</v>
      </c>
      <c r="P464" s="157">
        <v>5</v>
      </c>
      <c r="Q464" s="157">
        <v>445</v>
      </c>
      <c r="R464" s="157">
        <v>1E-3</v>
      </c>
      <c r="S464" s="157">
        <v>107</v>
      </c>
      <c r="T464" s="157">
        <v>4</v>
      </c>
      <c r="U464" s="157">
        <v>5</v>
      </c>
      <c r="V464" s="157">
        <v>0.59527909992673478</v>
      </c>
      <c r="W464" s="157">
        <v>0.13245630350274165</v>
      </c>
      <c r="X464" s="157">
        <v>0.15307263680723024</v>
      </c>
      <c r="Y464" s="157">
        <v>3.4695375357003622E-2</v>
      </c>
      <c r="Z464" s="161">
        <v>183</v>
      </c>
      <c r="AA464" s="156">
        <f t="shared" si="39"/>
        <v>307.41882256998963</v>
      </c>
      <c r="AB464" s="156">
        <f t="shared" si="40"/>
        <v>1195.5108621435609</v>
      </c>
      <c r="AC464" s="156">
        <f t="shared" si="41"/>
        <v>25.714431571017691</v>
      </c>
      <c r="AD464" s="156">
        <f t="shared" si="41"/>
        <v>26.193827276997414</v>
      </c>
      <c r="AE464" s="177"/>
    </row>
    <row r="465" spans="1:31" s="158" customFormat="1" x14ac:dyDescent="0.25">
      <c r="A465" s="159" t="s">
        <v>140</v>
      </c>
      <c r="B465" s="157" t="s">
        <v>21</v>
      </c>
      <c r="C465" s="157" t="s">
        <v>141</v>
      </c>
      <c r="D465" s="157" t="s">
        <v>65</v>
      </c>
      <c r="E465" s="157" t="s">
        <v>17</v>
      </c>
      <c r="F465" s="157" t="s">
        <v>12</v>
      </c>
      <c r="G465" s="157" t="s">
        <v>16</v>
      </c>
      <c r="H465" s="157">
        <v>7.0000000000000007E-2</v>
      </c>
      <c r="I465" s="157">
        <v>1070</v>
      </c>
      <c r="J465" s="157">
        <v>8</v>
      </c>
      <c r="K465" s="157">
        <f>L465*J465/8</f>
        <v>5.27</v>
      </c>
      <c r="L465" s="157">
        <v>5.27</v>
      </c>
      <c r="M465" s="160" t="s">
        <v>58</v>
      </c>
      <c r="N465" s="153">
        <v>4.7800000000000002E-4</v>
      </c>
      <c r="O465" s="153">
        <v>4.7800000000000002E-4</v>
      </c>
      <c r="P465" s="157">
        <v>5</v>
      </c>
      <c r="Q465" s="157">
        <v>446</v>
      </c>
      <c r="R465" s="157">
        <v>7.0000000000000007E-2</v>
      </c>
      <c r="S465" s="157">
        <v>214</v>
      </c>
      <c r="T465" s="157">
        <v>8</v>
      </c>
      <c r="U465" s="157">
        <v>5</v>
      </c>
      <c r="V465" s="157">
        <v>4.8578468787750655</v>
      </c>
      <c r="W465" s="157">
        <v>0.71745721598846746</v>
      </c>
      <c r="X465" s="157">
        <v>4.0643128046262973</v>
      </c>
      <c r="Y465" s="157">
        <v>0.60299529855966683</v>
      </c>
      <c r="Z465" s="161">
        <v>183</v>
      </c>
      <c r="AA465" s="156">
        <f t="shared" si="39"/>
        <v>37.671010339902793</v>
      </c>
      <c r="AB465" s="156">
        <f t="shared" si="40"/>
        <v>45.026061919175135</v>
      </c>
      <c r="AC465" s="156">
        <f t="shared" si="41"/>
        <v>83.664901468675723</v>
      </c>
      <c r="AD465" s="156">
        <f t="shared" si="41"/>
        <v>84.046168206545644</v>
      </c>
      <c r="AE465" s="177"/>
    </row>
    <row r="466" spans="1:31" s="158" customFormat="1" ht="45" x14ac:dyDescent="0.25">
      <c r="A466" s="159" t="s">
        <v>140</v>
      </c>
      <c r="B466" s="157" t="s">
        <v>22</v>
      </c>
      <c r="C466" s="157" t="s">
        <v>141</v>
      </c>
      <c r="D466" s="157" t="s">
        <v>142</v>
      </c>
      <c r="E466" s="157" t="s">
        <v>11</v>
      </c>
      <c r="F466" s="157" t="s">
        <v>23</v>
      </c>
      <c r="G466" s="157" t="s">
        <v>13</v>
      </c>
      <c r="H466" s="157">
        <v>1E-3</v>
      </c>
      <c r="I466" s="157">
        <v>535</v>
      </c>
      <c r="J466" s="157">
        <v>4</v>
      </c>
      <c r="K466" s="157">
        <v>2.97</v>
      </c>
      <c r="L466" s="157">
        <f>K466*8/J466</f>
        <v>5.94</v>
      </c>
      <c r="M466" s="160" t="s">
        <v>70</v>
      </c>
      <c r="N466" s="153">
        <v>4.7800000000000002E-4</v>
      </c>
      <c r="O466" s="153">
        <v>4.7800000000000002E-4</v>
      </c>
      <c r="P466" s="157">
        <v>1</v>
      </c>
      <c r="Q466" s="157">
        <v>447</v>
      </c>
      <c r="R466" s="157">
        <v>1E-3</v>
      </c>
      <c r="S466" s="157">
        <v>535</v>
      </c>
      <c r="T466" s="157">
        <v>4</v>
      </c>
      <c r="U466" s="157">
        <v>1</v>
      </c>
      <c r="V466" s="157">
        <v>0.65700294063095754</v>
      </c>
      <c r="W466" s="157">
        <v>0.14692391281557549</v>
      </c>
      <c r="X466" s="157">
        <v>0.21555597659309286</v>
      </c>
      <c r="Y466" s="157">
        <v>4.9126156334682647E-2</v>
      </c>
      <c r="Z466" s="161">
        <v>183</v>
      </c>
      <c r="AA466" s="156">
        <f t="shared" si="39"/>
        <v>278.53756609407964</v>
      </c>
      <c r="AB466" s="156">
        <f t="shared" si="40"/>
        <v>848.96741390497789</v>
      </c>
      <c r="AC466" s="156">
        <f t="shared" si="41"/>
        <v>32.808982009438509</v>
      </c>
      <c r="AD466" s="156">
        <f t="shared" si="41"/>
        <v>33.436460677675854</v>
      </c>
      <c r="AE466" s="177"/>
    </row>
    <row r="467" spans="1:31" s="158" customFormat="1" x14ac:dyDescent="0.25">
      <c r="A467" s="159" t="s">
        <v>140</v>
      </c>
      <c r="B467" s="157" t="s">
        <v>24</v>
      </c>
      <c r="C467" s="157" t="s">
        <v>141</v>
      </c>
      <c r="D467" s="157" t="s">
        <v>65</v>
      </c>
      <c r="E467" s="157" t="s">
        <v>17</v>
      </c>
      <c r="F467" s="157" t="s">
        <v>23</v>
      </c>
      <c r="G467" s="157" t="s">
        <v>16</v>
      </c>
      <c r="H467" s="157">
        <v>7.0000000000000007E-2</v>
      </c>
      <c r="I467" s="157">
        <v>1070</v>
      </c>
      <c r="J467" s="157">
        <v>8</v>
      </c>
      <c r="K467" s="157">
        <f>L467*J467/8</f>
        <v>5.27</v>
      </c>
      <c r="L467" s="157">
        <v>5.27</v>
      </c>
      <c r="M467" s="160" t="s">
        <v>58</v>
      </c>
      <c r="N467" s="153">
        <v>4.7800000000000002E-4</v>
      </c>
      <c r="O467" s="153">
        <v>4.7800000000000002E-4</v>
      </c>
      <c r="P467" s="157">
        <v>1</v>
      </c>
      <c r="Q467" s="157">
        <v>448</v>
      </c>
      <c r="R467" s="157">
        <v>7.0000000000000007E-2</v>
      </c>
      <c r="S467" s="157">
        <v>1070</v>
      </c>
      <c r="T467" s="157">
        <v>8</v>
      </c>
      <c r="U467" s="157">
        <v>1</v>
      </c>
      <c r="V467" s="157">
        <v>20.562999989326507</v>
      </c>
      <c r="W467" s="157">
        <v>3.0493906875237298</v>
      </c>
      <c r="X467" s="157">
        <v>19.73462446773539</v>
      </c>
      <c r="Y467" s="157">
        <v>2.9298880553409621</v>
      </c>
      <c r="Z467" s="161">
        <v>183</v>
      </c>
      <c r="AA467" s="156">
        <f t="shared" si="39"/>
        <v>8.8994796525306885</v>
      </c>
      <c r="AB467" s="156">
        <f t="shared" si="40"/>
        <v>9.2730419217852909</v>
      </c>
      <c r="AC467" s="156">
        <f t="shared" si="41"/>
        <v>95.971523989587638</v>
      </c>
      <c r="AD467" s="156">
        <f t="shared" si="41"/>
        <v>96.081098015032964</v>
      </c>
      <c r="AE467" s="177"/>
    </row>
    <row r="468" spans="1:31" s="158" customFormat="1" ht="30" x14ac:dyDescent="0.25">
      <c r="A468" s="159" t="s">
        <v>143</v>
      </c>
      <c r="B468" s="157" t="s">
        <v>8</v>
      </c>
      <c r="C468" s="157" t="s">
        <v>43</v>
      </c>
      <c r="D468" s="157" t="s">
        <v>10</v>
      </c>
      <c r="E468" s="157" t="s">
        <v>11</v>
      </c>
      <c r="F468" s="157" t="s">
        <v>12</v>
      </c>
      <c r="G468" s="173" t="s">
        <v>63</v>
      </c>
      <c r="H468" s="157">
        <v>0.92</v>
      </c>
      <c r="I468" s="157">
        <v>535</v>
      </c>
      <c r="J468" s="157">
        <v>4</v>
      </c>
      <c r="K468" s="161">
        <f>L468*J468/8</f>
        <v>4.7500000000000001E-2</v>
      </c>
      <c r="L468" s="161">
        <f>L476*J476/J468</f>
        <v>9.5000000000000001E-2</v>
      </c>
      <c r="M468" s="160" t="s">
        <v>45</v>
      </c>
      <c r="N468" s="153">
        <v>1.7984769174243121E-3</v>
      </c>
      <c r="O468" s="153">
        <v>1.7984769174243121E-3</v>
      </c>
      <c r="P468" s="157">
        <v>20</v>
      </c>
      <c r="Q468" s="157">
        <v>457</v>
      </c>
      <c r="R468" s="157">
        <v>0.92</v>
      </c>
      <c r="S468" s="157">
        <v>26.75</v>
      </c>
      <c r="T468" s="157">
        <v>4</v>
      </c>
      <c r="U468" s="157">
        <v>20</v>
      </c>
      <c r="V468" s="157">
        <v>12.0027111035351</v>
      </c>
      <c r="W468" s="157">
        <v>2.7312196610512331</v>
      </c>
      <c r="X468" s="157">
        <v>11.995321475744014</v>
      </c>
      <c r="Y468" s="157">
        <v>2.7296083366172117</v>
      </c>
      <c r="Z468" s="161">
        <v>183</v>
      </c>
      <c r="AA468" s="156">
        <f t="shared" ref="AA468:AA483" si="45">Z468/V468</f>
        <v>15.246555417475799</v>
      </c>
      <c r="AB468" s="156">
        <f t="shared" ref="AB468:AB483" si="46">Z468/X468</f>
        <v>15.255947943541827</v>
      </c>
      <c r="AC468" s="156">
        <f t="shared" ref="AC468:AD483" si="47">X468*100/V468</f>
        <v>99.938433677797079</v>
      </c>
      <c r="AD468" s="156">
        <f t="shared" si="47"/>
        <v>99.941003484377333</v>
      </c>
      <c r="AE468" s="177"/>
    </row>
    <row r="469" spans="1:31" s="158" customFormat="1" ht="30" x14ac:dyDescent="0.25">
      <c r="A469" s="159" t="s">
        <v>143</v>
      </c>
      <c r="B469" s="157" t="s">
        <v>15</v>
      </c>
      <c r="C469" s="157" t="s">
        <v>46</v>
      </c>
      <c r="D469" s="157" t="s">
        <v>47</v>
      </c>
      <c r="E469" s="157" t="s">
        <v>17</v>
      </c>
      <c r="F469" s="157" t="s">
        <v>12</v>
      </c>
      <c r="G469" s="157" t="s">
        <v>16</v>
      </c>
      <c r="H469" s="157">
        <v>1</v>
      </c>
      <c r="I469" s="157">
        <v>1070</v>
      </c>
      <c r="J469" s="157">
        <v>8</v>
      </c>
      <c r="K469" s="161">
        <f t="shared" ref="K469:K483" si="48">L469*J469/8</f>
        <v>0.44094374999999997</v>
      </c>
      <c r="L469" s="161">
        <f t="shared" ref="L469:L474" si="49">L477*J477/J469</f>
        <v>0.44094374999999997</v>
      </c>
      <c r="M469" s="160" t="s">
        <v>48</v>
      </c>
      <c r="N469" s="153">
        <v>2.0499969176470453E-3</v>
      </c>
      <c r="O469" s="153">
        <v>2.0499969176470457E-3</v>
      </c>
      <c r="P469" s="157">
        <v>20</v>
      </c>
      <c r="Q469" s="157">
        <v>458</v>
      </c>
      <c r="R469" s="157">
        <v>1</v>
      </c>
      <c r="S469" s="157">
        <v>53.5</v>
      </c>
      <c r="T469" s="157">
        <v>8</v>
      </c>
      <c r="U469" s="157">
        <v>20</v>
      </c>
      <c r="V469" s="157">
        <v>63.307811093710562</v>
      </c>
      <c r="W469" s="157">
        <v>9.3425964929412633</v>
      </c>
      <c r="X469" s="157">
        <v>63.230433153101764</v>
      </c>
      <c r="Y469" s="157">
        <v>9.3315432959676397</v>
      </c>
      <c r="Z469" s="161">
        <v>183</v>
      </c>
      <c r="AA469" s="156">
        <f t="shared" si="45"/>
        <v>2.8906385616320969</v>
      </c>
      <c r="AB469" s="156">
        <f t="shared" si="46"/>
        <v>2.8941759667674036</v>
      </c>
      <c r="AC469" s="156">
        <f t="shared" si="47"/>
        <v>99.877775049757673</v>
      </c>
      <c r="AD469" s="156">
        <f t="shared" si="47"/>
        <v>99.881690309733756</v>
      </c>
      <c r="AE469" s="177"/>
    </row>
    <row r="470" spans="1:31" s="158" customFormat="1" ht="30" x14ac:dyDescent="0.25">
      <c r="A470" s="159" t="s">
        <v>143</v>
      </c>
      <c r="B470" s="157" t="s">
        <v>18</v>
      </c>
      <c r="C470" s="157" t="s">
        <v>43</v>
      </c>
      <c r="D470" s="157" t="s">
        <v>10</v>
      </c>
      <c r="E470" s="157" t="s">
        <v>11</v>
      </c>
      <c r="F470" s="157" t="s">
        <v>12</v>
      </c>
      <c r="G470" s="173" t="s">
        <v>63</v>
      </c>
      <c r="H470" s="157">
        <v>0.92</v>
      </c>
      <c r="I470" s="157">
        <v>535</v>
      </c>
      <c r="J470" s="157">
        <v>4</v>
      </c>
      <c r="K470" s="161">
        <f t="shared" si="48"/>
        <v>4.7500000000000001E-2</v>
      </c>
      <c r="L470" s="161">
        <f t="shared" si="49"/>
        <v>9.5000000000000001E-2</v>
      </c>
      <c r="M470" s="160" t="s">
        <v>45</v>
      </c>
      <c r="N470" s="153">
        <v>1.7984769172021565E-3</v>
      </c>
      <c r="O470" s="153">
        <v>1.7984769172021578E-3</v>
      </c>
      <c r="P470" s="157">
        <v>10</v>
      </c>
      <c r="Q470" s="157">
        <v>459</v>
      </c>
      <c r="R470" s="157">
        <v>0.92</v>
      </c>
      <c r="S470" s="157">
        <v>53.5</v>
      </c>
      <c r="T470" s="157">
        <v>4</v>
      </c>
      <c r="U470" s="157">
        <v>10</v>
      </c>
      <c r="V470" s="157">
        <v>24.542700834614823</v>
      </c>
      <c r="W470" s="157">
        <v>5.5410650619206896</v>
      </c>
      <c r="X470" s="157">
        <v>24.534977853227826</v>
      </c>
      <c r="Y470" s="157">
        <v>5.5394058674807143</v>
      </c>
      <c r="Z470" s="161">
        <v>183</v>
      </c>
      <c r="AA470" s="156">
        <f t="shared" si="45"/>
        <v>7.4563920749055583</v>
      </c>
      <c r="AB470" s="156">
        <f t="shared" si="46"/>
        <v>7.4587391557773302</v>
      </c>
      <c r="AC470" s="156">
        <f t="shared" si="47"/>
        <v>99.968532471470681</v>
      </c>
      <c r="AD470" s="156">
        <f t="shared" si="47"/>
        <v>99.970056398518437</v>
      </c>
      <c r="AE470" s="177"/>
    </row>
    <row r="471" spans="1:31" s="158" customFormat="1" ht="30" x14ac:dyDescent="0.25">
      <c r="A471" s="159" t="s">
        <v>143</v>
      </c>
      <c r="B471" s="157" t="s">
        <v>19</v>
      </c>
      <c r="C471" s="157" t="s">
        <v>46</v>
      </c>
      <c r="D471" s="157" t="s">
        <v>47</v>
      </c>
      <c r="E471" s="157" t="s">
        <v>17</v>
      </c>
      <c r="F471" s="157" t="s">
        <v>12</v>
      </c>
      <c r="G471" s="157" t="s">
        <v>16</v>
      </c>
      <c r="H471" s="157">
        <v>1</v>
      </c>
      <c r="I471" s="157">
        <v>1070</v>
      </c>
      <c r="J471" s="157">
        <v>8</v>
      </c>
      <c r="K471" s="161">
        <f>L471*J471/8</f>
        <v>0.44094374999999997</v>
      </c>
      <c r="L471" s="161">
        <f t="shared" si="49"/>
        <v>0.44094374999999997</v>
      </c>
      <c r="M471" s="160" t="s">
        <v>48</v>
      </c>
      <c r="N471" s="153">
        <v>2.0499969176470318E-3</v>
      </c>
      <c r="O471" s="153">
        <v>2.0499969176470318E-3</v>
      </c>
      <c r="P471" s="157">
        <v>10</v>
      </c>
      <c r="Q471" s="157">
        <v>460</v>
      </c>
      <c r="R471" s="157">
        <v>1</v>
      </c>
      <c r="S471" s="157">
        <v>107</v>
      </c>
      <c r="T471" s="157">
        <v>8</v>
      </c>
      <c r="U471" s="157">
        <v>10</v>
      </c>
      <c r="V471" s="157">
        <v>137.64466841478935</v>
      </c>
      <c r="W471" s="157">
        <v>20.082466847555647</v>
      </c>
      <c r="X471" s="157">
        <v>137.55402195168395</v>
      </c>
      <c r="Y471" s="157">
        <v>20.0698383613056</v>
      </c>
      <c r="Z471" s="161">
        <v>183</v>
      </c>
      <c r="AA471" s="156">
        <f t="shared" si="45"/>
        <v>1.3295102680514532</v>
      </c>
      <c r="AB471" s="156">
        <f t="shared" si="46"/>
        <v>1.3303863994924046</v>
      </c>
      <c r="AC471" s="156">
        <f t="shared" si="47"/>
        <v>99.934144588272588</v>
      </c>
      <c r="AD471" s="156">
        <f t="shared" si="47"/>
        <v>99.93711685747617</v>
      </c>
      <c r="AE471" s="177"/>
    </row>
    <row r="472" spans="1:31" s="158" customFormat="1" ht="30" x14ac:dyDescent="0.25">
      <c r="A472" s="159" t="s">
        <v>143</v>
      </c>
      <c r="B472" s="157" t="s">
        <v>20</v>
      </c>
      <c r="C472" s="157" t="s">
        <v>43</v>
      </c>
      <c r="D472" s="157" t="s">
        <v>10</v>
      </c>
      <c r="E472" s="157" t="s">
        <v>11</v>
      </c>
      <c r="F472" s="157" t="s">
        <v>12</v>
      </c>
      <c r="G472" s="173" t="s">
        <v>63</v>
      </c>
      <c r="H472" s="157">
        <v>0.92</v>
      </c>
      <c r="I472" s="157">
        <v>535</v>
      </c>
      <c r="J472" s="157">
        <v>4</v>
      </c>
      <c r="K472" s="161">
        <f t="shared" si="48"/>
        <v>4.7500000000000001E-2</v>
      </c>
      <c r="L472" s="161">
        <f>L480*J480/J472</f>
        <v>9.5000000000000001E-2</v>
      </c>
      <c r="M472" s="160" t="s">
        <v>45</v>
      </c>
      <c r="N472" s="153">
        <v>1.7984769167566624E-3</v>
      </c>
      <c r="O472" s="153">
        <v>1.7984769167566624E-3</v>
      </c>
      <c r="P472" s="157">
        <v>5</v>
      </c>
      <c r="Q472" s="157">
        <v>461</v>
      </c>
      <c r="R472" s="157">
        <v>0.92</v>
      </c>
      <c r="S472" s="157">
        <v>107</v>
      </c>
      <c r="T472" s="157">
        <v>4</v>
      </c>
      <c r="U472" s="157">
        <v>5</v>
      </c>
      <c r="V472" s="157">
        <v>51.308017444897985</v>
      </c>
      <c r="W472" s="157">
        <v>11.39079395917107</v>
      </c>
      <c r="X472" s="157">
        <v>51.299608260834681</v>
      </c>
      <c r="Y472" s="157">
        <v>11.389044643316224</v>
      </c>
      <c r="Z472" s="161">
        <v>183</v>
      </c>
      <c r="AA472" s="156">
        <f t="shared" si="45"/>
        <v>3.5666940395140396</v>
      </c>
      <c r="AB472" s="156">
        <f t="shared" si="46"/>
        <v>3.5672787025883315</v>
      </c>
      <c r="AC472" s="156">
        <f t="shared" si="47"/>
        <v>99.983610389794677</v>
      </c>
      <c r="AD472" s="156">
        <f t="shared" si="47"/>
        <v>99.984642722350031</v>
      </c>
      <c r="AE472" s="177"/>
    </row>
    <row r="473" spans="1:31" s="158" customFormat="1" ht="30" x14ac:dyDescent="0.25">
      <c r="A473" s="159" t="s">
        <v>143</v>
      </c>
      <c r="B473" s="157" t="s">
        <v>21</v>
      </c>
      <c r="C473" s="157" t="s">
        <v>46</v>
      </c>
      <c r="D473" s="157" t="s">
        <v>47</v>
      </c>
      <c r="E473" s="157" t="s">
        <v>17</v>
      </c>
      <c r="F473" s="157" t="s">
        <v>12</v>
      </c>
      <c r="G473" s="157" t="s">
        <v>16</v>
      </c>
      <c r="H473" s="157">
        <v>1</v>
      </c>
      <c r="I473" s="157">
        <v>1070</v>
      </c>
      <c r="J473" s="157">
        <v>8</v>
      </c>
      <c r="K473" s="161">
        <f t="shared" si="48"/>
        <v>0.44094374999999997</v>
      </c>
      <c r="L473" s="161">
        <f t="shared" si="49"/>
        <v>0.44094374999999997</v>
      </c>
      <c r="M473" s="160" t="s">
        <v>48</v>
      </c>
      <c r="N473" s="153">
        <v>2.0499969176470049E-3</v>
      </c>
      <c r="O473" s="153">
        <v>2.0499969176470049E-3</v>
      </c>
      <c r="P473" s="157">
        <v>5</v>
      </c>
      <c r="Q473" s="157">
        <v>462</v>
      </c>
      <c r="R473" s="157">
        <v>1</v>
      </c>
      <c r="S473" s="157">
        <v>214</v>
      </c>
      <c r="T473" s="157">
        <v>8</v>
      </c>
      <c r="U473" s="157">
        <v>5</v>
      </c>
      <c r="V473" s="157">
        <v>324.25219375828351</v>
      </c>
      <c r="W473" s="157">
        <v>45.537129402413676</v>
      </c>
      <c r="X473" s="157">
        <v>324.13151473552597</v>
      </c>
      <c r="Y473" s="157">
        <v>45.521653011574358</v>
      </c>
      <c r="Z473" s="161">
        <v>183</v>
      </c>
      <c r="AA473" s="156">
        <f t="shared" si="45"/>
        <v>0.56437551857064339</v>
      </c>
      <c r="AB473" s="156">
        <f t="shared" si="46"/>
        <v>0.5645856440380943</v>
      </c>
      <c r="AC473" s="156">
        <f t="shared" si="47"/>
        <v>99.962782357350065</v>
      </c>
      <c r="AD473" s="156">
        <f t="shared" si="47"/>
        <v>99.966013688077382</v>
      </c>
      <c r="AE473" s="177"/>
    </row>
    <row r="474" spans="1:31" s="158" customFormat="1" ht="30" x14ac:dyDescent="0.25">
      <c r="A474" s="159" t="s">
        <v>143</v>
      </c>
      <c r="B474" s="157" t="s">
        <v>22</v>
      </c>
      <c r="C474" s="157" t="s">
        <v>43</v>
      </c>
      <c r="D474" s="157" t="s">
        <v>10</v>
      </c>
      <c r="E474" s="157" t="s">
        <v>11</v>
      </c>
      <c r="F474" s="157" t="s">
        <v>23</v>
      </c>
      <c r="G474" s="173" t="s">
        <v>63</v>
      </c>
      <c r="H474" s="157">
        <v>0.92</v>
      </c>
      <c r="I474" s="157">
        <v>535</v>
      </c>
      <c r="J474" s="157">
        <v>4</v>
      </c>
      <c r="K474" s="161">
        <f t="shared" si="48"/>
        <v>4.7500000000000001E-2</v>
      </c>
      <c r="L474" s="161">
        <f t="shared" si="49"/>
        <v>9.5000000000000001E-2</v>
      </c>
      <c r="M474" s="160" t="s">
        <v>45</v>
      </c>
      <c r="N474" s="153">
        <v>1.7984769131956448E-3</v>
      </c>
      <c r="O474" s="153">
        <v>1.7984769131956448E-3</v>
      </c>
      <c r="P474" s="157">
        <v>1</v>
      </c>
      <c r="Q474" s="157">
        <v>463</v>
      </c>
      <c r="R474" s="157">
        <v>0.92</v>
      </c>
      <c r="S474" s="157">
        <v>535</v>
      </c>
      <c r="T474" s="157">
        <v>4</v>
      </c>
      <c r="U474" s="157">
        <v>1</v>
      </c>
      <c r="V474" s="157">
        <v>351.69523482956993</v>
      </c>
      <c r="W474" s="157">
        <v>66.524239224059187</v>
      </c>
      <c r="X474" s="157">
        <v>351.68091282073692</v>
      </c>
      <c r="Y474" s="157">
        <v>66.522010018564245</v>
      </c>
      <c r="Z474" s="161">
        <v>183</v>
      </c>
      <c r="AA474" s="156">
        <f t="shared" si="45"/>
        <v>0.52033687658202432</v>
      </c>
      <c r="AB474" s="156">
        <f t="shared" si="46"/>
        <v>0.52035806701082177</v>
      </c>
      <c r="AC474" s="156">
        <f t="shared" si="47"/>
        <v>99.995927721670739</v>
      </c>
      <c r="AD474" s="156">
        <f t="shared" si="47"/>
        <v>99.996649032712071</v>
      </c>
      <c r="AE474" s="177"/>
    </row>
    <row r="475" spans="1:31" s="158" customFormat="1" ht="30" x14ac:dyDescent="0.25">
      <c r="A475" s="159" t="s">
        <v>143</v>
      </c>
      <c r="B475" s="157" t="s">
        <v>24</v>
      </c>
      <c r="C475" s="157" t="s">
        <v>46</v>
      </c>
      <c r="D475" s="157" t="s">
        <v>144</v>
      </c>
      <c r="E475" s="157" t="s">
        <v>17</v>
      </c>
      <c r="F475" s="157" t="s">
        <v>23</v>
      </c>
      <c r="G475" s="157" t="s">
        <v>16</v>
      </c>
      <c r="H475" s="157">
        <v>1</v>
      </c>
      <c r="I475" s="157">
        <v>1070</v>
      </c>
      <c r="J475" s="157">
        <v>8</v>
      </c>
      <c r="K475" s="161">
        <f t="shared" si="48"/>
        <v>0.44094374999999997</v>
      </c>
      <c r="L475" s="161">
        <f>L483*J483/J475</f>
        <v>0.44094374999999997</v>
      </c>
      <c r="M475" s="160" t="s">
        <v>48</v>
      </c>
      <c r="N475" s="153">
        <v>2.0499969176467885E-3</v>
      </c>
      <c r="O475" s="153">
        <v>2.0499969176467885E-3</v>
      </c>
      <c r="P475" s="157">
        <v>1</v>
      </c>
      <c r="Q475" s="157">
        <v>464</v>
      </c>
      <c r="R475" s="157">
        <v>1</v>
      </c>
      <c r="S475" s="157">
        <v>1070</v>
      </c>
      <c r="T475" s="157">
        <v>8</v>
      </c>
      <c r="U475" s="157">
        <v>1</v>
      </c>
      <c r="V475" s="157">
        <v>4463.820797995043</v>
      </c>
      <c r="W475" s="157">
        <v>434.94085107864663</v>
      </c>
      <c r="X475" s="157">
        <v>4463.3418980103897</v>
      </c>
      <c r="Y475" s="157">
        <v>434.90047422126713</v>
      </c>
      <c r="Z475" s="161">
        <v>183</v>
      </c>
      <c r="AA475" s="156">
        <f t="shared" si="45"/>
        <v>4.0996269402704462E-2</v>
      </c>
      <c r="AB475" s="156">
        <f t="shared" si="46"/>
        <v>4.1000668149929392E-2</v>
      </c>
      <c r="AC475" s="156">
        <f t="shared" si="47"/>
        <v>99.98927152306679</v>
      </c>
      <c r="AD475" s="156">
        <f t="shared" si="47"/>
        <v>99.99071670152864</v>
      </c>
      <c r="AE475" s="177"/>
    </row>
    <row r="476" spans="1:31" s="158" customFormat="1" ht="28.5" x14ac:dyDescent="0.25">
      <c r="A476" s="159" t="s">
        <v>143</v>
      </c>
      <c r="B476" s="157" t="s">
        <v>25</v>
      </c>
      <c r="C476" s="157" t="s">
        <v>43</v>
      </c>
      <c r="D476" s="157" t="s">
        <v>10</v>
      </c>
      <c r="E476" s="157" t="s">
        <v>11</v>
      </c>
      <c r="F476" s="157" t="s">
        <v>12</v>
      </c>
      <c r="G476" s="173" t="s">
        <v>63</v>
      </c>
      <c r="H476" s="157">
        <v>0.92</v>
      </c>
      <c r="I476" s="157">
        <v>535</v>
      </c>
      <c r="J476" s="157">
        <v>0.5</v>
      </c>
      <c r="K476" s="157">
        <f t="shared" si="48"/>
        <v>4.7500000000000001E-2</v>
      </c>
      <c r="L476" s="157">
        <v>0.76</v>
      </c>
      <c r="M476" s="157" t="s">
        <v>49</v>
      </c>
      <c r="N476" s="153">
        <v>1.7984769176192152E-3</v>
      </c>
      <c r="O476" s="153">
        <v>1.7984769176192196E-3</v>
      </c>
      <c r="P476" s="157">
        <v>20</v>
      </c>
      <c r="Q476" s="157">
        <v>465</v>
      </c>
      <c r="R476" s="157">
        <v>0.92</v>
      </c>
      <c r="S476" s="157">
        <v>26.75</v>
      </c>
      <c r="T476" s="157">
        <v>0.5</v>
      </c>
      <c r="U476" s="157">
        <v>20</v>
      </c>
      <c r="V476" s="157">
        <v>1.4792795373022942</v>
      </c>
      <c r="W476" s="157">
        <v>0.7408357744695897</v>
      </c>
      <c r="X476" s="157">
        <v>1.4721597543043585</v>
      </c>
      <c r="Y476" s="157">
        <v>0.73770068047475568</v>
      </c>
      <c r="Z476" s="161">
        <v>183</v>
      </c>
      <c r="AA476" s="156">
        <f t="shared" si="45"/>
        <v>123.70887001771831</v>
      </c>
      <c r="AB476" s="156">
        <f t="shared" si="46"/>
        <v>124.30716127440478</v>
      </c>
      <c r="AC476" s="156">
        <f t="shared" si="47"/>
        <v>99.518699284455749</v>
      </c>
      <c r="AD476" s="156">
        <f t="shared" si="47"/>
        <v>99.576816603237248</v>
      </c>
      <c r="AE476" s="177"/>
    </row>
    <row r="477" spans="1:31" s="158" customFormat="1" ht="28.5" x14ac:dyDescent="0.25">
      <c r="A477" s="159" t="s">
        <v>143</v>
      </c>
      <c r="B477" s="157" t="s">
        <v>25</v>
      </c>
      <c r="C477" s="157" t="s">
        <v>46</v>
      </c>
      <c r="D477" s="157" t="s">
        <v>47</v>
      </c>
      <c r="E477" s="157" t="s">
        <v>17</v>
      </c>
      <c r="F477" s="157" t="s">
        <v>12</v>
      </c>
      <c r="G477" s="157" t="s">
        <v>16</v>
      </c>
      <c r="H477" s="157">
        <v>1</v>
      </c>
      <c r="I477" s="157">
        <v>1070</v>
      </c>
      <c r="J477" s="157">
        <v>0.60299999999999998</v>
      </c>
      <c r="K477" s="162">
        <f t="shared" si="48"/>
        <v>0.44094374999999997</v>
      </c>
      <c r="L477" s="157">
        <v>5.85</v>
      </c>
      <c r="M477" s="157" t="s">
        <v>49</v>
      </c>
      <c r="N477" s="153">
        <v>2.0499969176470578E-3</v>
      </c>
      <c r="O477" s="153">
        <v>2.0499969176470578E-3</v>
      </c>
      <c r="P477" s="157">
        <v>20</v>
      </c>
      <c r="Q477" s="157">
        <v>466</v>
      </c>
      <c r="R477" s="157">
        <v>1</v>
      </c>
      <c r="S477" s="157">
        <v>53.5</v>
      </c>
      <c r="T477" s="157">
        <v>0.60299999999999998</v>
      </c>
      <c r="U477" s="157">
        <v>20</v>
      </c>
      <c r="V477" s="157">
        <v>4.5149775916279573</v>
      </c>
      <c r="W477" s="157">
        <v>2.0785718753473628</v>
      </c>
      <c r="X477" s="157">
        <v>4.4478608689239207</v>
      </c>
      <c r="Y477" s="157">
        <v>2.0511352682507686</v>
      </c>
      <c r="Z477" s="161">
        <v>183</v>
      </c>
      <c r="AA477" s="156">
        <f t="shared" si="45"/>
        <v>40.531762624765548</v>
      </c>
      <c r="AB477" s="156">
        <f t="shared" si="46"/>
        <v>41.143373273785322</v>
      </c>
      <c r="AC477" s="156">
        <f t="shared" si="47"/>
        <v>98.513464987545234</v>
      </c>
      <c r="AD477" s="156">
        <f t="shared" si="47"/>
        <v>98.680026059141738</v>
      </c>
      <c r="AE477" s="177"/>
    </row>
    <row r="478" spans="1:31" s="158" customFormat="1" ht="28.5" x14ac:dyDescent="0.25">
      <c r="A478" s="159" t="s">
        <v>143</v>
      </c>
      <c r="B478" s="157" t="s">
        <v>27</v>
      </c>
      <c r="C478" s="157" t="s">
        <v>43</v>
      </c>
      <c r="D478" s="157" t="s">
        <v>10</v>
      </c>
      <c r="E478" s="157" t="s">
        <v>11</v>
      </c>
      <c r="F478" s="157" t="s">
        <v>12</v>
      </c>
      <c r="G478" s="173" t="s">
        <v>63</v>
      </c>
      <c r="H478" s="157">
        <v>0.92</v>
      </c>
      <c r="I478" s="157">
        <v>535</v>
      </c>
      <c r="J478" s="157">
        <v>0.5</v>
      </c>
      <c r="K478" s="157">
        <f t="shared" si="48"/>
        <v>4.7500000000000001E-2</v>
      </c>
      <c r="L478" s="157">
        <v>0.76</v>
      </c>
      <c r="M478" s="157" t="s">
        <v>49</v>
      </c>
      <c r="N478" s="153">
        <v>1.7984769175914362E-3</v>
      </c>
      <c r="O478" s="153">
        <v>1.7984769175914438E-3</v>
      </c>
      <c r="P478" s="157">
        <v>10</v>
      </c>
      <c r="Q478" s="157">
        <v>467</v>
      </c>
      <c r="R478" s="157">
        <v>0.92</v>
      </c>
      <c r="S478" s="157">
        <v>53.5</v>
      </c>
      <c r="T478" s="157">
        <v>0.5</v>
      </c>
      <c r="U478" s="157">
        <v>10</v>
      </c>
      <c r="V478" s="157">
        <v>2.9607589371842615</v>
      </c>
      <c r="W478" s="157">
        <v>1.4792654807205938</v>
      </c>
      <c r="X478" s="157">
        <v>2.9535831575015274</v>
      </c>
      <c r="Y478" s="157">
        <v>1.4761219547983002</v>
      </c>
      <c r="Z478" s="161">
        <v>183</v>
      </c>
      <c r="AA478" s="156">
        <f t="shared" si="45"/>
        <v>61.808476773200759</v>
      </c>
      <c r="AB478" s="156">
        <f t="shared" si="46"/>
        <v>61.958641501328835</v>
      </c>
      <c r="AC478" s="156">
        <f t="shared" si="47"/>
        <v>99.757637151994615</v>
      </c>
      <c r="AD478" s="156">
        <f t="shared" si="47"/>
        <v>99.787494133861472</v>
      </c>
      <c r="AE478" s="177"/>
    </row>
    <row r="479" spans="1:31" s="158" customFormat="1" ht="28.5" x14ac:dyDescent="0.25">
      <c r="A479" s="159" t="s">
        <v>143</v>
      </c>
      <c r="B479" s="157" t="s">
        <v>27</v>
      </c>
      <c r="C479" s="157" t="s">
        <v>46</v>
      </c>
      <c r="D479" s="157" t="s">
        <v>47</v>
      </c>
      <c r="E479" s="157" t="s">
        <v>17</v>
      </c>
      <c r="F479" s="157" t="s">
        <v>12</v>
      </c>
      <c r="G479" s="157" t="s">
        <v>16</v>
      </c>
      <c r="H479" s="157">
        <v>1</v>
      </c>
      <c r="I479" s="157">
        <v>1070</v>
      </c>
      <c r="J479" s="157">
        <v>0.60299999999999998</v>
      </c>
      <c r="K479" s="162">
        <f t="shared" si="48"/>
        <v>0.44094374999999997</v>
      </c>
      <c r="L479" s="157">
        <v>5.85</v>
      </c>
      <c r="M479" s="157" t="s">
        <v>49</v>
      </c>
      <c r="N479" s="153">
        <v>2.049996917647057E-3</v>
      </c>
      <c r="O479" s="153">
        <v>2.049996917647057E-3</v>
      </c>
      <c r="P479" s="157">
        <v>10</v>
      </c>
      <c r="Q479" s="157">
        <v>468</v>
      </c>
      <c r="R479" s="157">
        <v>1</v>
      </c>
      <c r="S479" s="157">
        <v>107</v>
      </c>
      <c r="T479" s="157">
        <v>0.60299999999999998</v>
      </c>
      <c r="U479" s="157">
        <v>10</v>
      </c>
      <c r="V479" s="157">
        <v>9.0448896585081311</v>
      </c>
      <c r="W479" s="157">
        <v>4.1348753024561864</v>
      </c>
      <c r="X479" s="157">
        <v>8.976245443951548</v>
      </c>
      <c r="Y479" s="157">
        <v>4.1072323833019162</v>
      </c>
      <c r="Z479" s="161">
        <v>183</v>
      </c>
      <c r="AA479" s="156">
        <f t="shared" si="45"/>
        <v>20.23241928969912</v>
      </c>
      <c r="AB479" s="156">
        <f t="shared" si="46"/>
        <v>20.387143059162966</v>
      </c>
      <c r="AC479" s="156">
        <f t="shared" si="47"/>
        <v>99.241071841136147</v>
      </c>
      <c r="AD479" s="156">
        <f t="shared" si="47"/>
        <v>99.331469098043911</v>
      </c>
      <c r="AE479" s="177"/>
    </row>
    <row r="480" spans="1:31" s="158" customFormat="1" ht="28.5" x14ac:dyDescent="0.25">
      <c r="A480" s="159" t="s">
        <v>143</v>
      </c>
      <c r="B480" s="157" t="s">
        <v>28</v>
      </c>
      <c r="C480" s="157" t="s">
        <v>43</v>
      </c>
      <c r="D480" s="157" t="s">
        <v>10</v>
      </c>
      <c r="E480" s="157" t="s">
        <v>11</v>
      </c>
      <c r="F480" s="157" t="s">
        <v>12</v>
      </c>
      <c r="G480" s="173" t="s">
        <v>63</v>
      </c>
      <c r="H480" s="157">
        <v>0.92</v>
      </c>
      <c r="I480" s="157">
        <v>535</v>
      </c>
      <c r="J480" s="157">
        <v>0.5</v>
      </c>
      <c r="K480" s="157">
        <f t="shared" si="48"/>
        <v>4.7500000000000001E-2</v>
      </c>
      <c r="L480" s="157">
        <v>0.76</v>
      </c>
      <c r="M480" s="157" t="s">
        <v>49</v>
      </c>
      <c r="N480" s="153">
        <v>1.7984769175357638E-3</v>
      </c>
      <c r="O480" s="153">
        <v>1.7984769175357562E-3</v>
      </c>
      <c r="P480" s="157">
        <v>5</v>
      </c>
      <c r="Q480" s="157">
        <v>469</v>
      </c>
      <c r="R480" s="157">
        <v>0.92</v>
      </c>
      <c r="S480" s="157">
        <v>107</v>
      </c>
      <c r="T480" s="157">
        <v>0.5</v>
      </c>
      <c r="U480" s="157">
        <v>5</v>
      </c>
      <c r="V480" s="157">
        <v>5.9581834678864691</v>
      </c>
      <c r="W480" s="157">
        <v>2.9613697485335839</v>
      </c>
      <c r="X480" s="157">
        <v>5.9508957526426025</v>
      </c>
      <c r="Y480" s="157">
        <v>2.9582098724066981</v>
      </c>
      <c r="Z480" s="161">
        <v>183</v>
      </c>
      <c r="AA480" s="156">
        <f t="shared" si="45"/>
        <v>30.714059240763042</v>
      </c>
      <c r="AB480" s="156">
        <f t="shared" si="46"/>
        <v>30.751672959274334</v>
      </c>
      <c r="AC480" s="156">
        <f t="shared" si="47"/>
        <v>99.877685618726815</v>
      </c>
      <c r="AD480" s="156">
        <f t="shared" si="47"/>
        <v>99.893296805356698</v>
      </c>
      <c r="AE480" s="177"/>
    </row>
    <row r="481" spans="1:31" s="158" customFormat="1" ht="28.5" x14ac:dyDescent="0.25">
      <c r="A481" s="159" t="s">
        <v>143</v>
      </c>
      <c r="B481" s="157" t="s">
        <v>28</v>
      </c>
      <c r="C481" s="157" t="s">
        <v>46</v>
      </c>
      <c r="D481" s="157" t="s">
        <v>47</v>
      </c>
      <c r="E481" s="157" t="s">
        <v>17</v>
      </c>
      <c r="F481" s="157" t="s">
        <v>12</v>
      </c>
      <c r="G481" s="157" t="s">
        <v>16</v>
      </c>
      <c r="H481" s="157">
        <v>1</v>
      </c>
      <c r="I481" s="157">
        <v>1070</v>
      </c>
      <c r="J481" s="157">
        <v>0.60299999999999998</v>
      </c>
      <c r="K481" s="162">
        <f t="shared" si="48"/>
        <v>0.44094374999999997</v>
      </c>
      <c r="L481" s="157">
        <v>5.85</v>
      </c>
      <c r="M481" s="157" t="s">
        <v>49</v>
      </c>
      <c r="N481" s="153">
        <v>2.0499969176470552E-3</v>
      </c>
      <c r="O481" s="153">
        <v>2.0499969176470552E-3</v>
      </c>
      <c r="P481" s="157">
        <v>5</v>
      </c>
      <c r="Q481" s="157">
        <v>470</v>
      </c>
      <c r="R481" s="157">
        <v>1</v>
      </c>
      <c r="S481" s="157">
        <v>214</v>
      </c>
      <c r="T481" s="157">
        <v>0.60299999999999998</v>
      </c>
      <c r="U481" s="157">
        <v>5</v>
      </c>
      <c r="V481" s="157">
        <v>18.408406314063797</v>
      </c>
      <c r="W481" s="157">
        <v>8.2871349091670012</v>
      </c>
      <c r="X481" s="157">
        <v>18.336707378373415</v>
      </c>
      <c r="Y481" s="157">
        <v>8.2591128231774498</v>
      </c>
      <c r="Z481" s="161">
        <v>183</v>
      </c>
      <c r="AA481" s="156">
        <f t="shared" si="45"/>
        <v>9.9411104295427375</v>
      </c>
      <c r="AB481" s="156">
        <f t="shared" si="46"/>
        <v>9.9799814777997113</v>
      </c>
      <c r="AC481" s="156">
        <f t="shared" si="47"/>
        <v>99.610509815640015</v>
      </c>
      <c r="AD481" s="156">
        <f t="shared" si="47"/>
        <v>99.661860386047849</v>
      </c>
      <c r="AE481" s="177"/>
    </row>
    <row r="482" spans="1:31" s="158" customFormat="1" ht="28.5" x14ac:dyDescent="0.25">
      <c r="A482" s="159" t="s">
        <v>143</v>
      </c>
      <c r="B482" s="157" t="s">
        <v>29</v>
      </c>
      <c r="C482" s="157" t="s">
        <v>43</v>
      </c>
      <c r="D482" s="157" t="s">
        <v>10</v>
      </c>
      <c r="E482" s="157" t="s">
        <v>11</v>
      </c>
      <c r="F482" s="157" t="s">
        <v>23</v>
      </c>
      <c r="G482" s="173" t="s">
        <v>63</v>
      </c>
      <c r="H482" s="157">
        <v>0.92</v>
      </c>
      <c r="I482" s="157">
        <v>535</v>
      </c>
      <c r="J482" s="157">
        <v>0.5</v>
      </c>
      <c r="K482" s="157">
        <f t="shared" si="48"/>
        <v>4.7500000000000001E-2</v>
      </c>
      <c r="L482" s="157">
        <v>0.76</v>
      </c>
      <c r="M482" s="157" t="s">
        <v>49</v>
      </c>
      <c r="N482" s="153">
        <v>1.7984769170906259E-3</v>
      </c>
      <c r="O482" s="153">
        <v>1.7984769170906231E-3</v>
      </c>
      <c r="P482" s="157">
        <v>1</v>
      </c>
      <c r="Q482" s="157">
        <v>471</v>
      </c>
      <c r="R482" s="157">
        <v>0.92</v>
      </c>
      <c r="S482" s="157">
        <v>535</v>
      </c>
      <c r="T482" s="157">
        <v>0.5</v>
      </c>
      <c r="U482" s="157">
        <v>1</v>
      </c>
      <c r="V482" s="157">
        <v>31.548657678155077</v>
      </c>
      <c r="W482" s="157">
        <v>15.060916148935823</v>
      </c>
      <c r="X482" s="157">
        <v>31.540488887231295</v>
      </c>
      <c r="Y482" s="157">
        <v>15.057641986118702</v>
      </c>
      <c r="Z482" s="161">
        <v>183</v>
      </c>
      <c r="AA482" s="156">
        <f t="shared" si="45"/>
        <v>5.8005637471768843</v>
      </c>
      <c r="AB482" s="156">
        <f t="shared" si="46"/>
        <v>5.8020660571968774</v>
      </c>
      <c r="AC482" s="156">
        <f t="shared" si="47"/>
        <v>99.974107326507777</v>
      </c>
      <c r="AD482" s="156">
        <f t="shared" si="47"/>
        <v>99.978260533524363</v>
      </c>
      <c r="AE482" s="177"/>
    </row>
    <row r="483" spans="1:31" s="158" customFormat="1" ht="28.5" x14ac:dyDescent="0.25">
      <c r="A483" s="159" t="s">
        <v>143</v>
      </c>
      <c r="B483" s="157" t="s">
        <v>29</v>
      </c>
      <c r="C483" s="157" t="s">
        <v>46</v>
      </c>
      <c r="D483" s="157" t="s">
        <v>144</v>
      </c>
      <c r="E483" s="157" t="s">
        <v>17</v>
      </c>
      <c r="F483" s="157" t="s">
        <v>23</v>
      </c>
      <c r="G483" s="157" t="s">
        <v>16</v>
      </c>
      <c r="H483" s="157">
        <v>1</v>
      </c>
      <c r="I483" s="157">
        <v>1070</v>
      </c>
      <c r="J483" s="157">
        <v>0.60299999999999998</v>
      </c>
      <c r="K483" s="162">
        <f t="shared" si="48"/>
        <v>0.44094374999999997</v>
      </c>
      <c r="L483" s="157">
        <v>5.85</v>
      </c>
      <c r="M483" s="157" t="s">
        <v>49</v>
      </c>
      <c r="N483" s="153">
        <v>2.0499969176470388E-3</v>
      </c>
      <c r="O483" s="153">
        <v>2.0499969176470388E-3</v>
      </c>
      <c r="P483" s="157">
        <v>1</v>
      </c>
      <c r="Q483" s="157">
        <v>472</v>
      </c>
      <c r="R483" s="157">
        <v>1</v>
      </c>
      <c r="S483" s="157">
        <v>1070</v>
      </c>
      <c r="T483" s="157">
        <v>0.60299999999999998</v>
      </c>
      <c r="U483" s="157">
        <v>1</v>
      </c>
      <c r="V483" s="157">
        <v>107.83379311682819</v>
      </c>
      <c r="W483" s="157">
        <v>42.880940043139894</v>
      </c>
      <c r="X483" s="157">
        <v>107.73791457814397</v>
      </c>
      <c r="Y483" s="157">
        <v>42.850993568181259</v>
      </c>
      <c r="Z483" s="161">
        <v>183</v>
      </c>
      <c r="AA483" s="156">
        <f t="shared" si="45"/>
        <v>1.6970561334306029</v>
      </c>
      <c r="AB483" s="156">
        <f t="shared" si="46"/>
        <v>1.6985663841420215</v>
      </c>
      <c r="AC483" s="156">
        <f t="shared" si="47"/>
        <v>99.911086742000862</v>
      </c>
      <c r="AD483" s="156">
        <f t="shared" si="47"/>
        <v>99.930163669619859</v>
      </c>
      <c r="AE483" s="177"/>
    </row>
  </sheetData>
  <sheetProtection algorithmName="SHA-512" hashValue="bZMVb298TZtsD5wrKBejdq6cs0Gc8FdbTR0osg9FUJIprQHR9pMEEx53KEOcV2J0S9ue4mbSxneC8rRIpshLNA==" saltValue="WUW4ZjaKkQEIVqktOqm5uw==" spinCount="100000" sheet="1" objects="1" scenarios="1"/>
  <mergeCells count="5">
    <mergeCell ref="AC18:AD18"/>
    <mergeCell ref="A18:G18"/>
    <mergeCell ref="H18:U18"/>
    <mergeCell ref="V18:Y18"/>
    <mergeCell ref="AA18:AB18"/>
  </mergeCells>
  <phoneticPr fontId="1" type="noConversion"/>
  <conditionalFormatting sqref="AA20:AB483">
    <cfRule type="cellIs" dxfId="3" priority="1" operator="lessThan">
      <formula>30</formula>
    </cfRule>
  </conditionalFormatting>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83029-34C4-4768-B256-FB8BDC1BC460}">
  <dimension ref="A2:AE36"/>
  <sheetViews>
    <sheetView zoomScale="80" zoomScaleNormal="80" workbookViewId="0">
      <pane ySplit="18" topLeftCell="A19" activePane="bottomLeft" state="frozen"/>
      <selection pane="bottomLeft" activeCell="E27" sqref="E27"/>
    </sheetView>
  </sheetViews>
  <sheetFormatPr defaultRowHeight="15" x14ac:dyDescent="0.25"/>
  <cols>
    <col min="1" max="1" width="15" style="143" customWidth="1"/>
    <col min="2" max="2" width="29.42578125" style="143" customWidth="1"/>
    <col min="3" max="3" width="30.42578125" style="143" customWidth="1"/>
    <col min="4" max="4" width="17.85546875" style="143" customWidth="1"/>
    <col min="5" max="6" width="10.7109375" style="143" customWidth="1"/>
    <col min="7" max="7" width="17.85546875" style="143" customWidth="1"/>
    <col min="8" max="8" width="9.140625" style="143" customWidth="1"/>
    <col min="9" max="9" width="12.5703125" style="143" customWidth="1"/>
    <col min="10" max="10" width="12" style="143" customWidth="1"/>
    <col min="11" max="11" width="21.140625" style="144" customWidth="1"/>
    <col min="12" max="12" width="16.7109375" style="144" customWidth="1"/>
    <col min="13" max="13" width="39.42578125" style="144" customWidth="1"/>
    <col min="14" max="14" width="17" style="144" customWidth="1"/>
    <col min="15" max="15" width="17.42578125" style="144" customWidth="1"/>
    <col min="16" max="16" width="10.5703125" style="143" customWidth="1"/>
    <col min="17" max="17" width="9.140625" style="143" customWidth="1"/>
    <col min="18" max="18" width="9.140625" style="143"/>
    <col min="19" max="19" width="10.7109375" style="143" customWidth="1"/>
    <col min="20" max="20" width="11" style="143" customWidth="1"/>
    <col min="21" max="21" width="9.140625" style="143"/>
    <col min="22" max="22" width="14" style="143" customWidth="1"/>
    <col min="23" max="23" width="9.140625" style="143" hidden="1" customWidth="1"/>
    <col min="24" max="24" width="14.5703125" style="143" customWidth="1"/>
    <col min="25" max="25" width="9.140625" style="143" hidden="1" customWidth="1"/>
    <col min="26" max="26" width="13.7109375" style="143" customWidth="1"/>
    <col min="27" max="27" width="20.140625" style="143" customWidth="1"/>
    <col min="28" max="28" width="18.140625" style="143" customWidth="1"/>
    <col min="29" max="29" width="0" style="145" hidden="1" customWidth="1"/>
    <col min="30" max="30" width="12.7109375" style="145" hidden="1" customWidth="1"/>
    <col min="31" max="32" width="9.140625" style="143"/>
    <col min="33" max="33" width="11.5703125" style="143" bestFit="1" customWidth="1"/>
    <col min="34" max="258" width="9.140625" style="143"/>
    <col min="259" max="259" width="15" style="143" customWidth="1"/>
    <col min="260" max="260" width="20.7109375" style="143" customWidth="1"/>
    <col min="261" max="261" width="30.42578125" style="143" customWidth="1"/>
    <col min="262" max="262" width="17.85546875" style="143" customWidth="1"/>
    <col min="263" max="264" width="10.7109375" style="143" customWidth="1"/>
    <col min="265" max="265" width="14" style="143" customWidth="1"/>
    <col min="266" max="268" width="9.140625" style="143"/>
    <col min="269" max="269" width="11.28515625" style="143" customWidth="1"/>
    <col min="270" max="270" width="9.140625" style="143"/>
    <col min="271" max="271" width="39.42578125" style="143" customWidth="1"/>
    <col min="272" max="272" width="12.28515625" style="143" customWidth="1"/>
    <col min="273" max="273" width="10.5703125" style="143" customWidth="1"/>
    <col min="274" max="275" width="9.140625" style="143"/>
    <col min="276" max="276" width="10.7109375" style="143" customWidth="1"/>
    <col min="277" max="282" width="9.140625" style="143"/>
    <col min="283" max="284" width="12.42578125" style="143" customWidth="1"/>
    <col min="285" max="285" width="9.140625" style="143"/>
    <col min="286" max="286" width="12.7109375" style="143" bestFit="1" customWidth="1"/>
    <col min="287" max="288" width="9.140625" style="143"/>
    <col min="289" max="289" width="11.5703125" style="143" bestFit="1" customWidth="1"/>
    <col min="290" max="514" width="9.140625" style="143"/>
    <col min="515" max="515" width="15" style="143" customWidth="1"/>
    <col min="516" max="516" width="20.7109375" style="143" customWidth="1"/>
    <col min="517" max="517" width="30.42578125" style="143" customWidth="1"/>
    <col min="518" max="518" width="17.85546875" style="143" customWidth="1"/>
    <col min="519" max="520" width="10.7109375" style="143" customWidth="1"/>
    <col min="521" max="521" width="14" style="143" customWidth="1"/>
    <col min="522" max="524" width="9.140625" style="143"/>
    <col min="525" max="525" width="11.28515625" style="143" customWidth="1"/>
    <col min="526" max="526" width="9.140625" style="143"/>
    <col min="527" max="527" width="39.42578125" style="143" customWidth="1"/>
    <col min="528" max="528" width="12.28515625" style="143" customWidth="1"/>
    <col min="529" max="529" width="10.5703125" style="143" customWidth="1"/>
    <col min="530" max="531" width="9.140625" style="143"/>
    <col min="532" max="532" width="10.7109375" style="143" customWidth="1"/>
    <col min="533" max="538" width="9.140625" style="143"/>
    <col min="539" max="540" width="12.42578125" style="143" customWidth="1"/>
    <col min="541" max="541" width="9.140625" style="143"/>
    <col min="542" max="542" width="12.7109375" style="143" bestFit="1" customWidth="1"/>
    <col min="543" max="544" width="9.140625" style="143"/>
    <col min="545" max="545" width="11.5703125" style="143" bestFit="1" customWidth="1"/>
    <col min="546" max="770" width="9.140625" style="143"/>
    <col min="771" max="771" width="15" style="143" customWidth="1"/>
    <col min="772" max="772" width="20.7109375" style="143" customWidth="1"/>
    <col min="773" max="773" width="30.42578125" style="143" customWidth="1"/>
    <col min="774" max="774" width="17.85546875" style="143" customWidth="1"/>
    <col min="775" max="776" width="10.7109375" style="143" customWidth="1"/>
    <col min="777" max="777" width="14" style="143" customWidth="1"/>
    <col min="778" max="780" width="9.140625" style="143"/>
    <col min="781" max="781" width="11.28515625" style="143" customWidth="1"/>
    <col min="782" max="782" width="9.140625" style="143"/>
    <col min="783" max="783" width="39.42578125" style="143" customWidth="1"/>
    <col min="784" max="784" width="12.28515625" style="143" customWidth="1"/>
    <col min="785" max="785" width="10.5703125" style="143" customWidth="1"/>
    <col min="786" max="787" width="9.140625" style="143"/>
    <col min="788" max="788" width="10.7109375" style="143" customWidth="1"/>
    <col min="789" max="794" width="9.140625" style="143"/>
    <col min="795" max="796" width="12.42578125" style="143" customWidth="1"/>
    <col min="797" max="797" width="9.140625" style="143"/>
    <col min="798" max="798" width="12.7109375" style="143" bestFit="1" customWidth="1"/>
    <col min="799" max="800" width="9.140625" style="143"/>
    <col min="801" max="801" width="11.5703125" style="143" bestFit="1" customWidth="1"/>
    <col min="802" max="1026" width="9.140625" style="143"/>
    <col min="1027" max="1027" width="15" style="143" customWidth="1"/>
    <col min="1028" max="1028" width="20.7109375" style="143" customWidth="1"/>
    <col min="1029" max="1029" width="30.42578125" style="143" customWidth="1"/>
    <col min="1030" max="1030" width="17.85546875" style="143" customWidth="1"/>
    <col min="1031" max="1032" width="10.7109375" style="143" customWidth="1"/>
    <col min="1033" max="1033" width="14" style="143" customWidth="1"/>
    <col min="1034" max="1036" width="9.140625" style="143"/>
    <col min="1037" max="1037" width="11.28515625" style="143" customWidth="1"/>
    <col min="1038" max="1038" width="9.140625" style="143"/>
    <col min="1039" max="1039" width="39.42578125" style="143" customWidth="1"/>
    <col min="1040" max="1040" width="12.28515625" style="143" customWidth="1"/>
    <col min="1041" max="1041" width="10.5703125" style="143" customWidth="1"/>
    <col min="1042" max="1043" width="9.140625" style="143"/>
    <col min="1044" max="1044" width="10.7109375" style="143" customWidth="1"/>
    <col min="1045" max="1050" width="9.140625" style="143"/>
    <col min="1051" max="1052" width="12.42578125" style="143" customWidth="1"/>
    <col min="1053" max="1053" width="9.140625" style="143"/>
    <col min="1054" max="1054" width="12.7109375" style="143" bestFit="1" customWidth="1"/>
    <col min="1055" max="1056" width="9.140625" style="143"/>
    <col min="1057" max="1057" width="11.5703125" style="143" bestFit="1" customWidth="1"/>
    <col min="1058" max="1282" width="9.140625" style="143"/>
    <col min="1283" max="1283" width="15" style="143" customWidth="1"/>
    <col min="1284" max="1284" width="20.7109375" style="143" customWidth="1"/>
    <col min="1285" max="1285" width="30.42578125" style="143" customWidth="1"/>
    <col min="1286" max="1286" width="17.85546875" style="143" customWidth="1"/>
    <col min="1287" max="1288" width="10.7109375" style="143" customWidth="1"/>
    <col min="1289" max="1289" width="14" style="143" customWidth="1"/>
    <col min="1290" max="1292" width="9.140625" style="143"/>
    <col min="1293" max="1293" width="11.28515625" style="143" customWidth="1"/>
    <col min="1294" max="1294" width="9.140625" style="143"/>
    <col min="1295" max="1295" width="39.42578125" style="143" customWidth="1"/>
    <col min="1296" max="1296" width="12.28515625" style="143" customWidth="1"/>
    <col min="1297" max="1297" width="10.5703125" style="143" customWidth="1"/>
    <col min="1298" max="1299" width="9.140625" style="143"/>
    <col min="1300" max="1300" width="10.7109375" style="143" customWidth="1"/>
    <col min="1301" max="1306" width="9.140625" style="143"/>
    <col min="1307" max="1308" width="12.42578125" style="143" customWidth="1"/>
    <col min="1309" max="1309" width="9.140625" style="143"/>
    <col min="1310" max="1310" width="12.7109375" style="143" bestFit="1" customWidth="1"/>
    <col min="1311" max="1312" width="9.140625" style="143"/>
    <col min="1313" max="1313" width="11.5703125" style="143" bestFit="1" customWidth="1"/>
    <col min="1314" max="1538" width="9.140625" style="143"/>
    <col min="1539" max="1539" width="15" style="143" customWidth="1"/>
    <col min="1540" max="1540" width="20.7109375" style="143" customWidth="1"/>
    <col min="1541" max="1541" width="30.42578125" style="143" customWidth="1"/>
    <col min="1542" max="1542" width="17.85546875" style="143" customWidth="1"/>
    <col min="1543" max="1544" width="10.7109375" style="143" customWidth="1"/>
    <col min="1545" max="1545" width="14" style="143" customWidth="1"/>
    <col min="1546" max="1548" width="9.140625" style="143"/>
    <col min="1549" max="1549" width="11.28515625" style="143" customWidth="1"/>
    <col min="1550" max="1550" width="9.140625" style="143"/>
    <col min="1551" max="1551" width="39.42578125" style="143" customWidth="1"/>
    <col min="1552" max="1552" width="12.28515625" style="143" customWidth="1"/>
    <col min="1553" max="1553" width="10.5703125" style="143" customWidth="1"/>
    <col min="1554" max="1555" width="9.140625" style="143"/>
    <col min="1556" max="1556" width="10.7109375" style="143" customWidth="1"/>
    <col min="1557" max="1562" width="9.140625" style="143"/>
    <col min="1563" max="1564" width="12.42578125" style="143" customWidth="1"/>
    <col min="1565" max="1565" width="9.140625" style="143"/>
    <col min="1566" max="1566" width="12.7109375" style="143" bestFit="1" customWidth="1"/>
    <col min="1567" max="1568" width="9.140625" style="143"/>
    <col min="1569" max="1569" width="11.5703125" style="143" bestFit="1" customWidth="1"/>
    <col min="1570" max="1794" width="9.140625" style="143"/>
    <col min="1795" max="1795" width="15" style="143" customWidth="1"/>
    <col min="1796" max="1796" width="20.7109375" style="143" customWidth="1"/>
    <col min="1797" max="1797" width="30.42578125" style="143" customWidth="1"/>
    <col min="1798" max="1798" width="17.85546875" style="143" customWidth="1"/>
    <col min="1799" max="1800" width="10.7109375" style="143" customWidth="1"/>
    <col min="1801" max="1801" width="14" style="143" customWidth="1"/>
    <col min="1802" max="1804" width="9.140625" style="143"/>
    <col min="1805" max="1805" width="11.28515625" style="143" customWidth="1"/>
    <col min="1806" max="1806" width="9.140625" style="143"/>
    <col min="1807" max="1807" width="39.42578125" style="143" customWidth="1"/>
    <col min="1808" max="1808" width="12.28515625" style="143" customWidth="1"/>
    <col min="1809" max="1809" width="10.5703125" style="143" customWidth="1"/>
    <col min="1810" max="1811" width="9.140625" style="143"/>
    <col min="1812" max="1812" width="10.7109375" style="143" customWidth="1"/>
    <col min="1813" max="1818" width="9.140625" style="143"/>
    <col min="1819" max="1820" width="12.42578125" style="143" customWidth="1"/>
    <col min="1821" max="1821" width="9.140625" style="143"/>
    <col min="1822" max="1822" width="12.7109375" style="143" bestFit="1" customWidth="1"/>
    <col min="1823" max="1824" width="9.140625" style="143"/>
    <col min="1825" max="1825" width="11.5703125" style="143" bestFit="1" customWidth="1"/>
    <col min="1826" max="2050" width="9.140625" style="143"/>
    <col min="2051" max="2051" width="15" style="143" customWidth="1"/>
    <col min="2052" max="2052" width="20.7109375" style="143" customWidth="1"/>
    <col min="2053" max="2053" width="30.42578125" style="143" customWidth="1"/>
    <col min="2054" max="2054" width="17.85546875" style="143" customWidth="1"/>
    <col min="2055" max="2056" width="10.7109375" style="143" customWidth="1"/>
    <col min="2057" max="2057" width="14" style="143" customWidth="1"/>
    <col min="2058" max="2060" width="9.140625" style="143"/>
    <col min="2061" max="2061" width="11.28515625" style="143" customWidth="1"/>
    <col min="2062" max="2062" width="9.140625" style="143"/>
    <col min="2063" max="2063" width="39.42578125" style="143" customWidth="1"/>
    <col min="2064" max="2064" width="12.28515625" style="143" customWidth="1"/>
    <col min="2065" max="2065" width="10.5703125" style="143" customWidth="1"/>
    <col min="2066" max="2067" width="9.140625" style="143"/>
    <col min="2068" max="2068" width="10.7109375" style="143" customWidth="1"/>
    <col min="2069" max="2074" width="9.140625" style="143"/>
    <col min="2075" max="2076" width="12.42578125" style="143" customWidth="1"/>
    <col min="2077" max="2077" width="9.140625" style="143"/>
    <col min="2078" max="2078" width="12.7109375" style="143" bestFit="1" customWidth="1"/>
    <col min="2079" max="2080" width="9.140625" style="143"/>
    <col min="2081" max="2081" width="11.5703125" style="143" bestFit="1" customWidth="1"/>
    <col min="2082" max="2306" width="9.140625" style="143"/>
    <col min="2307" max="2307" width="15" style="143" customWidth="1"/>
    <col min="2308" max="2308" width="20.7109375" style="143" customWidth="1"/>
    <col min="2309" max="2309" width="30.42578125" style="143" customWidth="1"/>
    <col min="2310" max="2310" width="17.85546875" style="143" customWidth="1"/>
    <col min="2311" max="2312" width="10.7109375" style="143" customWidth="1"/>
    <col min="2313" max="2313" width="14" style="143" customWidth="1"/>
    <col min="2314" max="2316" width="9.140625" style="143"/>
    <col min="2317" max="2317" width="11.28515625" style="143" customWidth="1"/>
    <col min="2318" max="2318" width="9.140625" style="143"/>
    <col min="2319" max="2319" width="39.42578125" style="143" customWidth="1"/>
    <col min="2320" max="2320" width="12.28515625" style="143" customWidth="1"/>
    <col min="2321" max="2321" width="10.5703125" style="143" customWidth="1"/>
    <col min="2322" max="2323" width="9.140625" style="143"/>
    <col min="2324" max="2324" width="10.7109375" style="143" customWidth="1"/>
    <col min="2325" max="2330" width="9.140625" style="143"/>
    <col min="2331" max="2332" width="12.42578125" style="143" customWidth="1"/>
    <col min="2333" max="2333" width="9.140625" style="143"/>
    <col min="2334" max="2334" width="12.7109375" style="143" bestFit="1" customWidth="1"/>
    <col min="2335" max="2336" width="9.140625" style="143"/>
    <col min="2337" max="2337" width="11.5703125" style="143" bestFit="1" customWidth="1"/>
    <col min="2338" max="2562" width="9.140625" style="143"/>
    <col min="2563" max="2563" width="15" style="143" customWidth="1"/>
    <col min="2564" max="2564" width="20.7109375" style="143" customWidth="1"/>
    <col min="2565" max="2565" width="30.42578125" style="143" customWidth="1"/>
    <col min="2566" max="2566" width="17.85546875" style="143" customWidth="1"/>
    <col min="2567" max="2568" width="10.7109375" style="143" customWidth="1"/>
    <col min="2569" max="2569" width="14" style="143" customWidth="1"/>
    <col min="2570" max="2572" width="9.140625" style="143"/>
    <col min="2573" max="2573" width="11.28515625" style="143" customWidth="1"/>
    <col min="2574" max="2574" width="9.140625" style="143"/>
    <col min="2575" max="2575" width="39.42578125" style="143" customWidth="1"/>
    <col min="2576" max="2576" width="12.28515625" style="143" customWidth="1"/>
    <col min="2577" max="2577" width="10.5703125" style="143" customWidth="1"/>
    <col min="2578" max="2579" width="9.140625" style="143"/>
    <col min="2580" max="2580" width="10.7109375" style="143" customWidth="1"/>
    <col min="2581" max="2586" width="9.140625" style="143"/>
    <col min="2587" max="2588" width="12.42578125" style="143" customWidth="1"/>
    <col min="2589" max="2589" width="9.140625" style="143"/>
    <col min="2590" max="2590" width="12.7109375" style="143" bestFit="1" customWidth="1"/>
    <col min="2591" max="2592" width="9.140625" style="143"/>
    <col min="2593" max="2593" width="11.5703125" style="143" bestFit="1" customWidth="1"/>
    <col min="2594" max="2818" width="9.140625" style="143"/>
    <col min="2819" max="2819" width="15" style="143" customWidth="1"/>
    <col min="2820" max="2820" width="20.7109375" style="143" customWidth="1"/>
    <col min="2821" max="2821" width="30.42578125" style="143" customWidth="1"/>
    <col min="2822" max="2822" width="17.85546875" style="143" customWidth="1"/>
    <col min="2823" max="2824" width="10.7109375" style="143" customWidth="1"/>
    <col min="2825" max="2825" width="14" style="143" customWidth="1"/>
    <col min="2826" max="2828" width="9.140625" style="143"/>
    <col min="2829" max="2829" width="11.28515625" style="143" customWidth="1"/>
    <col min="2830" max="2830" width="9.140625" style="143"/>
    <col min="2831" max="2831" width="39.42578125" style="143" customWidth="1"/>
    <col min="2832" max="2832" width="12.28515625" style="143" customWidth="1"/>
    <col min="2833" max="2833" width="10.5703125" style="143" customWidth="1"/>
    <col min="2834" max="2835" width="9.140625" style="143"/>
    <col min="2836" max="2836" width="10.7109375" style="143" customWidth="1"/>
    <col min="2837" max="2842" width="9.140625" style="143"/>
    <col min="2843" max="2844" width="12.42578125" style="143" customWidth="1"/>
    <col min="2845" max="2845" width="9.140625" style="143"/>
    <col min="2846" max="2846" width="12.7109375" style="143" bestFit="1" customWidth="1"/>
    <col min="2847" max="2848" width="9.140625" style="143"/>
    <col min="2849" max="2849" width="11.5703125" style="143" bestFit="1" customWidth="1"/>
    <col min="2850" max="3074" width="9.140625" style="143"/>
    <col min="3075" max="3075" width="15" style="143" customWidth="1"/>
    <col min="3076" max="3076" width="20.7109375" style="143" customWidth="1"/>
    <col min="3077" max="3077" width="30.42578125" style="143" customWidth="1"/>
    <col min="3078" max="3078" width="17.85546875" style="143" customWidth="1"/>
    <col min="3079" max="3080" width="10.7109375" style="143" customWidth="1"/>
    <col min="3081" max="3081" width="14" style="143" customWidth="1"/>
    <col min="3082" max="3084" width="9.140625" style="143"/>
    <col min="3085" max="3085" width="11.28515625" style="143" customWidth="1"/>
    <col min="3086" max="3086" width="9.140625" style="143"/>
    <col min="3087" max="3087" width="39.42578125" style="143" customWidth="1"/>
    <col min="3088" max="3088" width="12.28515625" style="143" customWidth="1"/>
    <col min="3089" max="3089" width="10.5703125" style="143" customWidth="1"/>
    <col min="3090" max="3091" width="9.140625" style="143"/>
    <col min="3092" max="3092" width="10.7109375" style="143" customWidth="1"/>
    <col min="3093" max="3098" width="9.140625" style="143"/>
    <col min="3099" max="3100" width="12.42578125" style="143" customWidth="1"/>
    <col min="3101" max="3101" width="9.140625" style="143"/>
    <col min="3102" max="3102" width="12.7109375" style="143" bestFit="1" customWidth="1"/>
    <col min="3103" max="3104" width="9.140625" style="143"/>
    <col min="3105" max="3105" width="11.5703125" style="143" bestFit="1" customWidth="1"/>
    <col min="3106" max="3330" width="9.140625" style="143"/>
    <col min="3331" max="3331" width="15" style="143" customWidth="1"/>
    <col min="3332" max="3332" width="20.7109375" style="143" customWidth="1"/>
    <col min="3333" max="3333" width="30.42578125" style="143" customWidth="1"/>
    <col min="3334" max="3334" width="17.85546875" style="143" customWidth="1"/>
    <col min="3335" max="3336" width="10.7109375" style="143" customWidth="1"/>
    <col min="3337" max="3337" width="14" style="143" customWidth="1"/>
    <col min="3338" max="3340" width="9.140625" style="143"/>
    <col min="3341" max="3341" width="11.28515625" style="143" customWidth="1"/>
    <col min="3342" max="3342" width="9.140625" style="143"/>
    <col min="3343" max="3343" width="39.42578125" style="143" customWidth="1"/>
    <col min="3344" max="3344" width="12.28515625" style="143" customWidth="1"/>
    <col min="3345" max="3345" width="10.5703125" style="143" customWidth="1"/>
    <col min="3346" max="3347" width="9.140625" style="143"/>
    <col min="3348" max="3348" width="10.7109375" style="143" customWidth="1"/>
    <col min="3349" max="3354" width="9.140625" style="143"/>
    <col min="3355" max="3356" width="12.42578125" style="143" customWidth="1"/>
    <col min="3357" max="3357" width="9.140625" style="143"/>
    <col min="3358" max="3358" width="12.7109375" style="143" bestFit="1" customWidth="1"/>
    <col min="3359" max="3360" width="9.140625" style="143"/>
    <col min="3361" max="3361" width="11.5703125" style="143" bestFit="1" customWidth="1"/>
    <col min="3362" max="3586" width="9.140625" style="143"/>
    <col min="3587" max="3587" width="15" style="143" customWidth="1"/>
    <col min="3588" max="3588" width="20.7109375" style="143" customWidth="1"/>
    <col min="3589" max="3589" width="30.42578125" style="143" customWidth="1"/>
    <col min="3590" max="3590" width="17.85546875" style="143" customWidth="1"/>
    <col min="3591" max="3592" width="10.7109375" style="143" customWidth="1"/>
    <col min="3593" max="3593" width="14" style="143" customWidth="1"/>
    <col min="3594" max="3596" width="9.140625" style="143"/>
    <col min="3597" max="3597" width="11.28515625" style="143" customWidth="1"/>
    <col min="3598" max="3598" width="9.140625" style="143"/>
    <col min="3599" max="3599" width="39.42578125" style="143" customWidth="1"/>
    <col min="3600" max="3600" width="12.28515625" style="143" customWidth="1"/>
    <col min="3601" max="3601" width="10.5703125" style="143" customWidth="1"/>
    <col min="3602" max="3603" width="9.140625" style="143"/>
    <col min="3604" max="3604" width="10.7109375" style="143" customWidth="1"/>
    <col min="3605" max="3610" width="9.140625" style="143"/>
    <col min="3611" max="3612" width="12.42578125" style="143" customWidth="1"/>
    <col min="3613" max="3613" width="9.140625" style="143"/>
    <col min="3614" max="3614" width="12.7109375" style="143" bestFit="1" customWidth="1"/>
    <col min="3615" max="3616" width="9.140625" style="143"/>
    <col min="3617" max="3617" width="11.5703125" style="143" bestFit="1" customWidth="1"/>
    <col min="3618" max="3842" width="9.140625" style="143"/>
    <col min="3843" max="3843" width="15" style="143" customWidth="1"/>
    <col min="3844" max="3844" width="20.7109375" style="143" customWidth="1"/>
    <col min="3845" max="3845" width="30.42578125" style="143" customWidth="1"/>
    <col min="3846" max="3846" width="17.85546875" style="143" customWidth="1"/>
    <col min="3847" max="3848" width="10.7109375" style="143" customWidth="1"/>
    <col min="3849" max="3849" width="14" style="143" customWidth="1"/>
    <col min="3850" max="3852" width="9.140625" style="143"/>
    <col min="3853" max="3853" width="11.28515625" style="143" customWidth="1"/>
    <col min="3854" max="3854" width="9.140625" style="143"/>
    <col min="3855" max="3855" width="39.42578125" style="143" customWidth="1"/>
    <col min="3856" max="3856" width="12.28515625" style="143" customWidth="1"/>
    <col min="3857" max="3857" width="10.5703125" style="143" customWidth="1"/>
    <col min="3858" max="3859" width="9.140625" style="143"/>
    <col min="3860" max="3860" width="10.7109375" style="143" customWidth="1"/>
    <col min="3861" max="3866" width="9.140625" style="143"/>
    <col min="3867" max="3868" width="12.42578125" style="143" customWidth="1"/>
    <col min="3869" max="3869" width="9.140625" style="143"/>
    <col min="3870" max="3870" width="12.7109375" style="143" bestFit="1" customWidth="1"/>
    <col min="3871" max="3872" width="9.140625" style="143"/>
    <col min="3873" max="3873" width="11.5703125" style="143" bestFit="1" customWidth="1"/>
    <col min="3874" max="4098" width="9.140625" style="143"/>
    <col min="4099" max="4099" width="15" style="143" customWidth="1"/>
    <col min="4100" max="4100" width="20.7109375" style="143" customWidth="1"/>
    <col min="4101" max="4101" width="30.42578125" style="143" customWidth="1"/>
    <col min="4102" max="4102" width="17.85546875" style="143" customWidth="1"/>
    <col min="4103" max="4104" width="10.7109375" style="143" customWidth="1"/>
    <col min="4105" max="4105" width="14" style="143" customWidth="1"/>
    <col min="4106" max="4108" width="9.140625" style="143"/>
    <col min="4109" max="4109" width="11.28515625" style="143" customWidth="1"/>
    <col min="4110" max="4110" width="9.140625" style="143"/>
    <col min="4111" max="4111" width="39.42578125" style="143" customWidth="1"/>
    <col min="4112" max="4112" width="12.28515625" style="143" customWidth="1"/>
    <col min="4113" max="4113" width="10.5703125" style="143" customWidth="1"/>
    <col min="4114" max="4115" width="9.140625" style="143"/>
    <col min="4116" max="4116" width="10.7109375" style="143" customWidth="1"/>
    <col min="4117" max="4122" width="9.140625" style="143"/>
    <col min="4123" max="4124" width="12.42578125" style="143" customWidth="1"/>
    <col min="4125" max="4125" width="9.140625" style="143"/>
    <col min="4126" max="4126" width="12.7109375" style="143" bestFit="1" customWidth="1"/>
    <col min="4127" max="4128" width="9.140625" style="143"/>
    <col min="4129" max="4129" width="11.5703125" style="143" bestFit="1" customWidth="1"/>
    <col min="4130" max="4354" width="9.140625" style="143"/>
    <col min="4355" max="4355" width="15" style="143" customWidth="1"/>
    <col min="4356" max="4356" width="20.7109375" style="143" customWidth="1"/>
    <col min="4357" max="4357" width="30.42578125" style="143" customWidth="1"/>
    <col min="4358" max="4358" width="17.85546875" style="143" customWidth="1"/>
    <col min="4359" max="4360" width="10.7109375" style="143" customWidth="1"/>
    <col min="4361" max="4361" width="14" style="143" customWidth="1"/>
    <col min="4362" max="4364" width="9.140625" style="143"/>
    <col min="4365" max="4365" width="11.28515625" style="143" customWidth="1"/>
    <col min="4366" max="4366" width="9.140625" style="143"/>
    <col min="4367" max="4367" width="39.42578125" style="143" customWidth="1"/>
    <col min="4368" max="4368" width="12.28515625" style="143" customWidth="1"/>
    <col min="4369" max="4369" width="10.5703125" style="143" customWidth="1"/>
    <col min="4370" max="4371" width="9.140625" style="143"/>
    <col min="4372" max="4372" width="10.7109375" style="143" customWidth="1"/>
    <col min="4373" max="4378" width="9.140625" style="143"/>
    <col min="4379" max="4380" width="12.42578125" style="143" customWidth="1"/>
    <col min="4381" max="4381" width="9.140625" style="143"/>
    <col min="4382" max="4382" width="12.7109375" style="143" bestFit="1" customWidth="1"/>
    <col min="4383" max="4384" width="9.140625" style="143"/>
    <col min="4385" max="4385" width="11.5703125" style="143" bestFit="1" customWidth="1"/>
    <col min="4386" max="4610" width="9.140625" style="143"/>
    <col min="4611" max="4611" width="15" style="143" customWidth="1"/>
    <col min="4612" max="4612" width="20.7109375" style="143" customWidth="1"/>
    <col min="4613" max="4613" width="30.42578125" style="143" customWidth="1"/>
    <col min="4614" max="4614" width="17.85546875" style="143" customWidth="1"/>
    <col min="4615" max="4616" width="10.7109375" style="143" customWidth="1"/>
    <col min="4617" max="4617" width="14" style="143" customWidth="1"/>
    <col min="4618" max="4620" width="9.140625" style="143"/>
    <col min="4621" max="4621" width="11.28515625" style="143" customWidth="1"/>
    <col min="4622" max="4622" width="9.140625" style="143"/>
    <col min="4623" max="4623" width="39.42578125" style="143" customWidth="1"/>
    <col min="4624" max="4624" width="12.28515625" style="143" customWidth="1"/>
    <col min="4625" max="4625" width="10.5703125" style="143" customWidth="1"/>
    <col min="4626" max="4627" width="9.140625" style="143"/>
    <col min="4628" max="4628" width="10.7109375" style="143" customWidth="1"/>
    <col min="4629" max="4634" width="9.140625" style="143"/>
    <col min="4635" max="4636" width="12.42578125" style="143" customWidth="1"/>
    <col min="4637" max="4637" width="9.140625" style="143"/>
    <col min="4638" max="4638" width="12.7109375" style="143" bestFit="1" customWidth="1"/>
    <col min="4639" max="4640" width="9.140625" style="143"/>
    <col min="4641" max="4641" width="11.5703125" style="143" bestFit="1" customWidth="1"/>
    <col min="4642" max="4866" width="9.140625" style="143"/>
    <col min="4867" max="4867" width="15" style="143" customWidth="1"/>
    <col min="4868" max="4868" width="20.7109375" style="143" customWidth="1"/>
    <col min="4869" max="4869" width="30.42578125" style="143" customWidth="1"/>
    <col min="4870" max="4870" width="17.85546875" style="143" customWidth="1"/>
    <col min="4871" max="4872" width="10.7109375" style="143" customWidth="1"/>
    <col min="4873" max="4873" width="14" style="143" customWidth="1"/>
    <col min="4874" max="4876" width="9.140625" style="143"/>
    <col min="4877" max="4877" width="11.28515625" style="143" customWidth="1"/>
    <col min="4878" max="4878" width="9.140625" style="143"/>
    <col min="4879" max="4879" width="39.42578125" style="143" customWidth="1"/>
    <col min="4880" max="4880" width="12.28515625" style="143" customWidth="1"/>
    <col min="4881" max="4881" width="10.5703125" style="143" customWidth="1"/>
    <col min="4882" max="4883" width="9.140625" style="143"/>
    <col min="4884" max="4884" width="10.7109375" style="143" customWidth="1"/>
    <col min="4885" max="4890" width="9.140625" style="143"/>
    <col min="4891" max="4892" width="12.42578125" style="143" customWidth="1"/>
    <col min="4893" max="4893" width="9.140625" style="143"/>
    <col min="4894" max="4894" width="12.7109375" style="143" bestFit="1" customWidth="1"/>
    <col min="4895" max="4896" width="9.140625" style="143"/>
    <col min="4897" max="4897" width="11.5703125" style="143" bestFit="1" customWidth="1"/>
    <col min="4898" max="5122" width="9.140625" style="143"/>
    <col min="5123" max="5123" width="15" style="143" customWidth="1"/>
    <col min="5124" max="5124" width="20.7109375" style="143" customWidth="1"/>
    <col min="5125" max="5125" width="30.42578125" style="143" customWidth="1"/>
    <col min="5126" max="5126" width="17.85546875" style="143" customWidth="1"/>
    <col min="5127" max="5128" width="10.7109375" style="143" customWidth="1"/>
    <col min="5129" max="5129" width="14" style="143" customWidth="1"/>
    <col min="5130" max="5132" width="9.140625" style="143"/>
    <col min="5133" max="5133" width="11.28515625" style="143" customWidth="1"/>
    <col min="5134" max="5134" width="9.140625" style="143"/>
    <col min="5135" max="5135" width="39.42578125" style="143" customWidth="1"/>
    <col min="5136" max="5136" width="12.28515625" style="143" customWidth="1"/>
    <col min="5137" max="5137" width="10.5703125" style="143" customWidth="1"/>
    <col min="5138" max="5139" width="9.140625" style="143"/>
    <col min="5140" max="5140" width="10.7109375" style="143" customWidth="1"/>
    <col min="5141" max="5146" width="9.140625" style="143"/>
    <col min="5147" max="5148" width="12.42578125" style="143" customWidth="1"/>
    <col min="5149" max="5149" width="9.140625" style="143"/>
    <col min="5150" max="5150" width="12.7109375" style="143" bestFit="1" customWidth="1"/>
    <col min="5151" max="5152" width="9.140625" style="143"/>
    <col min="5153" max="5153" width="11.5703125" style="143" bestFit="1" customWidth="1"/>
    <col min="5154" max="5378" width="9.140625" style="143"/>
    <col min="5379" max="5379" width="15" style="143" customWidth="1"/>
    <col min="5380" max="5380" width="20.7109375" style="143" customWidth="1"/>
    <col min="5381" max="5381" width="30.42578125" style="143" customWidth="1"/>
    <col min="5382" max="5382" width="17.85546875" style="143" customWidth="1"/>
    <col min="5383" max="5384" width="10.7109375" style="143" customWidth="1"/>
    <col min="5385" max="5385" width="14" style="143" customWidth="1"/>
    <col min="5386" max="5388" width="9.140625" style="143"/>
    <col min="5389" max="5389" width="11.28515625" style="143" customWidth="1"/>
    <col min="5390" max="5390" width="9.140625" style="143"/>
    <col min="5391" max="5391" width="39.42578125" style="143" customWidth="1"/>
    <col min="5392" max="5392" width="12.28515625" style="143" customWidth="1"/>
    <col min="5393" max="5393" width="10.5703125" style="143" customWidth="1"/>
    <col min="5394" max="5395" width="9.140625" style="143"/>
    <col min="5396" max="5396" width="10.7109375" style="143" customWidth="1"/>
    <col min="5397" max="5402" width="9.140625" style="143"/>
    <col min="5403" max="5404" width="12.42578125" style="143" customWidth="1"/>
    <col min="5405" max="5405" width="9.140625" style="143"/>
    <col min="5406" max="5406" width="12.7109375" style="143" bestFit="1" customWidth="1"/>
    <col min="5407" max="5408" width="9.140625" style="143"/>
    <col min="5409" max="5409" width="11.5703125" style="143" bestFit="1" customWidth="1"/>
    <col min="5410" max="5634" width="9.140625" style="143"/>
    <col min="5635" max="5635" width="15" style="143" customWidth="1"/>
    <col min="5636" max="5636" width="20.7109375" style="143" customWidth="1"/>
    <col min="5637" max="5637" width="30.42578125" style="143" customWidth="1"/>
    <col min="5638" max="5638" width="17.85546875" style="143" customWidth="1"/>
    <col min="5639" max="5640" width="10.7109375" style="143" customWidth="1"/>
    <col min="5641" max="5641" width="14" style="143" customWidth="1"/>
    <col min="5642" max="5644" width="9.140625" style="143"/>
    <col min="5645" max="5645" width="11.28515625" style="143" customWidth="1"/>
    <col min="5646" max="5646" width="9.140625" style="143"/>
    <col min="5647" max="5647" width="39.42578125" style="143" customWidth="1"/>
    <col min="5648" max="5648" width="12.28515625" style="143" customWidth="1"/>
    <col min="5649" max="5649" width="10.5703125" style="143" customWidth="1"/>
    <col min="5650" max="5651" width="9.140625" style="143"/>
    <col min="5652" max="5652" width="10.7109375" style="143" customWidth="1"/>
    <col min="5653" max="5658" width="9.140625" style="143"/>
    <col min="5659" max="5660" width="12.42578125" style="143" customWidth="1"/>
    <col min="5661" max="5661" width="9.140625" style="143"/>
    <col min="5662" max="5662" width="12.7109375" style="143" bestFit="1" customWidth="1"/>
    <col min="5663" max="5664" width="9.140625" style="143"/>
    <col min="5665" max="5665" width="11.5703125" style="143" bestFit="1" customWidth="1"/>
    <col min="5666" max="5890" width="9.140625" style="143"/>
    <col min="5891" max="5891" width="15" style="143" customWidth="1"/>
    <col min="5892" max="5892" width="20.7109375" style="143" customWidth="1"/>
    <col min="5893" max="5893" width="30.42578125" style="143" customWidth="1"/>
    <col min="5894" max="5894" width="17.85546875" style="143" customWidth="1"/>
    <col min="5895" max="5896" width="10.7109375" style="143" customWidth="1"/>
    <col min="5897" max="5897" width="14" style="143" customWidth="1"/>
    <col min="5898" max="5900" width="9.140625" style="143"/>
    <col min="5901" max="5901" width="11.28515625" style="143" customWidth="1"/>
    <col min="5902" max="5902" width="9.140625" style="143"/>
    <col min="5903" max="5903" width="39.42578125" style="143" customWidth="1"/>
    <col min="5904" max="5904" width="12.28515625" style="143" customWidth="1"/>
    <col min="5905" max="5905" width="10.5703125" style="143" customWidth="1"/>
    <col min="5906" max="5907" width="9.140625" style="143"/>
    <col min="5908" max="5908" width="10.7109375" style="143" customWidth="1"/>
    <col min="5909" max="5914" width="9.140625" style="143"/>
    <col min="5915" max="5916" width="12.42578125" style="143" customWidth="1"/>
    <col min="5917" max="5917" width="9.140625" style="143"/>
    <col min="5918" max="5918" width="12.7109375" style="143" bestFit="1" customWidth="1"/>
    <col min="5919" max="5920" width="9.140625" style="143"/>
    <col min="5921" max="5921" width="11.5703125" style="143" bestFit="1" customWidth="1"/>
    <col min="5922" max="6146" width="9.140625" style="143"/>
    <col min="6147" max="6147" width="15" style="143" customWidth="1"/>
    <col min="6148" max="6148" width="20.7109375" style="143" customWidth="1"/>
    <col min="6149" max="6149" width="30.42578125" style="143" customWidth="1"/>
    <col min="6150" max="6150" width="17.85546875" style="143" customWidth="1"/>
    <col min="6151" max="6152" width="10.7109375" style="143" customWidth="1"/>
    <col min="6153" max="6153" width="14" style="143" customWidth="1"/>
    <col min="6154" max="6156" width="9.140625" style="143"/>
    <col min="6157" max="6157" width="11.28515625" style="143" customWidth="1"/>
    <col min="6158" max="6158" width="9.140625" style="143"/>
    <col min="6159" max="6159" width="39.42578125" style="143" customWidth="1"/>
    <col min="6160" max="6160" width="12.28515625" style="143" customWidth="1"/>
    <col min="6161" max="6161" width="10.5703125" style="143" customWidth="1"/>
    <col min="6162" max="6163" width="9.140625" style="143"/>
    <col min="6164" max="6164" width="10.7109375" style="143" customWidth="1"/>
    <col min="6165" max="6170" width="9.140625" style="143"/>
    <col min="6171" max="6172" width="12.42578125" style="143" customWidth="1"/>
    <col min="6173" max="6173" width="9.140625" style="143"/>
    <col min="6174" max="6174" width="12.7109375" style="143" bestFit="1" customWidth="1"/>
    <col min="6175" max="6176" width="9.140625" style="143"/>
    <col min="6177" max="6177" width="11.5703125" style="143" bestFit="1" customWidth="1"/>
    <col min="6178" max="6402" width="9.140625" style="143"/>
    <col min="6403" max="6403" width="15" style="143" customWidth="1"/>
    <col min="6404" max="6404" width="20.7109375" style="143" customWidth="1"/>
    <col min="6405" max="6405" width="30.42578125" style="143" customWidth="1"/>
    <col min="6406" max="6406" width="17.85546875" style="143" customWidth="1"/>
    <col min="6407" max="6408" width="10.7109375" style="143" customWidth="1"/>
    <col min="6409" max="6409" width="14" style="143" customWidth="1"/>
    <col min="6410" max="6412" width="9.140625" style="143"/>
    <col min="6413" max="6413" width="11.28515625" style="143" customWidth="1"/>
    <col min="6414" max="6414" width="9.140625" style="143"/>
    <col min="6415" max="6415" width="39.42578125" style="143" customWidth="1"/>
    <col min="6416" max="6416" width="12.28515625" style="143" customWidth="1"/>
    <col min="6417" max="6417" width="10.5703125" style="143" customWidth="1"/>
    <col min="6418" max="6419" width="9.140625" style="143"/>
    <col min="6420" max="6420" width="10.7109375" style="143" customWidth="1"/>
    <col min="6421" max="6426" width="9.140625" style="143"/>
    <col min="6427" max="6428" width="12.42578125" style="143" customWidth="1"/>
    <col min="6429" max="6429" width="9.140625" style="143"/>
    <col min="6430" max="6430" width="12.7109375" style="143" bestFit="1" customWidth="1"/>
    <col min="6431" max="6432" width="9.140625" style="143"/>
    <col min="6433" max="6433" width="11.5703125" style="143" bestFit="1" customWidth="1"/>
    <col min="6434" max="6658" width="9.140625" style="143"/>
    <col min="6659" max="6659" width="15" style="143" customWidth="1"/>
    <col min="6660" max="6660" width="20.7109375" style="143" customWidth="1"/>
    <col min="6661" max="6661" width="30.42578125" style="143" customWidth="1"/>
    <col min="6662" max="6662" width="17.85546875" style="143" customWidth="1"/>
    <col min="6663" max="6664" width="10.7109375" style="143" customWidth="1"/>
    <col min="6665" max="6665" width="14" style="143" customWidth="1"/>
    <col min="6666" max="6668" width="9.140625" style="143"/>
    <col min="6669" max="6669" width="11.28515625" style="143" customWidth="1"/>
    <col min="6670" max="6670" width="9.140625" style="143"/>
    <col min="6671" max="6671" width="39.42578125" style="143" customWidth="1"/>
    <col min="6672" max="6672" width="12.28515625" style="143" customWidth="1"/>
    <col min="6673" max="6673" width="10.5703125" style="143" customWidth="1"/>
    <col min="6674" max="6675" width="9.140625" style="143"/>
    <col min="6676" max="6676" width="10.7109375" style="143" customWidth="1"/>
    <col min="6677" max="6682" width="9.140625" style="143"/>
    <col min="6683" max="6684" width="12.42578125" style="143" customWidth="1"/>
    <col min="6685" max="6685" width="9.140625" style="143"/>
    <col min="6686" max="6686" width="12.7109375" style="143" bestFit="1" customWidth="1"/>
    <col min="6687" max="6688" width="9.140625" style="143"/>
    <col min="6689" max="6689" width="11.5703125" style="143" bestFit="1" customWidth="1"/>
    <col min="6690" max="6914" width="9.140625" style="143"/>
    <col min="6915" max="6915" width="15" style="143" customWidth="1"/>
    <col min="6916" max="6916" width="20.7109375" style="143" customWidth="1"/>
    <col min="6917" max="6917" width="30.42578125" style="143" customWidth="1"/>
    <col min="6918" max="6918" width="17.85546875" style="143" customWidth="1"/>
    <col min="6919" max="6920" width="10.7109375" style="143" customWidth="1"/>
    <col min="6921" max="6921" width="14" style="143" customWidth="1"/>
    <col min="6922" max="6924" width="9.140625" style="143"/>
    <col min="6925" max="6925" width="11.28515625" style="143" customWidth="1"/>
    <col min="6926" max="6926" width="9.140625" style="143"/>
    <col min="6927" max="6927" width="39.42578125" style="143" customWidth="1"/>
    <col min="6928" max="6928" width="12.28515625" style="143" customWidth="1"/>
    <col min="6929" max="6929" width="10.5703125" style="143" customWidth="1"/>
    <col min="6930" max="6931" width="9.140625" style="143"/>
    <col min="6932" max="6932" width="10.7109375" style="143" customWidth="1"/>
    <col min="6933" max="6938" width="9.140625" style="143"/>
    <col min="6939" max="6940" width="12.42578125" style="143" customWidth="1"/>
    <col min="6941" max="6941" width="9.140625" style="143"/>
    <col min="6942" max="6942" width="12.7109375" style="143" bestFit="1" customWidth="1"/>
    <col min="6943" max="6944" width="9.140625" style="143"/>
    <col min="6945" max="6945" width="11.5703125" style="143" bestFit="1" customWidth="1"/>
    <col min="6946" max="7170" width="9.140625" style="143"/>
    <col min="7171" max="7171" width="15" style="143" customWidth="1"/>
    <col min="7172" max="7172" width="20.7109375" style="143" customWidth="1"/>
    <col min="7173" max="7173" width="30.42578125" style="143" customWidth="1"/>
    <col min="7174" max="7174" width="17.85546875" style="143" customWidth="1"/>
    <col min="7175" max="7176" width="10.7109375" style="143" customWidth="1"/>
    <col min="7177" max="7177" width="14" style="143" customWidth="1"/>
    <col min="7178" max="7180" width="9.140625" style="143"/>
    <col min="7181" max="7181" width="11.28515625" style="143" customWidth="1"/>
    <col min="7182" max="7182" width="9.140625" style="143"/>
    <col min="7183" max="7183" width="39.42578125" style="143" customWidth="1"/>
    <col min="7184" max="7184" width="12.28515625" style="143" customWidth="1"/>
    <col min="7185" max="7185" width="10.5703125" style="143" customWidth="1"/>
    <col min="7186" max="7187" width="9.140625" style="143"/>
    <col min="7188" max="7188" width="10.7109375" style="143" customWidth="1"/>
    <col min="7189" max="7194" width="9.140625" style="143"/>
    <col min="7195" max="7196" width="12.42578125" style="143" customWidth="1"/>
    <col min="7197" max="7197" width="9.140625" style="143"/>
    <col min="7198" max="7198" width="12.7109375" style="143" bestFit="1" customWidth="1"/>
    <col min="7199" max="7200" width="9.140625" style="143"/>
    <col min="7201" max="7201" width="11.5703125" style="143" bestFit="1" customWidth="1"/>
    <col min="7202" max="7426" width="9.140625" style="143"/>
    <col min="7427" max="7427" width="15" style="143" customWidth="1"/>
    <col min="7428" max="7428" width="20.7109375" style="143" customWidth="1"/>
    <col min="7429" max="7429" width="30.42578125" style="143" customWidth="1"/>
    <col min="7430" max="7430" width="17.85546875" style="143" customWidth="1"/>
    <col min="7431" max="7432" width="10.7109375" style="143" customWidth="1"/>
    <col min="7433" max="7433" width="14" style="143" customWidth="1"/>
    <col min="7434" max="7436" width="9.140625" style="143"/>
    <col min="7437" max="7437" width="11.28515625" style="143" customWidth="1"/>
    <col min="7438" max="7438" width="9.140625" style="143"/>
    <col min="7439" max="7439" width="39.42578125" style="143" customWidth="1"/>
    <col min="7440" max="7440" width="12.28515625" style="143" customWidth="1"/>
    <col min="7441" max="7441" width="10.5703125" style="143" customWidth="1"/>
    <col min="7442" max="7443" width="9.140625" style="143"/>
    <col min="7444" max="7444" width="10.7109375" style="143" customWidth="1"/>
    <col min="7445" max="7450" width="9.140625" style="143"/>
    <col min="7451" max="7452" width="12.42578125" style="143" customWidth="1"/>
    <col min="7453" max="7453" width="9.140625" style="143"/>
    <col min="7454" max="7454" width="12.7109375" style="143" bestFit="1" customWidth="1"/>
    <col min="7455" max="7456" width="9.140625" style="143"/>
    <col min="7457" max="7457" width="11.5703125" style="143" bestFit="1" customWidth="1"/>
    <col min="7458" max="7682" width="9.140625" style="143"/>
    <col min="7683" max="7683" width="15" style="143" customWidth="1"/>
    <col min="7684" max="7684" width="20.7109375" style="143" customWidth="1"/>
    <col min="7685" max="7685" width="30.42578125" style="143" customWidth="1"/>
    <col min="7686" max="7686" width="17.85546875" style="143" customWidth="1"/>
    <col min="7687" max="7688" width="10.7109375" style="143" customWidth="1"/>
    <col min="7689" max="7689" width="14" style="143" customWidth="1"/>
    <col min="7690" max="7692" width="9.140625" style="143"/>
    <col min="7693" max="7693" width="11.28515625" style="143" customWidth="1"/>
    <col min="7694" max="7694" width="9.140625" style="143"/>
    <col min="7695" max="7695" width="39.42578125" style="143" customWidth="1"/>
    <col min="7696" max="7696" width="12.28515625" style="143" customWidth="1"/>
    <col min="7697" max="7697" width="10.5703125" style="143" customWidth="1"/>
    <col min="7698" max="7699" width="9.140625" style="143"/>
    <col min="7700" max="7700" width="10.7109375" style="143" customWidth="1"/>
    <col min="7701" max="7706" width="9.140625" style="143"/>
    <col min="7707" max="7708" width="12.42578125" style="143" customWidth="1"/>
    <col min="7709" max="7709" width="9.140625" style="143"/>
    <col min="7710" max="7710" width="12.7109375" style="143" bestFit="1" customWidth="1"/>
    <col min="7711" max="7712" width="9.140625" style="143"/>
    <col min="7713" max="7713" width="11.5703125" style="143" bestFit="1" customWidth="1"/>
    <col min="7714" max="7938" width="9.140625" style="143"/>
    <col min="7939" max="7939" width="15" style="143" customWidth="1"/>
    <col min="7940" max="7940" width="20.7109375" style="143" customWidth="1"/>
    <col min="7941" max="7941" width="30.42578125" style="143" customWidth="1"/>
    <col min="7942" max="7942" width="17.85546875" style="143" customWidth="1"/>
    <col min="7943" max="7944" width="10.7109375" style="143" customWidth="1"/>
    <col min="7945" max="7945" width="14" style="143" customWidth="1"/>
    <col min="7946" max="7948" width="9.140625" style="143"/>
    <col min="7949" max="7949" width="11.28515625" style="143" customWidth="1"/>
    <col min="7950" max="7950" width="9.140625" style="143"/>
    <col min="7951" max="7951" width="39.42578125" style="143" customWidth="1"/>
    <col min="7952" max="7952" width="12.28515625" style="143" customWidth="1"/>
    <col min="7953" max="7953" width="10.5703125" style="143" customWidth="1"/>
    <col min="7954" max="7955" width="9.140625" style="143"/>
    <col min="7956" max="7956" width="10.7109375" style="143" customWidth="1"/>
    <col min="7957" max="7962" width="9.140625" style="143"/>
    <col min="7963" max="7964" width="12.42578125" style="143" customWidth="1"/>
    <col min="7965" max="7965" width="9.140625" style="143"/>
    <col min="7966" max="7966" width="12.7109375" style="143" bestFit="1" customWidth="1"/>
    <col min="7967" max="7968" width="9.140625" style="143"/>
    <col min="7969" max="7969" width="11.5703125" style="143" bestFit="1" customWidth="1"/>
    <col min="7970" max="8194" width="9.140625" style="143"/>
    <col min="8195" max="8195" width="15" style="143" customWidth="1"/>
    <col min="8196" max="8196" width="20.7109375" style="143" customWidth="1"/>
    <col min="8197" max="8197" width="30.42578125" style="143" customWidth="1"/>
    <col min="8198" max="8198" width="17.85546875" style="143" customWidth="1"/>
    <col min="8199" max="8200" width="10.7109375" style="143" customWidth="1"/>
    <col min="8201" max="8201" width="14" style="143" customWidth="1"/>
    <col min="8202" max="8204" width="9.140625" style="143"/>
    <col min="8205" max="8205" width="11.28515625" style="143" customWidth="1"/>
    <col min="8206" max="8206" width="9.140625" style="143"/>
    <col min="8207" max="8207" width="39.42578125" style="143" customWidth="1"/>
    <col min="8208" max="8208" width="12.28515625" style="143" customWidth="1"/>
    <col min="8209" max="8209" width="10.5703125" style="143" customWidth="1"/>
    <col min="8210" max="8211" width="9.140625" style="143"/>
    <col min="8212" max="8212" width="10.7109375" style="143" customWidth="1"/>
    <col min="8213" max="8218" width="9.140625" style="143"/>
    <col min="8219" max="8220" width="12.42578125" style="143" customWidth="1"/>
    <col min="8221" max="8221" width="9.140625" style="143"/>
    <col min="8222" max="8222" width="12.7109375" style="143" bestFit="1" customWidth="1"/>
    <col min="8223" max="8224" width="9.140625" style="143"/>
    <col min="8225" max="8225" width="11.5703125" style="143" bestFit="1" customWidth="1"/>
    <col min="8226" max="8450" width="9.140625" style="143"/>
    <col min="8451" max="8451" width="15" style="143" customWidth="1"/>
    <col min="8452" max="8452" width="20.7109375" style="143" customWidth="1"/>
    <col min="8453" max="8453" width="30.42578125" style="143" customWidth="1"/>
    <col min="8454" max="8454" width="17.85546875" style="143" customWidth="1"/>
    <col min="8455" max="8456" width="10.7109375" style="143" customWidth="1"/>
    <col min="8457" max="8457" width="14" style="143" customWidth="1"/>
    <col min="8458" max="8460" width="9.140625" style="143"/>
    <col min="8461" max="8461" width="11.28515625" style="143" customWidth="1"/>
    <col min="8462" max="8462" width="9.140625" style="143"/>
    <col min="8463" max="8463" width="39.42578125" style="143" customWidth="1"/>
    <col min="8464" max="8464" width="12.28515625" style="143" customWidth="1"/>
    <col min="8465" max="8465" width="10.5703125" style="143" customWidth="1"/>
    <col min="8466" max="8467" width="9.140625" style="143"/>
    <col min="8468" max="8468" width="10.7109375" style="143" customWidth="1"/>
    <col min="8469" max="8474" width="9.140625" style="143"/>
    <col min="8475" max="8476" width="12.42578125" style="143" customWidth="1"/>
    <col min="8477" max="8477" width="9.140625" style="143"/>
    <col min="8478" max="8478" width="12.7109375" style="143" bestFit="1" customWidth="1"/>
    <col min="8479" max="8480" width="9.140625" style="143"/>
    <col min="8481" max="8481" width="11.5703125" style="143" bestFit="1" customWidth="1"/>
    <col min="8482" max="8706" width="9.140625" style="143"/>
    <col min="8707" max="8707" width="15" style="143" customWidth="1"/>
    <col min="8708" max="8708" width="20.7109375" style="143" customWidth="1"/>
    <col min="8709" max="8709" width="30.42578125" style="143" customWidth="1"/>
    <col min="8710" max="8710" width="17.85546875" style="143" customWidth="1"/>
    <col min="8711" max="8712" width="10.7109375" style="143" customWidth="1"/>
    <col min="8713" max="8713" width="14" style="143" customWidth="1"/>
    <col min="8714" max="8716" width="9.140625" style="143"/>
    <col min="8717" max="8717" width="11.28515625" style="143" customWidth="1"/>
    <col min="8718" max="8718" width="9.140625" style="143"/>
    <col min="8719" max="8719" width="39.42578125" style="143" customWidth="1"/>
    <col min="8720" max="8720" width="12.28515625" style="143" customWidth="1"/>
    <col min="8721" max="8721" width="10.5703125" style="143" customWidth="1"/>
    <col min="8722" max="8723" width="9.140625" style="143"/>
    <col min="8724" max="8724" width="10.7109375" style="143" customWidth="1"/>
    <col min="8725" max="8730" width="9.140625" style="143"/>
    <col min="8731" max="8732" width="12.42578125" style="143" customWidth="1"/>
    <col min="8733" max="8733" width="9.140625" style="143"/>
    <col min="8734" max="8734" width="12.7109375" style="143" bestFit="1" customWidth="1"/>
    <col min="8735" max="8736" width="9.140625" style="143"/>
    <col min="8737" max="8737" width="11.5703125" style="143" bestFit="1" customWidth="1"/>
    <col min="8738" max="8962" width="9.140625" style="143"/>
    <col min="8963" max="8963" width="15" style="143" customWidth="1"/>
    <col min="8964" max="8964" width="20.7109375" style="143" customWidth="1"/>
    <col min="8965" max="8965" width="30.42578125" style="143" customWidth="1"/>
    <col min="8966" max="8966" width="17.85546875" style="143" customWidth="1"/>
    <col min="8967" max="8968" width="10.7109375" style="143" customWidth="1"/>
    <col min="8969" max="8969" width="14" style="143" customWidth="1"/>
    <col min="8970" max="8972" width="9.140625" style="143"/>
    <col min="8973" max="8973" width="11.28515625" style="143" customWidth="1"/>
    <col min="8974" max="8974" width="9.140625" style="143"/>
    <col min="8975" max="8975" width="39.42578125" style="143" customWidth="1"/>
    <col min="8976" max="8976" width="12.28515625" style="143" customWidth="1"/>
    <col min="8977" max="8977" width="10.5703125" style="143" customWidth="1"/>
    <col min="8978" max="8979" width="9.140625" style="143"/>
    <col min="8980" max="8980" width="10.7109375" style="143" customWidth="1"/>
    <col min="8981" max="8986" width="9.140625" style="143"/>
    <col min="8987" max="8988" width="12.42578125" style="143" customWidth="1"/>
    <col min="8989" max="8989" width="9.140625" style="143"/>
    <col min="8990" max="8990" width="12.7109375" style="143" bestFit="1" customWidth="1"/>
    <col min="8991" max="8992" width="9.140625" style="143"/>
    <col min="8993" max="8993" width="11.5703125" style="143" bestFit="1" customWidth="1"/>
    <col min="8994" max="9218" width="9.140625" style="143"/>
    <col min="9219" max="9219" width="15" style="143" customWidth="1"/>
    <col min="9220" max="9220" width="20.7109375" style="143" customWidth="1"/>
    <col min="9221" max="9221" width="30.42578125" style="143" customWidth="1"/>
    <col min="9222" max="9222" width="17.85546875" style="143" customWidth="1"/>
    <col min="9223" max="9224" width="10.7109375" style="143" customWidth="1"/>
    <col min="9225" max="9225" width="14" style="143" customWidth="1"/>
    <col min="9226" max="9228" width="9.140625" style="143"/>
    <col min="9229" max="9229" width="11.28515625" style="143" customWidth="1"/>
    <col min="9230" max="9230" width="9.140625" style="143"/>
    <col min="9231" max="9231" width="39.42578125" style="143" customWidth="1"/>
    <col min="9232" max="9232" width="12.28515625" style="143" customWidth="1"/>
    <col min="9233" max="9233" width="10.5703125" style="143" customWidth="1"/>
    <col min="9234" max="9235" width="9.140625" style="143"/>
    <col min="9236" max="9236" width="10.7109375" style="143" customWidth="1"/>
    <col min="9237" max="9242" width="9.140625" style="143"/>
    <col min="9243" max="9244" width="12.42578125" style="143" customWidth="1"/>
    <col min="9245" max="9245" width="9.140625" style="143"/>
    <col min="9246" max="9246" width="12.7109375" style="143" bestFit="1" customWidth="1"/>
    <col min="9247" max="9248" width="9.140625" style="143"/>
    <col min="9249" max="9249" width="11.5703125" style="143" bestFit="1" customWidth="1"/>
    <col min="9250" max="9474" width="9.140625" style="143"/>
    <col min="9475" max="9475" width="15" style="143" customWidth="1"/>
    <col min="9476" max="9476" width="20.7109375" style="143" customWidth="1"/>
    <col min="9477" max="9477" width="30.42578125" style="143" customWidth="1"/>
    <col min="9478" max="9478" width="17.85546875" style="143" customWidth="1"/>
    <col min="9479" max="9480" width="10.7109375" style="143" customWidth="1"/>
    <col min="9481" max="9481" width="14" style="143" customWidth="1"/>
    <col min="9482" max="9484" width="9.140625" style="143"/>
    <col min="9485" max="9485" width="11.28515625" style="143" customWidth="1"/>
    <col min="9486" max="9486" width="9.140625" style="143"/>
    <col min="9487" max="9487" width="39.42578125" style="143" customWidth="1"/>
    <col min="9488" max="9488" width="12.28515625" style="143" customWidth="1"/>
    <col min="9489" max="9489" width="10.5703125" style="143" customWidth="1"/>
    <col min="9490" max="9491" width="9.140625" style="143"/>
    <col min="9492" max="9492" width="10.7109375" style="143" customWidth="1"/>
    <col min="9493" max="9498" width="9.140625" style="143"/>
    <col min="9499" max="9500" width="12.42578125" style="143" customWidth="1"/>
    <col min="9501" max="9501" width="9.140625" style="143"/>
    <col min="9502" max="9502" width="12.7109375" style="143" bestFit="1" customWidth="1"/>
    <col min="9503" max="9504" width="9.140625" style="143"/>
    <col min="9505" max="9505" width="11.5703125" style="143" bestFit="1" customWidth="1"/>
    <col min="9506" max="9730" width="9.140625" style="143"/>
    <col min="9731" max="9731" width="15" style="143" customWidth="1"/>
    <col min="9732" max="9732" width="20.7109375" style="143" customWidth="1"/>
    <col min="9733" max="9733" width="30.42578125" style="143" customWidth="1"/>
    <col min="9734" max="9734" width="17.85546875" style="143" customWidth="1"/>
    <col min="9735" max="9736" width="10.7109375" style="143" customWidth="1"/>
    <col min="9737" max="9737" width="14" style="143" customWidth="1"/>
    <col min="9738" max="9740" width="9.140625" style="143"/>
    <col min="9741" max="9741" width="11.28515625" style="143" customWidth="1"/>
    <col min="9742" max="9742" width="9.140625" style="143"/>
    <col min="9743" max="9743" width="39.42578125" style="143" customWidth="1"/>
    <col min="9744" max="9744" width="12.28515625" style="143" customWidth="1"/>
    <col min="9745" max="9745" width="10.5703125" style="143" customWidth="1"/>
    <col min="9746" max="9747" width="9.140625" style="143"/>
    <col min="9748" max="9748" width="10.7109375" style="143" customWidth="1"/>
    <col min="9749" max="9754" width="9.140625" style="143"/>
    <col min="9755" max="9756" width="12.42578125" style="143" customWidth="1"/>
    <col min="9757" max="9757" width="9.140625" style="143"/>
    <col min="9758" max="9758" width="12.7109375" style="143" bestFit="1" customWidth="1"/>
    <col min="9759" max="9760" width="9.140625" style="143"/>
    <col min="9761" max="9761" width="11.5703125" style="143" bestFit="1" customWidth="1"/>
    <col min="9762" max="9986" width="9.140625" style="143"/>
    <col min="9987" max="9987" width="15" style="143" customWidth="1"/>
    <col min="9988" max="9988" width="20.7109375" style="143" customWidth="1"/>
    <col min="9989" max="9989" width="30.42578125" style="143" customWidth="1"/>
    <col min="9990" max="9990" width="17.85546875" style="143" customWidth="1"/>
    <col min="9991" max="9992" width="10.7109375" style="143" customWidth="1"/>
    <col min="9993" max="9993" width="14" style="143" customWidth="1"/>
    <col min="9994" max="9996" width="9.140625" style="143"/>
    <col min="9997" max="9997" width="11.28515625" style="143" customWidth="1"/>
    <col min="9998" max="9998" width="9.140625" style="143"/>
    <col min="9999" max="9999" width="39.42578125" style="143" customWidth="1"/>
    <col min="10000" max="10000" width="12.28515625" style="143" customWidth="1"/>
    <col min="10001" max="10001" width="10.5703125" style="143" customWidth="1"/>
    <col min="10002" max="10003" width="9.140625" style="143"/>
    <col min="10004" max="10004" width="10.7109375" style="143" customWidth="1"/>
    <col min="10005" max="10010" width="9.140625" style="143"/>
    <col min="10011" max="10012" width="12.42578125" style="143" customWidth="1"/>
    <col min="10013" max="10013" width="9.140625" style="143"/>
    <col min="10014" max="10014" width="12.7109375" style="143" bestFit="1" customWidth="1"/>
    <col min="10015" max="10016" width="9.140625" style="143"/>
    <col min="10017" max="10017" width="11.5703125" style="143" bestFit="1" customWidth="1"/>
    <col min="10018" max="10242" width="9.140625" style="143"/>
    <col min="10243" max="10243" width="15" style="143" customWidth="1"/>
    <col min="10244" max="10244" width="20.7109375" style="143" customWidth="1"/>
    <col min="10245" max="10245" width="30.42578125" style="143" customWidth="1"/>
    <col min="10246" max="10246" width="17.85546875" style="143" customWidth="1"/>
    <col min="10247" max="10248" width="10.7109375" style="143" customWidth="1"/>
    <col min="10249" max="10249" width="14" style="143" customWidth="1"/>
    <col min="10250" max="10252" width="9.140625" style="143"/>
    <col min="10253" max="10253" width="11.28515625" style="143" customWidth="1"/>
    <col min="10254" max="10254" width="9.140625" style="143"/>
    <col min="10255" max="10255" width="39.42578125" style="143" customWidth="1"/>
    <col min="10256" max="10256" width="12.28515625" style="143" customWidth="1"/>
    <col min="10257" max="10257" width="10.5703125" style="143" customWidth="1"/>
    <col min="10258" max="10259" width="9.140625" style="143"/>
    <col min="10260" max="10260" width="10.7109375" style="143" customWidth="1"/>
    <col min="10261" max="10266" width="9.140625" style="143"/>
    <col min="10267" max="10268" width="12.42578125" style="143" customWidth="1"/>
    <col min="10269" max="10269" width="9.140625" style="143"/>
    <col min="10270" max="10270" width="12.7109375" style="143" bestFit="1" customWidth="1"/>
    <col min="10271" max="10272" width="9.140625" style="143"/>
    <col min="10273" max="10273" width="11.5703125" style="143" bestFit="1" customWidth="1"/>
    <col min="10274" max="10498" width="9.140625" style="143"/>
    <col min="10499" max="10499" width="15" style="143" customWidth="1"/>
    <col min="10500" max="10500" width="20.7109375" style="143" customWidth="1"/>
    <col min="10501" max="10501" width="30.42578125" style="143" customWidth="1"/>
    <col min="10502" max="10502" width="17.85546875" style="143" customWidth="1"/>
    <col min="10503" max="10504" width="10.7109375" style="143" customWidth="1"/>
    <col min="10505" max="10505" width="14" style="143" customWidth="1"/>
    <col min="10506" max="10508" width="9.140625" style="143"/>
    <col min="10509" max="10509" width="11.28515625" style="143" customWidth="1"/>
    <col min="10510" max="10510" width="9.140625" style="143"/>
    <col min="10511" max="10511" width="39.42578125" style="143" customWidth="1"/>
    <col min="10512" max="10512" width="12.28515625" style="143" customWidth="1"/>
    <col min="10513" max="10513" width="10.5703125" style="143" customWidth="1"/>
    <col min="10514" max="10515" width="9.140625" style="143"/>
    <col min="10516" max="10516" width="10.7109375" style="143" customWidth="1"/>
    <col min="10517" max="10522" width="9.140625" style="143"/>
    <col min="10523" max="10524" width="12.42578125" style="143" customWidth="1"/>
    <col min="10525" max="10525" width="9.140625" style="143"/>
    <col min="10526" max="10526" width="12.7109375" style="143" bestFit="1" customWidth="1"/>
    <col min="10527" max="10528" width="9.140625" style="143"/>
    <col min="10529" max="10529" width="11.5703125" style="143" bestFit="1" customWidth="1"/>
    <col min="10530" max="10754" width="9.140625" style="143"/>
    <col min="10755" max="10755" width="15" style="143" customWidth="1"/>
    <col min="10756" max="10756" width="20.7109375" style="143" customWidth="1"/>
    <col min="10757" max="10757" width="30.42578125" style="143" customWidth="1"/>
    <col min="10758" max="10758" width="17.85546875" style="143" customWidth="1"/>
    <col min="10759" max="10760" width="10.7109375" style="143" customWidth="1"/>
    <col min="10761" max="10761" width="14" style="143" customWidth="1"/>
    <col min="10762" max="10764" width="9.140625" style="143"/>
    <col min="10765" max="10765" width="11.28515625" style="143" customWidth="1"/>
    <col min="10766" max="10766" width="9.140625" style="143"/>
    <col min="10767" max="10767" width="39.42578125" style="143" customWidth="1"/>
    <col min="10768" max="10768" width="12.28515625" style="143" customWidth="1"/>
    <col min="10769" max="10769" width="10.5703125" style="143" customWidth="1"/>
    <col min="10770" max="10771" width="9.140625" style="143"/>
    <col min="10772" max="10772" width="10.7109375" style="143" customWidth="1"/>
    <col min="10773" max="10778" width="9.140625" style="143"/>
    <col min="10779" max="10780" width="12.42578125" style="143" customWidth="1"/>
    <col min="10781" max="10781" width="9.140625" style="143"/>
    <col min="10782" max="10782" width="12.7109375" style="143" bestFit="1" customWidth="1"/>
    <col min="10783" max="10784" width="9.140625" style="143"/>
    <col min="10785" max="10785" width="11.5703125" style="143" bestFit="1" customWidth="1"/>
    <col min="10786" max="11010" width="9.140625" style="143"/>
    <col min="11011" max="11011" width="15" style="143" customWidth="1"/>
    <col min="11012" max="11012" width="20.7109375" style="143" customWidth="1"/>
    <col min="11013" max="11013" width="30.42578125" style="143" customWidth="1"/>
    <col min="11014" max="11014" width="17.85546875" style="143" customWidth="1"/>
    <col min="11015" max="11016" width="10.7109375" style="143" customWidth="1"/>
    <col min="11017" max="11017" width="14" style="143" customWidth="1"/>
    <col min="11018" max="11020" width="9.140625" style="143"/>
    <col min="11021" max="11021" width="11.28515625" style="143" customWidth="1"/>
    <col min="11022" max="11022" width="9.140625" style="143"/>
    <col min="11023" max="11023" width="39.42578125" style="143" customWidth="1"/>
    <col min="11024" max="11024" width="12.28515625" style="143" customWidth="1"/>
    <col min="11025" max="11025" width="10.5703125" style="143" customWidth="1"/>
    <col min="11026" max="11027" width="9.140625" style="143"/>
    <col min="11028" max="11028" width="10.7109375" style="143" customWidth="1"/>
    <col min="11029" max="11034" width="9.140625" style="143"/>
    <col min="11035" max="11036" width="12.42578125" style="143" customWidth="1"/>
    <col min="11037" max="11037" width="9.140625" style="143"/>
    <col min="11038" max="11038" width="12.7109375" style="143" bestFit="1" customWidth="1"/>
    <col min="11039" max="11040" width="9.140625" style="143"/>
    <col min="11041" max="11041" width="11.5703125" style="143" bestFit="1" customWidth="1"/>
    <col min="11042" max="11266" width="9.140625" style="143"/>
    <col min="11267" max="11267" width="15" style="143" customWidth="1"/>
    <col min="11268" max="11268" width="20.7109375" style="143" customWidth="1"/>
    <col min="11269" max="11269" width="30.42578125" style="143" customWidth="1"/>
    <col min="11270" max="11270" width="17.85546875" style="143" customWidth="1"/>
    <col min="11271" max="11272" width="10.7109375" style="143" customWidth="1"/>
    <col min="11273" max="11273" width="14" style="143" customWidth="1"/>
    <col min="11274" max="11276" width="9.140625" style="143"/>
    <col min="11277" max="11277" width="11.28515625" style="143" customWidth="1"/>
    <col min="11278" max="11278" width="9.140625" style="143"/>
    <col min="11279" max="11279" width="39.42578125" style="143" customWidth="1"/>
    <col min="11280" max="11280" width="12.28515625" style="143" customWidth="1"/>
    <col min="11281" max="11281" width="10.5703125" style="143" customWidth="1"/>
    <col min="11282" max="11283" width="9.140625" style="143"/>
    <col min="11284" max="11284" width="10.7109375" style="143" customWidth="1"/>
    <col min="11285" max="11290" width="9.140625" style="143"/>
    <col min="11291" max="11292" width="12.42578125" style="143" customWidth="1"/>
    <col min="11293" max="11293" width="9.140625" style="143"/>
    <col min="11294" max="11294" width="12.7109375" style="143" bestFit="1" customWidth="1"/>
    <col min="11295" max="11296" width="9.140625" style="143"/>
    <col min="11297" max="11297" width="11.5703125" style="143" bestFit="1" customWidth="1"/>
    <col min="11298" max="11522" width="9.140625" style="143"/>
    <col min="11523" max="11523" width="15" style="143" customWidth="1"/>
    <col min="11524" max="11524" width="20.7109375" style="143" customWidth="1"/>
    <col min="11525" max="11525" width="30.42578125" style="143" customWidth="1"/>
    <col min="11526" max="11526" width="17.85546875" style="143" customWidth="1"/>
    <col min="11527" max="11528" width="10.7109375" style="143" customWidth="1"/>
    <col min="11529" max="11529" width="14" style="143" customWidth="1"/>
    <col min="11530" max="11532" width="9.140625" style="143"/>
    <col min="11533" max="11533" width="11.28515625" style="143" customWidth="1"/>
    <col min="11534" max="11534" width="9.140625" style="143"/>
    <col min="11535" max="11535" width="39.42578125" style="143" customWidth="1"/>
    <col min="11536" max="11536" width="12.28515625" style="143" customWidth="1"/>
    <col min="11537" max="11537" width="10.5703125" style="143" customWidth="1"/>
    <col min="11538" max="11539" width="9.140625" style="143"/>
    <col min="11540" max="11540" width="10.7109375" style="143" customWidth="1"/>
    <col min="11541" max="11546" width="9.140625" style="143"/>
    <col min="11547" max="11548" width="12.42578125" style="143" customWidth="1"/>
    <col min="11549" max="11549" width="9.140625" style="143"/>
    <col min="11550" max="11550" width="12.7109375" style="143" bestFit="1" customWidth="1"/>
    <col min="11551" max="11552" width="9.140625" style="143"/>
    <col min="11553" max="11553" width="11.5703125" style="143" bestFit="1" customWidth="1"/>
    <col min="11554" max="11778" width="9.140625" style="143"/>
    <col min="11779" max="11779" width="15" style="143" customWidth="1"/>
    <col min="11780" max="11780" width="20.7109375" style="143" customWidth="1"/>
    <col min="11781" max="11781" width="30.42578125" style="143" customWidth="1"/>
    <col min="11782" max="11782" width="17.85546875" style="143" customWidth="1"/>
    <col min="11783" max="11784" width="10.7109375" style="143" customWidth="1"/>
    <col min="11785" max="11785" width="14" style="143" customWidth="1"/>
    <col min="11786" max="11788" width="9.140625" style="143"/>
    <col min="11789" max="11789" width="11.28515625" style="143" customWidth="1"/>
    <col min="11790" max="11790" width="9.140625" style="143"/>
    <col min="11791" max="11791" width="39.42578125" style="143" customWidth="1"/>
    <col min="11792" max="11792" width="12.28515625" style="143" customWidth="1"/>
    <col min="11793" max="11793" width="10.5703125" style="143" customWidth="1"/>
    <col min="11794" max="11795" width="9.140625" style="143"/>
    <col min="11796" max="11796" width="10.7109375" style="143" customWidth="1"/>
    <col min="11797" max="11802" width="9.140625" style="143"/>
    <col min="11803" max="11804" width="12.42578125" style="143" customWidth="1"/>
    <col min="11805" max="11805" width="9.140625" style="143"/>
    <col min="11806" max="11806" width="12.7109375" style="143" bestFit="1" customWidth="1"/>
    <col min="11807" max="11808" width="9.140625" style="143"/>
    <col min="11809" max="11809" width="11.5703125" style="143" bestFit="1" customWidth="1"/>
    <col min="11810" max="12034" width="9.140625" style="143"/>
    <col min="12035" max="12035" width="15" style="143" customWidth="1"/>
    <col min="12036" max="12036" width="20.7109375" style="143" customWidth="1"/>
    <col min="12037" max="12037" width="30.42578125" style="143" customWidth="1"/>
    <col min="12038" max="12038" width="17.85546875" style="143" customWidth="1"/>
    <col min="12039" max="12040" width="10.7109375" style="143" customWidth="1"/>
    <col min="12041" max="12041" width="14" style="143" customWidth="1"/>
    <col min="12042" max="12044" width="9.140625" style="143"/>
    <col min="12045" max="12045" width="11.28515625" style="143" customWidth="1"/>
    <col min="12046" max="12046" width="9.140625" style="143"/>
    <col min="12047" max="12047" width="39.42578125" style="143" customWidth="1"/>
    <col min="12048" max="12048" width="12.28515625" style="143" customWidth="1"/>
    <col min="12049" max="12049" width="10.5703125" style="143" customWidth="1"/>
    <col min="12050" max="12051" width="9.140625" style="143"/>
    <col min="12052" max="12052" width="10.7109375" style="143" customWidth="1"/>
    <col min="12053" max="12058" width="9.140625" style="143"/>
    <col min="12059" max="12060" width="12.42578125" style="143" customWidth="1"/>
    <col min="12061" max="12061" width="9.140625" style="143"/>
    <col min="12062" max="12062" width="12.7109375" style="143" bestFit="1" customWidth="1"/>
    <col min="12063" max="12064" width="9.140625" style="143"/>
    <col min="12065" max="12065" width="11.5703125" style="143" bestFit="1" customWidth="1"/>
    <col min="12066" max="12290" width="9.140625" style="143"/>
    <col min="12291" max="12291" width="15" style="143" customWidth="1"/>
    <col min="12292" max="12292" width="20.7109375" style="143" customWidth="1"/>
    <col min="12293" max="12293" width="30.42578125" style="143" customWidth="1"/>
    <col min="12294" max="12294" width="17.85546875" style="143" customWidth="1"/>
    <col min="12295" max="12296" width="10.7109375" style="143" customWidth="1"/>
    <col min="12297" max="12297" width="14" style="143" customWidth="1"/>
    <col min="12298" max="12300" width="9.140625" style="143"/>
    <col min="12301" max="12301" width="11.28515625" style="143" customWidth="1"/>
    <col min="12302" max="12302" width="9.140625" style="143"/>
    <col min="12303" max="12303" width="39.42578125" style="143" customWidth="1"/>
    <col min="12304" max="12304" width="12.28515625" style="143" customWidth="1"/>
    <col min="12305" max="12305" width="10.5703125" style="143" customWidth="1"/>
    <col min="12306" max="12307" width="9.140625" style="143"/>
    <col min="12308" max="12308" width="10.7109375" style="143" customWidth="1"/>
    <col min="12309" max="12314" width="9.140625" style="143"/>
    <col min="12315" max="12316" width="12.42578125" style="143" customWidth="1"/>
    <col min="12317" max="12317" width="9.140625" style="143"/>
    <col min="12318" max="12318" width="12.7109375" style="143" bestFit="1" customWidth="1"/>
    <col min="12319" max="12320" width="9.140625" style="143"/>
    <col min="12321" max="12321" width="11.5703125" style="143" bestFit="1" customWidth="1"/>
    <col min="12322" max="12546" width="9.140625" style="143"/>
    <col min="12547" max="12547" width="15" style="143" customWidth="1"/>
    <col min="12548" max="12548" width="20.7109375" style="143" customWidth="1"/>
    <col min="12549" max="12549" width="30.42578125" style="143" customWidth="1"/>
    <col min="12550" max="12550" width="17.85546875" style="143" customWidth="1"/>
    <col min="12551" max="12552" width="10.7109375" style="143" customWidth="1"/>
    <col min="12553" max="12553" width="14" style="143" customWidth="1"/>
    <col min="12554" max="12556" width="9.140625" style="143"/>
    <col min="12557" max="12557" width="11.28515625" style="143" customWidth="1"/>
    <col min="12558" max="12558" width="9.140625" style="143"/>
    <col min="12559" max="12559" width="39.42578125" style="143" customWidth="1"/>
    <col min="12560" max="12560" width="12.28515625" style="143" customWidth="1"/>
    <col min="12561" max="12561" width="10.5703125" style="143" customWidth="1"/>
    <col min="12562" max="12563" width="9.140625" style="143"/>
    <col min="12564" max="12564" width="10.7109375" style="143" customWidth="1"/>
    <col min="12565" max="12570" width="9.140625" style="143"/>
    <col min="12571" max="12572" width="12.42578125" style="143" customWidth="1"/>
    <col min="12573" max="12573" width="9.140625" style="143"/>
    <col min="12574" max="12574" width="12.7109375" style="143" bestFit="1" customWidth="1"/>
    <col min="12575" max="12576" width="9.140625" style="143"/>
    <col min="12577" max="12577" width="11.5703125" style="143" bestFit="1" customWidth="1"/>
    <col min="12578" max="12802" width="9.140625" style="143"/>
    <col min="12803" max="12803" width="15" style="143" customWidth="1"/>
    <col min="12804" max="12804" width="20.7109375" style="143" customWidth="1"/>
    <col min="12805" max="12805" width="30.42578125" style="143" customWidth="1"/>
    <col min="12806" max="12806" width="17.85546875" style="143" customWidth="1"/>
    <col min="12807" max="12808" width="10.7109375" style="143" customWidth="1"/>
    <col min="12809" max="12809" width="14" style="143" customWidth="1"/>
    <col min="12810" max="12812" width="9.140625" style="143"/>
    <col min="12813" max="12813" width="11.28515625" style="143" customWidth="1"/>
    <col min="12814" max="12814" width="9.140625" style="143"/>
    <col min="12815" max="12815" width="39.42578125" style="143" customWidth="1"/>
    <col min="12816" max="12816" width="12.28515625" style="143" customWidth="1"/>
    <col min="12817" max="12817" width="10.5703125" style="143" customWidth="1"/>
    <col min="12818" max="12819" width="9.140625" style="143"/>
    <col min="12820" max="12820" width="10.7109375" style="143" customWidth="1"/>
    <col min="12821" max="12826" width="9.140625" style="143"/>
    <col min="12827" max="12828" width="12.42578125" style="143" customWidth="1"/>
    <col min="12829" max="12829" width="9.140625" style="143"/>
    <col min="12830" max="12830" width="12.7109375" style="143" bestFit="1" customWidth="1"/>
    <col min="12831" max="12832" width="9.140625" style="143"/>
    <col min="12833" max="12833" width="11.5703125" style="143" bestFit="1" customWidth="1"/>
    <col min="12834" max="13058" width="9.140625" style="143"/>
    <col min="13059" max="13059" width="15" style="143" customWidth="1"/>
    <col min="13060" max="13060" width="20.7109375" style="143" customWidth="1"/>
    <col min="13061" max="13061" width="30.42578125" style="143" customWidth="1"/>
    <col min="13062" max="13062" width="17.85546875" style="143" customWidth="1"/>
    <col min="13063" max="13064" width="10.7109375" style="143" customWidth="1"/>
    <col min="13065" max="13065" width="14" style="143" customWidth="1"/>
    <col min="13066" max="13068" width="9.140625" style="143"/>
    <col min="13069" max="13069" width="11.28515625" style="143" customWidth="1"/>
    <col min="13070" max="13070" width="9.140625" style="143"/>
    <col min="13071" max="13071" width="39.42578125" style="143" customWidth="1"/>
    <col min="13072" max="13072" width="12.28515625" style="143" customWidth="1"/>
    <col min="13073" max="13073" width="10.5703125" style="143" customWidth="1"/>
    <col min="13074" max="13075" width="9.140625" style="143"/>
    <col min="13076" max="13076" width="10.7109375" style="143" customWidth="1"/>
    <col min="13077" max="13082" width="9.140625" style="143"/>
    <col min="13083" max="13084" width="12.42578125" style="143" customWidth="1"/>
    <col min="13085" max="13085" width="9.140625" style="143"/>
    <col min="13086" max="13086" width="12.7109375" style="143" bestFit="1" customWidth="1"/>
    <col min="13087" max="13088" width="9.140625" style="143"/>
    <col min="13089" max="13089" width="11.5703125" style="143" bestFit="1" customWidth="1"/>
    <col min="13090" max="13314" width="9.140625" style="143"/>
    <col min="13315" max="13315" width="15" style="143" customWidth="1"/>
    <col min="13316" max="13316" width="20.7109375" style="143" customWidth="1"/>
    <col min="13317" max="13317" width="30.42578125" style="143" customWidth="1"/>
    <col min="13318" max="13318" width="17.85546875" style="143" customWidth="1"/>
    <col min="13319" max="13320" width="10.7109375" style="143" customWidth="1"/>
    <col min="13321" max="13321" width="14" style="143" customWidth="1"/>
    <col min="13322" max="13324" width="9.140625" style="143"/>
    <col min="13325" max="13325" width="11.28515625" style="143" customWidth="1"/>
    <col min="13326" max="13326" width="9.140625" style="143"/>
    <col min="13327" max="13327" width="39.42578125" style="143" customWidth="1"/>
    <col min="13328" max="13328" width="12.28515625" style="143" customWidth="1"/>
    <col min="13329" max="13329" width="10.5703125" style="143" customWidth="1"/>
    <col min="13330" max="13331" width="9.140625" style="143"/>
    <col min="13332" max="13332" width="10.7109375" style="143" customWidth="1"/>
    <col min="13333" max="13338" width="9.140625" style="143"/>
    <col min="13339" max="13340" width="12.42578125" style="143" customWidth="1"/>
    <col min="13341" max="13341" width="9.140625" style="143"/>
    <col min="13342" max="13342" width="12.7109375" style="143" bestFit="1" customWidth="1"/>
    <col min="13343" max="13344" width="9.140625" style="143"/>
    <col min="13345" max="13345" width="11.5703125" style="143" bestFit="1" customWidth="1"/>
    <col min="13346" max="13570" width="9.140625" style="143"/>
    <col min="13571" max="13571" width="15" style="143" customWidth="1"/>
    <col min="13572" max="13572" width="20.7109375" style="143" customWidth="1"/>
    <col min="13573" max="13573" width="30.42578125" style="143" customWidth="1"/>
    <col min="13574" max="13574" width="17.85546875" style="143" customWidth="1"/>
    <col min="13575" max="13576" width="10.7109375" style="143" customWidth="1"/>
    <col min="13577" max="13577" width="14" style="143" customWidth="1"/>
    <col min="13578" max="13580" width="9.140625" style="143"/>
    <col min="13581" max="13581" width="11.28515625" style="143" customWidth="1"/>
    <col min="13582" max="13582" width="9.140625" style="143"/>
    <col min="13583" max="13583" width="39.42578125" style="143" customWidth="1"/>
    <col min="13584" max="13584" width="12.28515625" style="143" customWidth="1"/>
    <col min="13585" max="13585" width="10.5703125" style="143" customWidth="1"/>
    <col min="13586" max="13587" width="9.140625" style="143"/>
    <col min="13588" max="13588" width="10.7109375" style="143" customWidth="1"/>
    <col min="13589" max="13594" width="9.140625" style="143"/>
    <col min="13595" max="13596" width="12.42578125" style="143" customWidth="1"/>
    <col min="13597" max="13597" width="9.140625" style="143"/>
    <col min="13598" max="13598" width="12.7109375" style="143" bestFit="1" customWidth="1"/>
    <col min="13599" max="13600" width="9.140625" style="143"/>
    <col min="13601" max="13601" width="11.5703125" style="143" bestFit="1" customWidth="1"/>
    <col min="13602" max="13826" width="9.140625" style="143"/>
    <col min="13827" max="13827" width="15" style="143" customWidth="1"/>
    <col min="13828" max="13828" width="20.7109375" style="143" customWidth="1"/>
    <col min="13829" max="13829" width="30.42578125" style="143" customWidth="1"/>
    <col min="13830" max="13830" width="17.85546875" style="143" customWidth="1"/>
    <col min="13831" max="13832" width="10.7109375" style="143" customWidth="1"/>
    <col min="13833" max="13833" width="14" style="143" customWidth="1"/>
    <col min="13834" max="13836" width="9.140625" style="143"/>
    <col min="13837" max="13837" width="11.28515625" style="143" customWidth="1"/>
    <col min="13838" max="13838" width="9.140625" style="143"/>
    <col min="13839" max="13839" width="39.42578125" style="143" customWidth="1"/>
    <col min="13840" max="13840" width="12.28515625" style="143" customWidth="1"/>
    <col min="13841" max="13841" width="10.5703125" style="143" customWidth="1"/>
    <col min="13842" max="13843" width="9.140625" style="143"/>
    <col min="13844" max="13844" width="10.7109375" style="143" customWidth="1"/>
    <col min="13845" max="13850" width="9.140625" style="143"/>
    <col min="13851" max="13852" width="12.42578125" style="143" customWidth="1"/>
    <col min="13853" max="13853" width="9.140625" style="143"/>
    <col min="13854" max="13854" width="12.7109375" style="143" bestFit="1" customWidth="1"/>
    <col min="13855" max="13856" width="9.140625" style="143"/>
    <col min="13857" max="13857" width="11.5703125" style="143" bestFit="1" customWidth="1"/>
    <col min="13858" max="14082" width="9.140625" style="143"/>
    <col min="14083" max="14083" width="15" style="143" customWidth="1"/>
    <col min="14084" max="14084" width="20.7109375" style="143" customWidth="1"/>
    <col min="14085" max="14085" width="30.42578125" style="143" customWidth="1"/>
    <col min="14086" max="14086" width="17.85546875" style="143" customWidth="1"/>
    <col min="14087" max="14088" width="10.7109375" style="143" customWidth="1"/>
    <col min="14089" max="14089" width="14" style="143" customWidth="1"/>
    <col min="14090" max="14092" width="9.140625" style="143"/>
    <col min="14093" max="14093" width="11.28515625" style="143" customWidth="1"/>
    <col min="14094" max="14094" width="9.140625" style="143"/>
    <col min="14095" max="14095" width="39.42578125" style="143" customWidth="1"/>
    <col min="14096" max="14096" width="12.28515625" style="143" customWidth="1"/>
    <col min="14097" max="14097" width="10.5703125" style="143" customWidth="1"/>
    <col min="14098" max="14099" width="9.140625" style="143"/>
    <col min="14100" max="14100" width="10.7109375" style="143" customWidth="1"/>
    <col min="14101" max="14106" width="9.140625" style="143"/>
    <col min="14107" max="14108" width="12.42578125" style="143" customWidth="1"/>
    <col min="14109" max="14109" width="9.140625" style="143"/>
    <col min="14110" max="14110" width="12.7109375" style="143" bestFit="1" customWidth="1"/>
    <col min="14111" max="14112" width="9.140625" style="143"/>
    <col min="14113" max="14113" width="11.5703125" style="143" bestFit="1" customWidth="1"/>
    <col min="14114" max="14338" width="9.140625" style="143"/>
    <col min="14339" max="14339" width="15" style="143" customWidth="1"/>
    <col min="14340" max="14340" width="20.7109375" style="143" customWidth="1"/>
    <col min="14341" max="14341" width="30.42578125" style="143" customWidth="1"/>
    <col min="14342" max="14342" width="17.85546875" style="143" customWidth="1"/>
    <col min="14343" max="14344" width="10.7109375" style="143" customWidth="1"/>
    <col min="14345" max="14345" width="14" style="143" customWidth="1"/>
    <col min="14346" max="14348" width="9.140625" style="143"/>
    <col min="14349" max="14349" width="11.28515625" style="143" customWidth="1"/>
    <col min="14350" max="14350" width="9.140625" style="143"/>
    <col min="14351" max="14351" width="39.42578125" style="143" customWidth="1"/>
    <col min="14352" max="14352" width="12.28515625" style="143" customWidth="1"/>
    <col min="14353" max="14353" width="10.5703125" style="143" customWidth="1"/>
    <col min="14354" max="14355" width="9.140625" style="143"/>
    <col min="14356" max="14356" width="10.7109375" style="143" customWidth="1"/>
    <col min="14357" max="14362" width="9.140625" style="143"/>
    <col min="14363" max="14364" width="12.42578125" style="143" customWidth="1"/>
    <col min="14365" max="14365" width="9.140625" style="143"/>
    <col min="14366" max="14366" width="12.7109375" style="143" bestFit="1" customWidth="1"/>
    <col min="14367" max="14368" width="9.140625" style="143"/>
    <col min="14369" max="14369" width="11.5703125" style="143" bestFit="1" customWidth="1"/>
    <col min="14370" max="14594" width="9.140625" style="143"/>
    <col min="14595" max="14595" width="15" style="143" customWidth="1"/>
    <col min="14596" max="14596" width="20.7109375" style="143" customWidth="1"/>
    <col min="14597" max="14597" width="30.42578125" style="143" customWidth="1"/>
    <col min="14598" max="14598" width="17.85546875" style="143" customWidth="1"/>
    <col min="14599" max="14600" width="10.7109375" style="143" customWidth="1"/>
    <col min="14601" max="14601" width="14" style="143" customWidth="1"/>
    <col min="14602" max="14604" width="9.140625" style="143"/>
    <col min="14605" max="14605" width="11.28515625" style="143" customWidth="1"/>
    <col min="14606" max="14606" width="9.140625" style="143"/>
    <col min="14607" max="14607" width="39.42578125" style="143" customWidth="1"/>
    <col min="14608" max="14608" width="12.28515625" style="143" customWidth="1"/>
    <col min="14609" max="14609" width="10.5703125" style="143" customWidth="1"/>
    <col min="14610" max="14611" width="9.140625" style="143"/>
    <col min="14612" max="14612" width="10.7109375" style="143" customWidth="1"/>
    <col min="14613" max="14618" width="9.140625" style="143"/>
    <col min="14619" max="14620" width="12.42578125" style="143" customWidth="1"/>
    <col min="14621" max="14621" width="9.140625" style="143"/>
    <col min="14622" max="14622" width="12.7109375" style="143" bestFit="1" customWidth="1"/>
    <col min="14623" max="14624" width="9.140625" style="143"/>
    <col min="14625" max="14625" width="11.5703125" style="143" bestFit="1" customWidth="1"/>
    <col min="14626" max="14850" width="9.140625" style="143"/>
    <col min="14851" max="14851" width="15" style="143" customWidth="1"/>
    <col min="14852" max="14852" width="20.7109375" style="143" customWidth="1"/>
    <col min="14853" max="14853" width="30.42578125" style="143" customWidth="1"/>
    <col min="14854" max="14854" width="17.85546875" style="143" customWidth="1"/>
    <col min="14855" max="14856" width="10.7109375" style="143" customWidth="1"/>
    <col min="14857" max="14857" width="14" style="143" customWidth="1"/>
    <col min="14858" max="14860" width="9.140625" style="143"/>
    <col min="14861" max="14861" width="11.28515625" style="143" customWidth="1"/>
    <col min="14862" max="14862" width="9.140625" style="143"/>
    <col min="14863" max="14863" width="39.42578125" style="143" customWidth="1"/>
    <col min="14864" max="14864" width="12.28515625" style="143" customWidth="1"/>
    <col min="14865" max="14865" width="10.5703125" style="143" customWidth="1"/>
    <col min="14866" max="14867" width="9.140625" style="143"/>
    <col min="14868" max="14868" width="10.7109375" style="143" customWidth="1"/>
    <col min="14869" max="14874" width="9.140625" style="143"/>
    <col min="14875" max="14876" width="12.42578125" style="143" customWidth="1"/>
    <col min="14877" max="14877" width="9.140625" style="143"/>
    <col min="14878" max="14878" width="12.7109375" style="143" bestFit="1" customWidth="1"/>
    <col min="14879" max="14880" width="9.140625" style="143"/>
    <col min="14881" max="14881" width="11.5703125" style="143" bestFit="1" customWidth="1"/>
    <col min="14882" max="15106" width="9.140625" style="143"/>
    <col min="15107" max="15107" width="15" style="143" customWidth="1"/>
    <col min="15108" max="15108" width="20.7109375" style="143" customWidth="1"/>
    <col min="15109" max="15109" width="30.42578125" style="143" customWidth="1"/>
    <col min="15110" max="15110" width="17.85546875" style="143" customWidth="1"/>
    <col min="15111" max="15112" width="10.7109375" style="143" customWidth="1"/>
    <col min="15113" max="15113" width="14" style="143" customWidth="1"/>
    <col min="15114" max="15116" width="9.140625" style="143"/>
    <col min="15117" max="15117" width="11.28515625" style="143" customWidth="1"/>
    <col min="15118" max="15118" width="9.140625" style="143"/>
    <col min="15119" max="15119" width="39.42578125" style="143" customWidth="1"/>
    <col min="15120" max="15120" width="12.28515625" style="143" customWidth="1"/>
    <col min="15121" max="15121" width="10.5703125" style="143" customWidth="1"/>
    <col min="15122" max="15123" width="9.140625" style="143"/>
    <col min="15124" max="15124" width="10.7109375" style="143" customWidth="1"/>
    <col min="15125" max="15130" width="9.140625" style="143"/>
    <col min="15131" max="15132" width="12.42578125" style="143" customWidth="1"/>
    <col min="15133" max="15133" width="9.140625" style="143"/>
    <col min="15134" max="15134" width="12.7109375" style="143" bestFit="1" customWidth="1"/>
    <col min="15135" max="15136" width="9.140625" style="143"/>
    <col min="15137" max="15137" width="11.5703125" style="143" bestFit="1" customWidth="1"/>
    <col min="15138" max="15362" width="9.140625" style="143"/>
    <col min="15363" max="15363" width="15" style="143" customWidth="1"/>
    <col min="15364" max="15364" width="20.7109375" style="143" customWidth="1"/>
    <col min="15365" max="15365" width="30.42578125" style="143" customWidth="1"/>
    <col min="15366" max="15366" width="17.85546875" style="143" customWidth="1"/>
    <col min="15367" max="15368" width="10.7109375" style="143" customWidth="1"/>
    <col min="15369" max="15369" width="14" style="143" customWidth="1"/>
    <col min="15370" max="15372" width="9.140625" style="143"/>
    <col min="15373" max="15373" width="11.28515625" style="143" customWidth="1"/>
    <col min="15374" max="15374" width="9.140625" style="143"/>
    <col min="15375" max="15375" width="39.42578125" style="143" customWidth="1"/>
    <col min="15376" max="15376" width="12.28515625" style="143" customWidth="1"/>
    <col min="15377" max="15377" width="10.5703125" style="143" customWidth="1"/>
    <col min="15378" max="15379" width="9.140625" style="143"/>
    <col min="15380" max="15380" width="10.7109375" style="143" customWidth="1"/>
    <col min="15381" max="15386" width="9.140625" style="143"/>
    <col min="15387" max="15388" width="12.42578125" style="143" customWidth="1"/>
    <col min="15389" max="15389" width="9.140625" style="143"/>
    <col min="15390" max="15390" width="12.7109375" style="143" bestFit="1" customWidth="1"/>
    <col min="15391" max="15392" width="9.140625" style="143"/>
    <col min="15393" max="15393" width="11.5703125" style="143" bestFit="1" customWidth="1"/>
    <col min="15394" max="15618" width="9.140625" style="143"/>
    <col min="15619" max="15619" width="15" style="143" customWidth="1"/>
    <col min="15620" max="15620" width="20.7109375" style="143" customWidth="1"/>
    <col min="15621" max="15621" width="30.42578125" style="143" customWidth="1"/>
    <col min="15622" max="15622" width="17.85546875" style="143" customWidth="1"/>
    <col min="15623" max="15624" width="10.7109375" style="143" customWidth="1"/>
    <col min="15625" max="15625" width="14" style="143" customWidth="1"/>
    <col min="15626" max="15628" width="9.140625" style="143"/>
    <col min="15629" max="15629" width="11.28515625" style="143" customWidth="1"/>
    <col min="15630" max="15630" width="9.140625" style="143"/>
    <col min="15631" max="15631" width="39.42578125" style="143" customWidth="1"/>
    <col min="15632" max="15632" width="12.28515625" style="143" customWidth="1"/>
    <col min="15633" max="15633" width="10.5703125" style="143" customWidth="1"/>
    <col min="15634" max="15635" width="9.140625" style="143"/>
    <col min="15636" max="15636" width="10.7109375" style="143" customWidth="1"/>
    <col min="15637" max="15642" width="9.140625" style="143"/>
    <col min="15643" max="15644" width="12.42578125" style="143" customWidth="1"/>
    <col min="15645" max="15645" width="9.140625" style="143"/>
    <col min="15646" max="15646" width="12.7109375" style="143" bestFit="1" customWidth="1"/>
    <col min="15647" max="15648" width="9.140625" style="143"/>
    <col min="15649" max="15649" width="11.5703125" style="143" bestFit="1" customWidth="1"/>
    <col min="15650" max="15874" width="9.140625" style="143"/>
    <col min="15875" max="15875" width="15" style="143" customWidth="1"/>
    <col min="15876" max="15876" width="20.7109375" style="143" customWidth="1"/>
    <col min="15877" max="15877" width="30.42578125" style="143" customWidth="1"/>
    <col min="15878" max="15878" width="17.85546875" style="143" customWidth="1"/>
    <col min="15879" max="15880" width="10.7109375" style="143" customWidth="1"/>
    <col min="15881" max="15881" width="14" style="143" customWidth="1"/>
    <col min="15882" max="15884" width="9.140625" style="143"/>
    <col min="15885" max="15885" width="11.28515625" style="143" customWidth="1"/>
    <col min="15886" max="15886" width="9.140625" style="143"/>
    <col min="15887" max="15887" width="39.42578125" style="143" customWidth="1"/>
    <col min="15888" max="15888" width="12.28515625" style="143" customWidth="1"/>
    <col min="15889" max="15889" width="10.5703125" style="143" customWidth="1"/>
    <col min="15890" max="15891" width="9.140625" style="143"/>
    <col min="15892" max="15892" width="10.7109375" style="143" customWidth="1"/>
    <col min="15893" max="15898" width="9.140625" style="143"/>
    <col min="15899" max="15900" width="12.42578125" style="143" customWidth="1"/>
    <col min="15901" max="15901" width="9.140625" style="143"/>
    <col min="15902" max="15902" width="12.7109375" style="143" bestFit="1" customWidth="1"/>
    <col min="15903" max="15904" width="9.140625" style="143"/>
    <col min="15905" max="15905" width="11.5703125" style="143" bestFit="1" customWidth="1"/>
    <col min="15906" max="16130" width="9.140625" style="143"/>
    <col min="16131" max="16131" width="15" style="143" customWidth="1"/>
    <col min="16132" max="16132" width="20.7109375" style="143" customWidth="1"/>
    <col min="16133" max="16133" width="30.42578125" style="143" customWidth="1"/>
    <col min="16134" max="16134" width="17.85546875" style="143" customWidth="1"/>
    <col min="16135" max="16136" width="10.7109375" style="143" customWidth="1"/>
    <col min="16137" max="16137" width="14" style="143" customWidth="1"/>
    <col min="16138" max="16140" width="9.140625" style="143"/>
    <col min="16141" max="16141" width="11.28515625" style="143" customWidth="1"/>
    <col min="16142" max="16142" width="9.140625" style="143"/>
    <col min="16143" max="16143" width="39.42578125" style="143" customWidth="1"/>
    <col min="16144" max="16144" width="12.28515625" style="143" customWidth="1"/>
    <col min="16145" max="16145" width="10.5703125" style="143" customWidth="1"/>
    <col min="16146" max="16147" width="9.140625" style="143"/>
    <col min="16148" max="16148" width="10.7109375" style="143" customWidth="1"/>
    <col min="16149" max="16154" width="9.140625" style="143"/>
    <col min="16155" max="16156" width="12.42578125" style="143" customWidth="1"/>
    <col min="16157" max="16157" width="9.140625" style="143"/>
    <col min="16158" max="16158" width="12.7109375" style="143" bestFit="1" customWidth="1"/>
    <col min="16159" max="16160" width="9.140625" style="143"/>
    <col min="16161" max="16161" width="11.5703125" style="143" bestFit="1" customWidth="1"/>
    <col min="16162" max="16384" width="9.140625" style="143"/>
  </cols>
  <sheetData>
    <row r="2" spans="1:6" ht="18.75" x14ac:dyDescent="0.3">
      <c r="A2" s="138" t="s">
        <v>253</v>
      </c>
    </row>
    <row r="3" spans="1:6" ht="18.75" x14ac:dyDescent="0.3">
      <c r="A3" s="146"/>
    </row>
    <row r="4" spans="1:6" ht="15.75" x14ac:dyDescent="0.25">
      <c r="A4" s="148" t="s">
        <v>149</v>
      </c>
      <c r="B4" s="139"/>
      <c r="C4" s="139"/>
      <c r="D4" s="139"/>
      <c r="E4" s="148" t="s">
        <v>240</v>
      </c>
      <c r="F4" s="139"/>
    </row>
    <row r="5" spans="1:6" ht="16.5" x14ac:dyDescent="0.3">
      <c r="A5" s="143" t="s">
        <v>329</v>
      </c>
      <c r="E5" s="143" t="s">
        <v>324</v>
      </c>
    </row>
    <row r="6" spans="1:6" x14ac:dyDescent="0.25">
      <c r="A6" s="143" t="s">
        <v>328</v>
      </c>
      <c r="E6" s="143" t="s">
        <v>247</v>
      </c>
    </row>
    <row r="7" spans="1:6" x14ac:dyDescent="0.25">
      <c r="A7" s="143" t="s">
        <v>333</v>
      </c>
      <c r="E7" s="143" t="s">
        <v>248</v>
      </c>
    </row>
    <row r="8" spans="1:6" x14ac:dyDescent="0.25">
      <c r="A8" s="143" t="s">
        <v>335</v>
      </c>
      <c r="E8" s="143" t="s">
        <v>325</v>
      </c>
    </row>
    <row r="9" spans="1:6" x14ac:dyDescent="0.25">
      <c r="A9" s="143" t="s">
        <v>336</v>
      </c>
      <c r="E9" s="143" t="s">
        <v>246</v>
      </c>
    </row>
    <row r="10" spans="1:6" x14ac:dyDescent="0.25">
      <c r="A10" s="143" t="s">
        <v>337</v>
      </c>
      <c r="E10" s="143" t="s">
        <v>245</v>
      </c>
    </row>
    <row r="11" spans="1:6" x14ac:dyDescent="0.25">
      <c r="A11" s="143" t="s">
        <v>338</v>
      </c>
      <c r="E11" s="143" t="s">
        <v>243</v>
      </c>
    </row>
    <row r="12" spans="1:6" x14ac:dyDescent="0.25">
      <c r="A12" s="143" t="s">
        <v>339</v>
      </c>
      <c r="E12" s="143" t="s">
        <v>241</v>
      </c>
    </row>
    <row r="13" spans="1:6" x14ac:dyDescent="0.25">
      <c r="A13" s="143" t="s">
        <v>364</v>
      </c>
      <c r="E13" s="143" t="s">
        <v>313</v>
      </c>
    </row>
    <row r="14" spans="1:6" x14ac:dyDescent="0.25">
      <c r="A14" s="143" t="s">
        <v>340</v>
      </c>
      <c r="E14" s="143" t="s">
        <v>242</v>
      </c>
    </row>
    <row r="15" spans="1:6" x14ac:dyDescent="0.25">
      <c r="A15" s="143" t="s">
        <v>223</v>
      </c>
    </row>
    <row r="17" spans="1:31" s="139" customFormat="1" ht="15.75" x14ac:dyDescent="0.25">
      <c r="A17" s="310" t="s">
        <v>150</v>
      </c>
      <c r="B17" s="310"/>
      <c r="C17" s="310"/>
      <c r="D17" s="310"/>
      <c r="E17" s="310"/>
      <c r="F17" s="310"/>
      <c r="G17" s="310"/>
      <c r="H17" s="310" t="s">
        <v>151</v>
      </c>
      <c r="I17" s="310"/>
      <c r="J17" s="310"/>
      <c r="K17" s="310"/>
      <c r="L17" s="310"/>
      <c r="M17" s="310"/>
      <c r="N17" s="310"/>
      <c r="O17" s="310"/>
      <c r="P17" s="310"/>
      <c r="Q17" s="310"/>
      <c r="R17" s="310"/>
      <c r="S17" s="310"/>
      <c r="T17" s="310"/>
      <c r="U17" s="310"/>
      <c r="V17" s="310" t="s">
        <v>152</v>
      </c>
      <c r="W17" s="310"/>
      <c r="X17" s="310"/>
      <c r="Y17" s="310"/>
      <c r="Z17" s="266" t="s">
        <v>148</v>
      </c>
      <c r="AA17" s="310" t="s">
        <v>153</v>
      </c>
      <c r="AB17" s="310"/>
      <c r="AC17" s="309"/>
      <c r="AD17" s="309"/>
      <c r="AE17" s="267"/>
    </row>
    <row r="18" spans="1:31" s="151" customFormat="1" ht="89.25" customHeight="1" x14ac:dyDescent="0.25">
      <c r="A18" s="268" t="s">
        <v>155</v>
      </c>
      <c r="B18" s="268" t="s">
        <v>156</v>
      </c>
      <c r="C18" s="268" t="s">
        <v>157</v>
      </c>
      <c r="D18" s="268" t="s">
        <v>158</v>
      </c>
      <c r="E18" s="268" t="s">
        <v>249</v>
      </c>
      <c r="F18" s="268" t="s">
        <v>159</v>
      </c>
      <c r="G18" s="268" t="s">
        <v>160</v>
      </c>
      <c r="H18" s="268" t="s">
        <v>161</v>
      </c>
      <c r="I18" s="268" t="s">
        <v>290</v>
      </c>
      <c r="J18" s="268" t="s">
        <v>162</v>
      </c>
      <c r="K18" s="268" t="s">
        <v>291</v>
      </c>
      <c r="L18" s="268" t="s">
        <v>292</v>
      </c>
      <c r="M18" s="268" t="s">
        <v>167</v>
      </c>
      <c r="N18" s="268" t="s">
        <v>370</v>
      </c>
      <c r="O18" s="268" t="s">
        <v>369</v>
      </c>
      <c r="P18" s="268" t="s">
        <v>244</v>
      </c>
      <c r="Q18" s="268" t="s">
        <v>164</v>
      </c>
      <c r="R18" s="268" t="s">
        <v>161</v>
      </c>
      <c r="S18" s="268" t="s">
        <v>1</v>
      </c>
      <c r="T18" s="268" t="s">
        <v>2</v>
      </c>
      <c r="U18" s="268" t="s">
        <v>182</v>
      </c>
      <c r="V18" s="268" t="s">
        <v>367</v>
      </c>
      <c r="W18" s="268" t="s">
        <v>35</v>
      </c>
      <c r="X18" s="268" t="s">
        <v>372</v>
      </c>
      <c r="Y18" s="268" t="s">
        <v>36</v>
      </c>
      <c r="Z18" s="268" t="s">
        <v>166</v>
      </c>
      <c r="AA18" s="268" t="s">
        <v>37</v>
      </c>
      <c r="AB18" s="268" t="s">
        <v>38</v>
      </c>
      <c r="AC18" s="269" t="s">
        <v>5</v>
      </c>
      <c r="AD18" s="269" t="s">
        <v>6</v>
      </c>
      <c r="AE18" s="268" t="s">
        <v>169</v>
      </c>
    </row>
    <row r="19" spans="1:31" s="158" customFormat="1" ht="45" x14ac:dyDescent="0.25">
      <c r="A19" s="152" t="s">
        <v>7</v>
      </c>
      <c r="B19" s="153" t="s">
        <v>8</v>
      </c>
      <c r="C19" s="153" t="s">
        <v>9</v>
      </c>
      <c r="D19" s="153" t="s">
        <v>10</v>
      </c>
      <c r="E19" s="153" t="s">
        <v>11</v>
      </c>
      <c r="F19" s="153" t="s">
        <v>12</v>
      </c>
      <c r="G19" s="153" t="s">
        <v>13</v>
      </c>
      <c r="H19" s="153">
        <v>2.5000000000000001E-2</v>
      </c>
      <c r="I19" s="153">
        <v>535</v>
      </c>
      <c r="J19" s="153">
        <v>6</v>
      </c>
      <c r="K19" s="153">
        <v>0.13800000000000001</v>
      </c>
      <c r="L19" s="153">
        <f t="shared" ref="L19:L26" si="0">K19</f>
        <v>0.13800000000000001</v>
      </c>
      <c r="M19" s="154" t="s">
        <v>14</v>
      </c>
      <c r="N19" s="153">
        <v>4.7800000000000002E-4</v>
      </c>
      <c r="O19" s="153">
        <v>4.7800000000000002E-4</v>
      </c>
      <c r="P19" s="153">
        <v>20</v>
      </c>
      <c r="Q19" s="153">
        <v>1</v>
      </c>
      <c r="R19" s="153">
        <v>2.5000000000000001E-2</v>
      </c>
      <c r="S19" s="153">
        <v>26.75</v>
      </c>
      <c r="T19" s="153">
        <v>6</v>
      </c>
      <c r="U19" s="153">
        <v>20</v>
      </c>
      <c r="V19" s="153">
        <v>0.14729100011819801</v>
      </c>
      <c r="W19" s="153">
        <v>2.5652728431443936E-2</v>
      </c>
      <c r="X19" s="153">
        <v>0.13191913019681736</v>
      </c>
      <c r="Y19" s="153">
        <v>2.3053664122181863E-2</v>
      </c>
      <c r="Z19" s="153">
        <v>183</v>
      </c>
      <c r="AA19" s="156">
        <f>Z19/V19</f>
        <v>1242.4384371967483</v>
      </c>
      <c r="AB19" s="156">
        <f>Z19/X19</f>
        <v>1387.213512755673</v>
      </c>
      <c r="AC19" s="156">
        <f>X19*100/V19</f>
        <v>89.563605441578218</v>
      </c>
      <c r="AD19" s="156">
        <f>Y19*100/W19</f>
        <v>89.868273403322448</v>
      </c>
      <c r="AE19" s="153"/>
    </row>
    <row r="20" spans="1:31" s="158" customFormat="1" ht="45" x14ac:dyDescent="0.25">
      <c r="A20" s="152" t="s">
        <v>7</v>
      </c>
      <c r="B20" s="153" t="s">
        <v>15</v>
      </c>
      <c r="C20" s="153" t="s">
        <v>9</v>
      </c>
      <c r="D20" s="153" t="s">
        <v>16</v>
      </c>
      <c r="E20" s="153" t="s">
        <v>17</v>
      </c>
      <c r="F20" s="153" t="s">
        <v>12</v>
      </c>
      <c r="G20" s="153" t="s">
        <v>16</v>
      </c>
      <c r="H20" s="153">
        <v>0.05</v>
      </c>
      <c r="I20" s="153">
        <v>1070</v>
      </c>
      <c r="J20" s="153">
        <v>12</v>
      </c>
      <c r="K20" s="153">
        <v>0.40500000000000003</v>
      </c>
      <c r="L20" s="153">
        <f t="shared" si="0"/>
        <v>0.40500000000000003</v>
      </c>
      <c r="M20" s="154" t="s">
        <v>14</v>
      </c>
      <c r="N20" s="153">
        <v>4.7800000000000002E-4</v>
      </c>
      <c r="O20" s="153">
        <v>4.7800000000000002E-4</v>
      </c>
      <c r="P20" s="153">
        <v>20</v>
      </c>
      <c r="Q20" s="153">
        <v>2</v>
      </c>
      <c r="R20" s="153">
        <v>0.05</v>
      </c>
      <c r="S20" s="153">
        <v>53.5</v>
      </c>
      <c r="T20" s="153">
        <v>12</v>
      </c>
      <c r="U20" s="153">
        <v>20</v>
      </c>
      <c r="V20" s="153">
        <v>1.1367076711771904</v>
      </c>
      <c r="W20" s="153">
        <v>0.12517238702959424</v>
      </c>
      <c r="X20" s="153">
        <v>1.0461404045651241</v>
      </c>
      <c r="Y20" s="153">
        <v>0.11543376656818892</v>
      </c>
      <c r="Z20" s="153">
        <v>183</v>
      </c>
      <c r="AA20" s="156">
        <f t="shared" ref="AA20:AA36" si="1">Z20/V20</f>
        <v>160.99125979371868</v>
      </c>
      <c r="AB20" s="156">
        <f t="shared" ref="AB20:AB25" si="2">Z20/X20</f>
        <v>174.92871817341984</v>
      </c>
      <c r="AC20" s="156">
        <f t="shared" ref="AC20:AD36" si="3">X20*100/V20</f>
        <v>92.03249270603817</v>
      </c>
      <c r="AD20" s="156">
        <f t="shared" si="3"/>
        <v>92.219833229590122</v>
      </c>
      <c r="AE20" s="153"/>
    </row>
    <row r="21" spans="1:31" s="158" customFormat="1" ht="45" x14ac:dyDescent="0.25">
      <c r="A21" s="152" t="s">
        <v>7</v>
      </c>
      <c r="B21" s="153" t="s">
        <v>18</v>
      </c>
      <c r="C21" s="153" t="s">
        <v>9</v>
      </c>
      <c r="D21" s="153" t="s">
        <v>10</v>
      </c>
      <c r="E21" s="153" t="s">
        <v>11</v>
      </c>
      <c r="F21" s="153" t="s">
        <v>12</v>
      </c>
      <c r="G21" s="153" t="s">
        <v>13</v>
      </c>
      <c r="H21" s="153">
        <v>2.5000000000000001E-2</v>
      </c>
      <c r="I21" s="153">
        <v>535</v>
      </c>
      <c r="J21" s="153">
        <v>6</v>
      </c>
      <c r="K21" s="153">
        <v>0.13800000000000001</v>
      </c>
      <c r="L21" s="153">
        <f t="shared" si="0"/>
        <v>0.13800000000000001</v>
      </c>
      <c r="M21" s="154" t="s">
        <v>14</v>
      </c>
      <c r="N21" s="153">
        <v>4.7800000000000002E-4</v>
      </c>
      <c r="O21" s="153">
        <v>4.7800000000000002E-4</v>
      </c>
      <c r="P21" s="153">
        <v>10</v>
      </c>
      <c r="Q21" s="153">
        <v>3</v>
      </c>
      <c r="R21" s="153">
        <v>2.5000000000000001E-2</v>
      </c>
      <c r="S21" s="153">
        <v>53.5</v>
      </c>
      <c r="T21" s="153">
        <v>6</v>
      </c>
      <c r="U21" s="153">
        <v>10</v>
      </c>
      <c r="V21" s="153">
        <v>0.27442089789106694</v>
      </c>
      <c r="W21" s="153">
        <v>4.7883775340414859E-2</v>
      </c>
      <c r="X21" s="153">
        <v>0.25901383330712219</v>
      </c>
      <c r="Y21" s="153">
        <v>4.5277284609664778E-2</v>
      </c>
      <c r="Z21" s="153">
        <v>183</v>
      </c>
      <c r="AA21" s="156">
        <f t="shared" si="1"/>
        <v>666.85883402598211</v>
      </c>
      <c r="AB21" s="156">
        <f t="shared" si="2"/>
        <v>706.52597069211436</v>
      </c>
      <c r="AC21" s="156">
        <f t="shared" si="3"/>
        <v>94.385608128845675</v>
      </c>
      <c r="AD21" s="156">
        <f t="shared" si="3"/>
        <v>94.556630691251812</v>
      </c>
      <c r="AE21" s="153"/>
    </row>
    <row r="22" spans="1:31" s="158" customFormat="1" ht="45" x14ac:dyDescent="0.25">
      <c r="A22" s="152" t="s">
        <v>7</v>
      </c>
      <c r="B22" s="153" t="s">
        <v>19</v>
      </c>
      <c r="C22" s="153" t="s">
        <v>9</v>
      </c>
      <c r="D22" s="153" t="s">
        <v>16</v>
      </c>
      <c r="E22" s="153" t="s">
        <v>17</v>
      </c>
      <c r="F22" s="153" t="s">
        <v>12</v>
      </c>
      <c r="G22" s="153" t="s">
        <v>16</v>
      </c>
      <c r="H22" s="153">
        <v>0.05</v>
      </c>
      <c r="I22" s="153">
        <v>1070</v>
      </c>
      <c r="J22" s="153">
        <v>12</v>
      </c>
      <c r="K22" s="153">
        <v>0.40500000000000003</v>
      </c>
      <c r="L22" s="153">
        <f t="shared" si="0"/>
        <v>0.40500000000000003</v>
      </c>
      <c r="M22" s="154" t="s">
        <v>14</v>
      </c>
      <c r="N22" s="153">
        <v>4.7800000000000002E-4</v>
      </c>
      <c r="O22" s="153">
        <v>4.7800000000000002E-4</v>
      </c>
      <c r="P22" s="153">
        <v>10</v>
      </c>
      <c r="Q22" s="153">
        <v>4</v>
      </c>
      <c r="R22" s="153">
        <v>0.05</v>
      </c>
      <c r="S22" s="153">
        <v>107</v>
      </c>
      <c r="T22" s="153">
        <v>12</v>
      </c>
      <c r="U22" s="153">
        <v>10</v>
      </c>
      <c r="V22" s="153">
        <v>2.1568592641084972</v>
      </c>
      <c r="W22" s="153">
        <v>0.23781193338721399</v>
      </c>
      <c r="X22" s="153">
        <v>2.0660791230389504</v>
      </c>
      <c r="Y22" s="153">
        <v>0.22804672792400607</v>
      </c>
      <c r="Z22" s="153">
        <v>183</v>
      </c>
      <c r="AA22" s="156">
        <f t="shared" si="1"/>
        <v>84.845591478885893</v>
      </c>
      <c r="AB22" s="156">
        <f t="shared" si="2"/>
        <v>88.5735681462331</v>
      </c>
      <c r="AC22" s="156">
        <f t="shared" si="3"/>
        <v>95.791095757605248</v>
      </c>
      <c r="AD22" s="156">
        <f t="shared" si="3"/>
        <v>95.893727735139407</v>
      </c>
      <c r="AE22" s="153"/>
    </row>
    <row r="23" spans="1:31" s="158" customFormat="1" ht="45" x14ac:dyDescent="0.25">
      <c r="A23" s="152" t="s">
        <v>7</v>
      </c>
      <c r="B23" s="153" t="s">
        <v>20</v>
      </c>
      <c r="C23" s="153" t="s">
        <v>9</v>
      </c>
      <c r="D23" s="153" t="s">
        <v>10</v>
      </c>
      <c r="E23" s="153" t="s">
        <v>11</v>
      </c>
      <c r="F23" s="153" t="s">
        <v>12</v>
      </c>
      <c r="G23" s="153" t="s">
        <v>13</v>
      </c>
      <c r="H23" s="153">
        <v>2.5000000000000001E-2</v>
      </c>
      <c r="I23" s="153">
        <v>535</v>
      </c>
      <c r="J23" s="153">
        <v>6</v>
      </c>
      <c r="K23" s="153">
        <v>0.13800000000000001</v>
      </c>
      <c r="L23" s="153">
        <f t="shared" si="0"/>
        <v>0.13800000000000001</v>
      </c>
      <c r="M23" s="154" t="s">
        <v>14</v>
      </c>
      <c r="N23" s="153">
        <v>4.7800000000000002E-4</v>
      </c>
      <c r="O23" s="153">
        <v>4.7800000000000002E-4</v>
      </c>
      <c r="P23" s="153">
        <v>5</v>
      </c>
      <c r="Q23" s="153">
        <v>5</v>
      </c>
      <c r="R23" s="153">
        <v>2.5000000000000001E-2</v>
      </c>
      <c r="S23" s="153">
        <v>107</v>
      </c>
      <c r="T23" s="153">
        <v>6</v>
      </c>
      <c r="U23" s="153">
        <v>5</v>
      </c>
      <c r="V23" s="153">
        <v>0.52874670259008594</v>
      </c>
      <c r="W23" s="153">
        <v>9.2357823503232184E-2</v>
      </c>
      <c r="X23" s="153">
        <v>0.51333209624064757</v>
      </c>
      <c r="Y23" s="153">
        <v>8.9748006543312484E-2</v>
      </c>
      <c r="Z23" s="153">
        <v>183</v>
      </c>
      <c r="AA23" s="156">
        <f t="shared" si="1"/>
        <v>346.10144915054315</v>
      </c>
      <c r="AB23" s="156">
        <f t="shared" si="2"/>
        <v>356.49436561669916</v>
      </c>
      <c r="AC23" s="156">
        <f t="shared" si="3"/>
        <v>97.084689838455859</v>
      </c>
      <c r="AD23" s="156">
        <f t="shared" si="3"/>
        <v>97.174232933468417</v>
      </c>
      <c r="AE23" s="153"/>
    </row>
    <row r="24" spans="1:31" s="158" customFormat="1" ht="45" x14ac:dyDescent="0.25">
      <c r="A24" s="152" t="s">
        <v>7</v>
      </c>
      <c r="B24" s="153" t="s">
        <v>21</v>
      </c>
      <c r="C24" s="153" t="s">
        <v>9</v>
      </c>
      <c r="D24" s="153" t="s">
        <v>16</v>
      </c>
      <c r="E24" s="153" t="s">
        <v>17</v>
      </c>
      <c r="F24" s="153" t="s">
        <v>12</v>
      </c>
      <c r="G24" s="153" t="s">
        <v>16</v>
      </c>
      <c r="H24" s="153">
        <v>0.05</v>
      </c>
      <c r="I24" s="153">
        <v>1070</v>
      </c>
      <c r="J24" s="153">
        <v>12</v>
      </c>
      <c r="K24" s="153">
        <v>0.40500000000000003</v>
      </c>
      <c r="L24" s="153">
        <f t="shared" si="0"/>
        <v>0.40500000000000003</v>
      </c>
      <c r="M24" s="154" t="s">
        <v>14</v>
      </c>
      <c r="N24" s="153">
        <v>4.7800000000000002E-4</v>
      </c>
      <c r="O24" s="153">
        <v>4.7800000000000002E-4</v>
      </c>
      <c r="P24" s="153">
        <v>5</v>
      </c>
      <c r="Q24" s="153">
        <v>6</v>
      </c>
      <c r="R24" s="153">
        <v>0.05</v>
      </c>
      <c r="S24" s="153">
        <v>214</v>
      </c>
      <c r="T24" s="153">
        <v>12</v>
      </c>
      <c r="U24" s="153">
        <v>5</v>
      </c>
      <c r="V24" s="153">
        <v>4.2041970663047694</v>
      </c>
      <c r="W24" s="153">
        <v>0.46399241382630907</v>
      </c>
      <c r="X24" s="153">
        <v>4.1129895989711729</v>
      </c>
      <c r="Y24" s="153">
        <v>0.454173867640151</v>
      </c>
      <c r="Z24" s="153">
        <v>183</v>
      </c>
      <c r="AA24" s="156">
        <f t="shared" si="1"/>
        <v>43.527931044594382</v>
      </c>
      <c r="AB24" s="156">
        <f t="shared" si="2"/>
        <v>44.493183266443417</v>
      </c>
      <c r="AC24" s="156">
        <f t="shared" si="3"/>
        <v>97.830561558006082</v>
      </c>
      <c r="AD24" s="156">
        <f t="shared" si="3"/>
        <v>97.883899414391379</v>
      </c>
      <c r="AE24" s="153"/>
    </row>
    <row r="25" spans="1:31" s="158" customFormat="1" ht="45" x14ac:dyDescent="0.25">
      <c r="A25" s="152" t="s">
        <v>7</v>
      </c>
      <c r="B25" s="153" t="s">
        <v>22</v>
      </c>
      <c r="C25" s="153" t="s">
        <v>9</v>
      </c>
      <c r="D25" s="153" t="s">
        <v>10</v>
      </c>
      <c r="E25" s="153" t="s">
        <v>11</v>
      </c>
      <c r="F25" s="153" t="s">
        <v>23</v>
      </c>
      <c r="G25" s="153" t="s">
        <v>13</v>
      </c>
      <c r="H25" s="153">
        <v>2.5000000000000001E-2</v>
      </c>
      <c r="I25" s="153">
        <v>535</v>
      </c>
      <c r="J25" s="153">
        <v>6</v>
      </c>
      <c r="K25" s="153">
        <v>0.13800000000000001</v>
      </c>
      <c r="L25" s="153">
        <f t="shared" si="0"/>
        <v>0.13800000000000001</v>
      </c>
      <c r="M25" s="154" t="s">
        <v>14</v>
      </c>
      <c r="N25" s="153">
        <v>4.7800000000000002E-4</v>
      </c>
      <c r="O25" s="153">
        <v>4.7800000000000002E-4</v>
      </c>
      <c r="P25" s="153">
        <v>1</v>
      </c>
      <c r="Q25" s="153">
        <v>7</v>
      </c>
      <c r="R25" s="153">
        <v>2.5000000000000001E-2</v>
      </c>
      <c r="S25" s="153">
        <v>535</v>
      </c>
      <c r="T25" s="153">
        <v>6</v>
      </c>
      <c r="U25" s="153">
        <v>1</v>
      </c>
      <c r="V25" s="153">
        <v>2.5667431883283016</v>
      </c>
      <c r="W25" s="153">
        <v>0.44918765790195286</v>
      </c>
      <c r="X25" s="153">
        <v>2.5512547849699057</v>
      </c>
      <c r="Y25" s="153">
        <v>0.44656324139138093</v>
      </c>
      <c r="Z25" s="153">
        <v>183</v>
      </c>
      <c r="AA25" s="156">
        <f t="shared" si="1"/>
        <v>71.296575688659516</v>
      </c>
      <c r="AB25" s="156">
        <f t="shared" si="2"/>
        <v>71.729409809674749</v>
      </c>
      <c r="AC25" s="156">
        <f t="shared" si="3"/>
        <v>99.396573703640229</v>
      </c>
      <c r="AD25" s="156">
        <f t="shared" si="3"/>
        <v>99.415741625041534</v>
      </c>
      <c r="AE25" s="153"/>
    </row>
    <row r="26" spans="1:31" s="158" customFormat="1" ht="45" x14ac:dyDescent="0.25">
      <c r="A26" s="152" t="s">
        <v>7</v>
      </c>
      <c r="B26" s="153" t="s">
        <v>24</v>
      </c>
      <c r="C26" s="153" t="s">
        <v>9</v>
      </c>
      <c r="D26" s="153" t="s">
        <v>16</v>
      </c>
      <c r="E26" s="153" t="s">
        <v>17</v>
      </c>
      <c r="F26" s="153" t="s">
        <v>23</v>
      </c>
      <c r="G26" s="153" t="s">
        <v>16</v>
      </c>
      <c r="H26" s="153">
        <v>0.05</v>
      </c>
      <c r="I26" s="153">
        <v>1070</v>
      </c>
      <c r="J26" s="153">
        <v>12</v>
      </c>
      <c r="K26" s="153">
        <v>0.40500000000000003</v>
      </c>
      <c r="L26" s="153">
        <f t="shared" si="0"/>
        <v>0.40500000000000003</v>
      </c>
      <c r="M26" s="154" t="s">
        <v>14</v>
      </c>
      <c r="N26" s="153">
        <v>4.7800000000000002E-4</v>
      </c>
      <c r="O26" s="153">
        <v>4.7800000000000002E-4</v>
      </c>
      <c r="P26" s="153">
        <v>1</v>
      </c>
      <c r="Q26" s="153">
        <v>8</v>
      </c>
      <c r="R26" s="153">
        <v>0.05</v>
      </c>
      <c r="S26" s="153">
        <v>1070</v>
      </c>
      <c r="T26" s="153">
        <v>12</v>
      </c>
      <c r="U26" s="153">
        <v>1</v>
      </c>
      <c r="V26" s="153">
        <v>20.937358368551639</v>
      </c>
      <c r="W26" s="153">
        <v>2.3182951163295309</v>
      </c>
      <c r="X26" s="153">
        <v>20.842597759564097</v>
      </c>
      <c r="Y26" s="153">
        <v>2.3080366398221455</v>
      </c>
      <c r="Z26" s="153">
        <v>183</v>
      </c>
      <c r="AA26" s="156">
        <f t="shared" si="1"/>
        <v>8.7403576314990108</v>
      </c>
      <c r="AB26" s="156">
        <f>Z26/X26</f>
        <v>8.7800955577155122</v>
      </c>
      <c r="AC26" s="156">
        <f t="shared" si="3"/>
        <v>99.547408955229642</v>
      </c>
      <c r="AD26" s="156">
        <f t="shared" si="3"/>
        <v>99.557499110655627</v>
      </c>
      <c r="AE26" s="153"/>
    </row>
    <row r="27" spans="1:31" s="158" customFormat="1" ht="60" x14ac:dyDescent="0.25">
      <c r="A27" s="152" t="s">
        <v>7</v>
      </c>
      <c r="B27" s="153" t="s">
        <v>25</v>
      </c>
      <c r="C27" s="153" t="s">
        <v>9</v>
      </c>
      <c r="D27" s="153" t="s">
        <v>10</v>
      </c>
      <c r="E27" s="153" t="s">
        <v>11</v>
      </c>
      <c r="F27" s="153" t="s">
        <v>12</v>
      </c>
      <c r="G27" s="157" t="s">
        <v>13</v>
      </c>
      <c r="H27" s="157">
        <v>2.5000000000000001E-2</v>
      </c>
      <c r="I27" s="157">
        <v>535</v>
      </c>
      <c r="J27" s="157">
        <v>10.5</v>
      </c>
      <c r="K27" s="157">
        <v>0.13800000000000001</v>
      </c>
      <c r="L27" s="162">
        <f>K27</f>
        <v>0.13800000000000001</v>
      </c>
      <c r="M27" s="160" t="s">
        <v>26</v>
      </c>
      <c r="N27" s="153">
        <v>4.7800000000000002E-4</v>
      </c>
      <c r="O27" s="153">
        <v>4.7800000000000002E-4</v>
      </c>
      <c r="P27" s="157">
        <v>20</v>
      </c>
      <c r="Q27" s="157">
        <v>9</v>
      </c>
      <c r="R27" s="157">
        <v>2.5000000000000001E-2</v>
      </c>
      <c r="S27" s="157">
        <v>26.75</v>
      </c>
      <c r="T27" s="157">
        <v>10.5</v>
      </c>
      <c r="U27" s="157">
        <v>20</v>
      </c>
      <c r="V27" s="157">
        <v>0.257845110094994</v>
      </c>
      <c r="W27" s="153">
        <v>3.152563876301346E-2</v>
      </c>
      <c r="X27" s="153">
        <v>0.23089472158709398</v>
      </c>
      <c r="Y27" s="153">
        <v>2.8308015068817912E-2</v>
      </c>
      <c r="Z27" s="153">
        <v>183</v>
      </c>
      <c r="AA27" s="156">
        <f t="shared" si="1"/>
        <v>709.72840994572312</v>
      </c>
      <c r="AB27" s="156">
        <f t="shared" ref="AB27:AB36" si="4">Z27/X27</f>
        <v>792.56900609125444</v>
      </c>
      <c r="AC27" s="156">
        <f t="shared" si="3"/>
        <v>89.547838042004713</v>
      </c>
      <c r="AD27" s="156">
        <f t="shared" si="3"/>
        <v>89.793628867020672</v>
      </c>
      <c r="AE27" s="153"/>
    </row>
    <row r="28" spans="1:31" s="158" customFormat="1" ht="60" x14ac:dyDescent="0.25">
      <c r="A28" s="152" t="s">
        <v>7</v>
      </c>
      <c r="B28" s="153" t="s">
        <v>25</v>
      </c>
      <c r="C28" s="153" t="s">
        <v>9</v>
      </c>
      <c r="D28" s="153" t="s">
        <v>16</v>
      </c>
      <c r="E28" s="153" t="s">
        <v>17</v>
      </c>
      <c r="F28" s="153" t="s">
        <v>12</v>
      </c>
      <c r="G28" s="157" t="s">
        <v>16</v>
      </c>
      <c r="H28" s="157">
        <v>0.05</v>
      </c>
      <c r="I28" s="157">
        <v>1070</v>
      </c>
      <c r="J28" s="157">
        <v>10.5</v>
      </c>
      <c r="K28" s="157">
        <v>0.40500000000000003</v>
      </c>
      <c r="L28" s="162">
        <f t="shared" ref="L28:L34" si="5">K28</f>
        <v>0.40500000000000003</v>
      </c>
      <c r="M28" s="160" t="s">
        <v>26</v>
      </c>
      <c r="N28" s="153">
        <v>4.7800000000000002E-4</v>
      </c>
      <c r="O28" s="153">
        <v>4.7800000000000002E-4</v>
      </c>
      <c r="P28" s="157">
        <v>20</v>
      </c>
      <c r="Q28" s="157">
        <v>10</v>
      </c>
      <c r="R28" s="157">
        <v>0.05</v>
      </c>
      <c r="S28" s="157">
        <v>53.5</v>
      </c>
      <c r="T28" s="157">
        <v>10.5</v>
      </c>
      <c r="U28" s="157">
        <v>20</v>
      </c>
      <c r="V28" s="157">
        <v>0.99451953786091019</v>
      </c>
      <c r="W28" s="153">
        <v>0.12169959229030144</v>
      </c>
      <c r="X28" s="153">
        <v>0.91528626339209018</v>
      </c>
      <c r="Y28" s="153">
        <v>0.11223783649883136</v>
      </c>
      <c r="Z28" s="153">
        <v>183</v>
      </c>
      <c r="AA28" s="156">
        <f t="shared" si="1"/>
        <v>184.00845135090117</v>
      </c>
      <c r="AB28" s="156">
        <f t="shared" si="4"/>
        <v>199.9374483364299</v>
      </c>
      <c r="AC28" s="156">
        <f t="shared" si="3"/>
        <v>92.033009764771322</v>
      </c>
      <c r="AD28" s="156">
        <f t="shared" si="3"/>
        <v>92.225318414461029</v>
      </c>
      <c r="AE28" s="153"/>
    </row>
    <row r="29" spans="1:31" s="158" customFormat="1" ht="60" x14ac:dyDescent="0.25">
      <c r="A29" s="152" t="s">
        <v>7</v>
      </c>
      <c r="B29" s="153" t="s">
        <v>27</v>
      </c>
      <c r="C29" s="153" t="s">
        <v>9</v>
      </c>
      <c r="D29" s="153" t="s">
        <v>10</v>
      </c>
      <c r="E29" s="153" t="s">
        <v>11</v>
      </c>
      <c r="F29" s="153" t="s">
        <v>12</v>
      </c>
      <c r="G29" s="157" t="s">
        <v>13</v>
      </c>
      <c r="H29" s="157">
        <v>2.5000000000000001E-2</v>
      </c>
      <c r="I29" s="157">
        <v>535</v>
      </c>
      <c r="J29" s="157">
        <v>10.5</v>
      </c>
      <c r="K29" s="157">
        <v>0.13800000000000001</v>
      </c>
      <c r="L29" s="162">
        <f t="shared" si="5"/>
        <v>0.13800000000000001</v>
      </c>
      <c r="M29" s="160" t="s">
        <v>26</v>
      </c>
      <c r="N29" s="153">
        <v>4.7800000000000002E-4</v>
      </c>
      <c r="O29" s="153">
        <v>4.7800000000000002E-4</v>
      </c>
      <c r="P29" s="157">
        <v>10</v>
      </c>
      <c r="Q29" s="157">
        <v>11</v>
      </c>
      <c r="R29" s="157">
        <v>2.5000000000000001E-2</v>
      </c>
      <c r="S29" s="157">
        <v>53.5</v>
      </c>
      <c r="T29" s="157">
        <v>10.5</v>
      </c>
      <c r="U29" s="157">
        <v>10</v>
      </c>
      <c r="V29" s="157">
        <v>0.48034068791327933</v>
      </c>
      <c r="W29" s="153">
        <v>5.881882379391188E-2</v>
      </c>
      <c r="X29" s="153">
        <v>0.45337276539858012</v>
      </c>
      <c r="Y29" s="153">
        <v>5.5599182522594624E-2</v>
      </c>
      <c r="Z29" s="153">
        <v>183</v>
      </c>
      <c r="AA29" s="156">
        <f t="shared" si="1"/>
        <v>380.97959345271789</v>
      </c>
      <c r="AB29" s="156">
        <f t="shared" si="4"/>
        <v>403.64136085482897</v>
      </c>
      <c r="AC29" s="156">
        <f t="shared" si="3"/>
        <v>94.38566767436366</v>
      </c>
      <c r="AD29" s="156">
        <f t="shared" si="3"/>
        <v>94.526171957130316</v>
      </c>
      <c r="AE29" s="153"/>
    </row>
    <row r="30" spans="1:31" s="158" customFormat="1" ht="60" x14ac:dyDescent="0.25">
      <c r="A30" s="152" t="s">
        <v>7</v>
      </c>
      <c r="B30" s="153" t="s">
        <v>27</v>
      </c>
      <c r="C30" s="153" t="s">
        <v>9</v>
      </c>
      <c r="D30" s="153" t="s">
        <v>16</v>
      </c>
      <c r="E30" s="153" t="s">
        <v>17</v>
      </c>
      <c r="F30" s="153" t="s">
        <v>12</v>
      </c>
      <c r="G30" s="157" t="s">
        <v>16</v>
      </c>
      <c r="H30" s="157">
        <v>0.05</v>
      </c>
      <c r="I30" s="157">
        <v>1070</v>
      </c>
      <c r="J30" s="157">
        <v>10.5</v>
      </c>
      <c r="K30" s="157">
        <v>0.40500000000000003</v>
      </c>
      <c r="L30" s="162">
        <f t="shared" si="5"/>
        <v>0.40500000000000003</v>
      </c>
      <c r="M30" s="160" t="s">
        <v>26</v>
      </c>
      <c r="N30" s="153">
        <v>4.7800000000000002E-4</v>
      </c>
      <c r="O30" s="153">
        <v>4.7800000000000002E-4</v>
      </c>
      <c r="P30" s="157">
        <v>10</v>
      </c>
      <c r="Q30" s="157">
        <v>12</v>
      </c>
      <c r="R30" s="157">
        <v>0.05</v>
      </c>
      <c r="S30" s="157">
        <v>107</v>
      </c>
      <c r="T30" s="157">
        <v>10.5</v>
      </c>
      <c r="U30" s="157">
        <v>10</v>
      </c>
      <c r="V30" s="157">
        <v>1.8869093206714715</v>
      </c>
      <c r="W30" s="153">
        <v>0.2311910305554393</v>
      </c>
      <c r="X30" s="153">
        <v>1.8075020951269489</v>
      </c>
      <c r="Y30" s="153">
        <v>0.22170588853026874</v>
      </c>
      <c r="Z30" s="153">
        <v>183</v>
      </c>
      <c r="AA30" s="156">
        <f t="shared" si="1"/>
        <v>96.983992815763926</v>
      </c>
      <c r="AB30" s="156">
        <f t="shared" si="4"/>
        <v>101.24469592227338</v>
      </c>
      <c r="AC30" s="156">
        <f t="shared" si="3"/>
        <v>95.791677709437295</v>
      </c>
      <c r="AD30" s="156">
        <f t="shared" si="3"/>
        <v>95.897270753808058</v>
      </c>
      <c r="AE30" s="153"/>
    </row>
    <row r="31" spans="1:31" s="158" customFormat="1" ht="60" x14ac:dyDescent="0.25">
      <c r="A31" s="152" t="s">
        <v>7</v>
      </c>
      <c r="B31" s="153" t="s">
        <v>28</v>
      </c>
      <c r="C31" s="153" t="s">
        <v>9</v>
      </c>
      <c r="D31" s="153" t="s">
        <v>10</v>
      </c>
      <c r="E31" s="153" t="s">
        <v>11</v>
      </c>
      <c r="F31" s="153" t="s">
        <v>12</v>
      </c>
      <c r="G31" s="157" t="s">
        <v>13</v>
      </c>
      <c r="H31" s="157">
        <v>2.5000000000000001E-2</v>
      </c>
      <c r="I31" s="157">
        <v>535</v>
      </c>
      <c r="J31" s="157">
        <v>10.5</v>
      </c>
      <c r="K31" s="157">
        <v>0.13800000000000001</v>
      </c>
      <c r="L31" s="162">
        <f t="shared" si="5"/>
        <v>0.13800000000000001</v>
      </c>
      <c r="M31" s="160" t="s">
        <v>26</v>
      </c>
      <c r="N31" s="153">
        <v>4.7800000000000002E-4</v>
      </c>
      <c r="O31" s="153">
        <v>4.7800000000000002E-4</v>
      </c>
      <c r="P31" s="157">
        <v>5</v>
      </c>
      <c r="Q31" s="157">
        <v>13</v>
      </c>
      <c r="R31" s="157">
        <v>2.5000000000000001E-2</v>
      </c>
      <c r="S31" s="157">
        <v>107</v>
      </c>
      <c r="T31" s="157">
        <v>10.5</v>
      </c>
      <c r="U31" s="157">
        <v>5</v>
      </c>
      <c r="V31" s="157">
        <v>0.92570928107943851</v>
      </c>
      <c r="W31" s="153">
        <v>0.11345572350821702</v>
      </c>
      <c r="X31" s="153">
        <v>0.8987158091236731</v>
      </c>
      <c r="Y31" s="153">
        <v>0.11023205930798675</v>
      </c>
      <c r="Z31" s="153">
        <v>183</v>
      </c>
      <c r="AA31" s="156">
        <f t="shared" si="1"/>
        <v>197.68625392478495</v>
      </c>
      <c r="AB31" s="156">
        <f t="shared" si="4"/>
        <v>203.6238799208852</v>
      </c>
      <c r="AC31" s="156">
        <f t="shared" si="3"/>
        <v>97.084022758820211</v>
      </c>
      <c r="AD31" s="156">
        <f t="shared" si="3"/>
        <v>97.158658813720592</v>
      </c>
      <c r="AE31" s="153"/>
    </row>
    <row r="32" spans="1:31" s="158" customFormat="1" ht="45" x14ac:dyDescent="0.25">
      <c r="A32" s="152" t="s">
        <v>7</v>
      </c>
      <c r="B32" s="153" t="s">
        <v>28</v>
      </c>
      <c r="C32" s="153" t="s">
        <v>9</v>
      </c>
      <c r="D32" s="153" t="s">
        <v>16</v>
      </c>
      <c r="E32" s="153" t="s">
        <v>17</v>
      </c>
      <c r="F32" s="153" t="s">
        <v>12</v>
      </c>
      <c r="G32" s="157" t="s">
        <v>16</v>
      </c>
      <c r="H32" s="157">
        <v>0.05</v>
      </c>
      <c r="I32" s="157">
        <v>1070</v>
      </c>
      <c r="J32" s="157">
        <v>10.5</v>
      </c>
      <c r="K32" s="157">
        <v>0.40500000000000003</v>
      </c>
      <c r="L32" s="162">
        <f t="shared" si="5"/>
        <v>0.40500000000000003</v>
      </c>
      <c r="M32" s="160" t="s">
        <v>26</v>
      </c>
      <c r="N32" s="153">
        <v>4.7800000000000002E-4</v>
      </c>
      <c r="O32" s="153">
        <v>4.7800000000000002E-4</v>
      </c>
      <c r="P32" s="157">
        <v>5</v>
      </c>
      <c r="Q32" s="157">
        <v>14</v>
      </c>
      <c r="R32" s="157">
        <v>0.05</v>
      </c>
      <c r="S32" s="157">
        <v>214</v>
      </c>
      <c r="T32" s="157">
        <v>10.5</v>
      </c>
      <c r="U32" s="157">
        <v>5</v>
      </c>
      <c r="V32" s="157">
        <v>3.6774078059221864</v>
      </c>
      <c r="W32" s="153">
        <v>0.45096754234028769</v>
      </c>
      <c r="X32" s="153">
        <v>3.5976515695244196</v>
      </c>
      <c r="Y32" s="153">
        <v>0.44143551614884757</v>
      </c>
      <c r="Z32" s="153">
        <v>183</v>
      </c>
      <c r="AA32" s="156">
        <f t="shared" si="1"/>
        <v>49.763314176168436</v>
      </c>
      <c r="AB32" s="156">
        <f t="shared" si="4"/>
        <v>50.866515687674315</v>
      </c>
      <c r="AC32" s="156">
        <f t="shared" si="3"/>
        <v>97.83118325170993</v>
      </c>
      <c r="AD32" s="156">
        <f t="shared" si="3"/>
        <v>97.886316575695488</v>
      </c>
      <c r="AE32" s="153"/>
    </row>
    <row r="33" spans="1:31" s="158" customFormat="1" ht="45" x14ac:dyDescent="0.25">
      <c r="A33" s="152" t="s">
        <v>7</v>
      </c>
      <c r="B33" s="153" t="s">
        <v>29</v>
      </c>
      <c r="C33" s="153" t="s">
        <v>9</v>
      </c>
      <c r="D33" s="153" t="s">
        <v>10</v>
      </c>
      <c r="E33" s="153" t="s">
        <v>11</v>
      </c>
      <c r="F33" s="153" t="s">
        <v>23</v>
      </c>
      <c r="G33" s="157" t="s">
        <v>13</v>
      </c>
      <c r="H33" s="157">
        <v>2.5000000000000001E-2</v>
      </c>
      <c r="I33" s="157">
        <v>535</v>
      </c>
      <c r="J33" s="157">
        <v>10.5</v>
      </c>
      <c r="K33" s="157">
        <v>0.13800000000000001</v>
      </c>
      <c r="L33" s="162">
        <f t="shared" si="5"/>
        <v>0.13800000000000001</v>
      </c>
      <c r="M33" s="160" t="s">
        <v>26</v>
      </c>
      <c r="N33" s="153">
        <v>4.7800000000000002E-4</v>
      </c>
      <c r="O33" s="153">
        <v>4.7800000000000002E-4</v>
      </c>
      <c r="P33" s="157">
        <v>1</v>
      </c>
      <c r="Q33" s="157">
        <v>15</v>
      </c>
      <c r="R33" s="157">
        <v>2.5000000000000001E-2</v>
      </c>
      <c r="S33" s="157">
        <v>535</v>
      </c>
      <c r="T33" s="157">
        <v>10.5</v>
      </c>
      <c r="U33" s="157">
        <v>1</v>
      </c>
      <c r="V33" s="157">
        <v>4.5000859166689118</v>
      </c>
      <c r="W33" s="153">
        <v>0.55255031487275896</v>
      </c>
      <c r="X33" s="153">
        <v>4.4728928054139105</v>
      </c>
      <c r="Y33" s="153">
        <v>0.5492973809368964</v>
      </c>
      <c r="Z33" s="153">
        <v>183</v>
      </c>
      <c r="AA33" s="156">
        <f t="shared" si="1"/>
        <v>40.665890249371429</v>
      </c>
      <c r="AB33" s="156">
        <f t="shared" si="4"/>
        <v>40.91311997875291</v>
      </c>
      <c r="AC33" s="156">
        <f t="shared" si="3"/>
        <v>99.395720176046538</v>
      </c>
      <c r="AD33" s="156">
        <f t="shared" si="3"/>
        <v>99.411287289445909</v>
      </c>
      <c r="AE33" s="153"/>
    </row>
    <row r="34" spans="1:31" s="158" customFormat="1" ht="60" x14ac:dyDescent="0.25">
      <c r="A34" s="152" t="s">
        <v>7</v>
      </c>
      <c r="B34" s="153" t="s">
        <v>29</v>
      </c>
      <c r="C34" s="153" t="s">
        <v>9</v>
      </c>
      <c r="D34" s="153" t="s">
        <v>16</v>
      </c>
      <c r="E34" s="153" t="s">
        <v>17</v>
      </c>
      <c r="F34" s="153" t="s">
        <v>23</v>
      </c>
      <c r="G34" s="157" t="s">
        <v>16</v>
      </c>
      <c r="H34" s="157">
        <v>0.05</v>
      </c>
      <c r="I34" s="157">
        <v>1070</v>
      </c>
      <c r="J34" s="157">
        <v>10.5</v>
      </c>
      <c r="K34" s="157">
        <v>0.40500000000000003</v>
      </c>
      <c r="L34" s="162">
        <f t="shared" si="5"/>
        <v>0.40500000000000003</v>
      </c>
      <c r="M34" s="160" t="s">
        <v>26</v>
      </c>
      <c r="N34" s="153">
        <v>4.7800000000000002E-4</v>
      </c>
      <c r="O34" s="153">
        <v>4.7800000000000002E-4</v>
      </c>
      <c r="P34" s="157">
        <v>1</v>
      </c>
      <c r="Q34" s="157">
        <v>16</v>
      </c>
      <c r="R34" s="157">
        <v>0.05</v>
      </c>
      <c r="S34" s="157">
        <v>1070</v>
      </c>
      <c r="T34" s="157">
        <v>10.5</v>
      </c>
      <c r="U34" s="157">
        <v>1</v>
      </c>
      <c r="V34" s="157">
        <v>18.289596416892923</v>
      </c>
      <c r="W34" s="153">
        <v>2.2485424704770547</v>
      </c>
      <c r="X34" s="153">
        <v>18.20694423450114</v>
      </c>
      <c r="Y34" s="153">
        <v>2.2386256323170097</v>
      </c>
      <c r="Z34" s="153">
        <v>183</v>
      </c>
      <c r="AA34" s="156">
        <f t="shared" si="1"/>
        <v>10.00568825187278</v>
      </c>
      <c r="AB34" s="156">
        <f t="shared" si="4"/>
        <v>10.051110040378179</v>
      </c>
      <c r="AC34" s="156">
        <f t="shared" si="3"/>
        <v>99.548091819481357</v>
      </c>
      <c r="AD34" s="156">
        <f t="shared" si="3"/>
        <v>99.558965939480743</v>
      </c>
      <c r="AE34" s="153"/>
    </row>
    <row r="35" spans="1:31" s="158" customFormat="1" ht="30" x14ac:dyDescent="0.25">
      <c r="A35" s="152" t="s">
        <v>7</v>
      </c>
      <c r="B35" s="154" t="s">
        <v>30</v>
      </c>
      <c r="C35" s="154" t="s">
        <v>31</v>
      </c>
      <c r="D35" s="153" t="s">
        <v>32</v>
      </c>
      <c r="E35" s="154" t="s">
        <v>33</v>
      </c>
      <c r="F35" s="153" t="s">
        <v>12</v>
      </c>
      <c r="G35" s="157" t="s">
        <v>13</v>
      </c>
      <c r="H35" s="157">
        <v>2.5000000000000001E-2</v>
      </c>
      <c r="I35" s="157">
        <v>24.08</v>
      </c>
      <c r="J35" s="157">
        <v>0.33</v>
      </c>
      <c r="K35" s="157">
        <v>0.13900000000000001</v>
      </c>
      <c r="L35" s="157">
        <f>K35</f>
        <v>0.13900000000000001</v>
      </c>
      <c r="M35" s="160" t="s">
        <v>34</v>
      </c>
      <c r="N35" s="153">
        <v>4.7800000000000002E-4</v>
      </c>
      <c r="O35" s="153">
        <v>4.7800000000000002E-4</v>
      </c>
      <c r="P35" s="157">
        <v>20</v>
      </c>
      <c r="Q35" s="157">
        <v>17</v>
      </c>
      <c r="R35" s="157">
        <v>2.5000000000000001E-2</v>
      </c>
      <c r="S35" s="157">
        <v>1.204</v>
      </c>
      <c r="T35" s="157">
        <v>0.33</v>
      </c>
      <c r="U35" s="157">
        <v>20</v>
      </c>
      <c r="V35" s="157">
        <v>1.4343754747044417E-3</v>
      </c>
      <c r="W35" s="153">
        <v>7.8846393664945124E-4</v>
      </c>
      <c r="X35" s="153">
        <v>5.8276915373066081E-4</v>
      </c>
      <c r="Y35" s="153">
        <v>3.4631382148058067E-4</v>
      </c>
      <c r="Z35" s="153">
        <v>183</v>
      </c>
      <c r="AA35" s="156">
        <f t="shared" si="1"/>
        <v>127581.65712343054</v>
      </c>
      <c r="AB35" s="156">
        <f t="shared" si="4"/>
        <v>314017.9929368351</v>
      </c>
      <c r="AC35" s="156">
        <f t="shared" si="3"/>
        <v>40.628772870697787</v>
      </c>
      <c r="AD35" s="156">
        <f t="shared" si="3"/>
        <v>43.922594982876277</v>
      </c>
      <c r="AE35" s="153"/>
    </row>
    <row r="36" spans="1:31" s="158" customFormat="1" ht="30" x14ac:dyDescent="0.25">
      <c r="A36" s="152" t="s">
        <v>7</v>
      </c>
      <c r="B36" s="154" t="s">
        <v>30</v>
      </c>
      <c r="C36" s="154" t="s">
        <v>31</v>
      </c>
      <c r="D36" s="153" t="s">
        <v>16</v>
      </c>
      <c r="E36" s="154" t="s">
        <v>33</v>
      </c>
      <c r="F36" s="153" t="s">
        <v>12</v>
      </c>
      <c r="G36" s="157" t="s">
        <v>16</v>
      </c>
      <c r="H36" s="157">
        <v>0.05</v>
      </c>
      <c r="I36" s="157">
        <v>80.25</v>
      </c>
      <c r="J36" s="157">
        <v>1</v>
      </c>
      <c r="K36" s="157">
        <v>0.40899999999999997</v>
      </c>
      <c r="L36" s="157">
        <f>K36</f>
        <v>0.40899999999999997</v>
      </c>
      <c r="M36" s="160" t="s">
        <v>34</v>
      </c>
      <c r="N36" s="153">
        <v>4.7800000000000002E-4</v>
      </c>
      <c r="O36" s="153">
        <v>4.7800000000000002E-4</v>
      </c>
      <c r="P36" s="157">
        <v>20</v>
      </c>
      <c r="Q36" s="157">
        <v>18</v>
      </c>
      <c r="R36" s="157">
        <v>0.05</v>
      </c>
      <c r="S36" s="157">
        <v>4.0125000000000002</v>
      </c>
      <c r="T36" s="157">
        <v>1</v>
      </c>
      <c r="U36" s="157">
        <v>20</v>
      </c>
      <c r="V36" s="157">
        <v>1.6355783904008943E-2</v>
      </c>
      <c r="W36" s="153">
        <v>6.0415254515388461E-3</v>
      </c>
      <c r="X36" s="153">
        <v>8.752140559379791E-3</v>
      </c>
      <c r="Y36" s="153">
        <v>3.3448558799051035E-3</v>
      </c>
      <c r="Z36" s="153">
        <v>183</v>
      </c>
      <c r="AA36" s="156">
        <f t="shared" si="1"/>
        <v>11188.702484333089</v>
      </c>
      <c r="AB36" s="156">
        <f t="shared" si="4"/>
        <v>20909.170591858965</v>
      </c>
      <c r="AC36" s="156">
        <f t="shared" si="3"/>
        <v>53.510981868833362</v>
      </c>
      <c r="AD36" s="156">
        <f t="shared" si="3"/>
        <v>55.364425867859751</v>
      </c>
      <c r="AE36" s="153"/>
    </row>
  </sheetData>
  <sheetProtection algorithmName="SHA-512" hashValue="tm4Y0hKFjpB1+zRFeRwmEF7LOrXblIb25jMiurf+KvnEHQCRC4g4lD6LI4xBVUTIjElDfuTtDbLRZCnrz8+Wlg==" saltValue="QJ7ZAwM5NTz7VCINFuNbHw==" spinCount="100000" sheet="1" objects="1" scenarios="1"/>
  <mergeCells count="5">
    <mergeCell ref="AC17:AD17"/>
    <mergeCell ref="A17:G17"/>
    <mergeCell ref="H17:U17"/>
    <mergeCell ref="V17:Y17"/>
    <mergeCell ref="AA17:AB17"/>
  </mergeCells>
  <phoneticPr fontId="1" type="noConversion"/>
  <conditionalFormatting sqref="AA19:AB36">
    <cfRule type="cellIs" dxfId="2" priority="1" operator="lessThan">
      <formula>30</formula>
    </cfRule>
  </conditionalFormatting>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1FC30-378F-4505-A57A-52A9BE5B35CE}">
  <dimension ref="A2:AF165"/>
  <sheetViews>
    <sheetView zoomScale="90" zoomScaleNormal="90" workbookViewId="0">
      <selection activeCell="G10" sqref="G10"/>
    </sheetView>
  </sheetViews>
  <sheetFormatPr defaultRowHeight="15" x14ac:dyDescent="0.25"/>
  <cols>
    <col min="1" max="1" width="20.28515625" style="143" customWidth="1"/>
    <col min="2" max="2" width="20.7109375" style="143" customWidth="1"/>
    <col min="3" max="3" width="30.42578125" style="143" customWidth="1"/>
    <col min="4" max="4" width="17.85546875" style="143" customWidth="1"/>
    <col min="5" max="6" width="10.7109375" style="143" customWidth="1"/>
    <col min="7" max="7" width="16.7109375" style="143" customWidth="1"/>
    <col min="8" max="8" width="10.5703125" style="143" customWidth="1"/>
    <col min="9" max="9" width="14.28515625" style="143" customWidth="1"/>
    <col min="10" max="10" width="9.140625" style="143" customWidth="1"/>
    <col min="11" max="11" width="23.7109375" style="144" customWidth="1"/>
    <col min="12" max="12" width="19.140625" style="144" customWidth="1"/>
    <col min="13" max="13" width="39.42578125" style="144" customWidth="1"/>
    <col min="14" max="14" width="15.140625" style="144" customWidth="1"/>
    <col min="15" max="15" width="12.28515625" style="144" customWidth="1"/>
    <col min="16" max="16" width="10.5703125" style="143" customWidth="1"/>
    <col min="17" max="17" width="9.140625" style="143" customWidth="1"/>
    <col min="18" max="18" width="9.140625" style="143"/>
    <col min="19" max="19" width="10.7109375" style="143" customWidth="1"/>
    <col min="20" max="21" width="9.140625" style="143" customWidth="1"/>
    <col min="22" max="22" width="13.85546875" style="143" customWidth="1"/>
    <col min="23" max="23" width="9.140625" style="143" hidden="1" customWidth="1"/>
    <col min="24" max="24" width="13.7109375" style="143" customWidth="1"/>
    <col min="25" max="25" width="9.140625" style="143" hidden="1" customWidth="1"/>
    <col min="26" max="26" width="9.140625" style="143" customWidth="1"/>
    <col min="27" max="27" width="18" style="143" customWidth="1"/>
    <col min="28" max="28" width="19.85546875" style="143" customWidth="1"/>
    <col min="29" max="29" width="9.140625" style="145" hidden="1" customWidth="1"/>
    <col min="30" max="30" width="5.7109375" style="145" hidden="1" customWidth="1"/>
    <col min="31" max="31" width="12.42578125" style="143" customWidth="1"/>
    <col min="32" max="32" width="9.140625" style="143"/>
    <col min="33" max="33" width="11.5703125" style="143" bestFit="1" customWidth="1"/>
    <col min="34" max="258" width="9.140625" style="143"/>
    <col min="259" max="259" width="15" style="143" customWidth="1"/>
    <col min="260" max="260" width="20.7109375" style="143" customWidth="1"/>
    <col min="261" max="261" width="30.42578125" style="143" customWidth="1"/>
    <col min="262" max="262" width="17.85546875" style="143" customWidth="1"/>
    <col min="263" max="264" width="10.7109375" style="143" customWidth="1"/>
    <col min="265" max="265" width="14" style="143" customWidth="1"/>
    <col min="266" max="268" width="9.140625" style="143"/>
    <col min="269" max="269" width="11.28515625" style="143" customWidth="1"/>
    <col min="270" max="270" width="9.140625" style="143"/>
    <col min="271" max="271" width="39.42578125" style="143" customWidth="1"/>
    <col min="272" max="272" width="12.28515625" style="143" customWidth="1"/>
    <col min="273" max="273" width="10.5703125" style="143" customWidth="1"/>
    <col min="274" max="275" width="9.140625" style="143"/>
    <col min="276" max="276" width="10.7109375" style="143" customWidth="1"/>
    <col min="277" max="282" width="9.140625" style="143"/>
    <col min="283" max="284" width="12.42578125" style="143" customWidth="1"/>
    <col min="285" max="285" width="9.140625" style="143"/>
    <col min="286" max="286" width="12.7109375" style="143" bestFit="1" customWidth="1"/>
    <col min="287" max="288" width="9.140625" style="143"/>
    <col min="289" max="289" width="11.5703125" style="143" bestFit="1" customWidth="1"/>
    <col min="290" max="514" width="9.140625" style="143"/>
    <col min="515" max="515" width="15" style="143" customWidth="1"/>
    <col min="516" max="516" width="20.7109375" style="143" customWidth="1"/>
    <col min="517" max="517" width="30.42578125" style="143" customWidth="1"/>
    <col min="518" max="518" width="17.85546875" style="143" customWidth="1"/>
    <col min="519" max="520" width="10.7109375" style="143" customWidth="1"/>
    <col min="521" max="521" width="14" style="143" customWidth="1"/>
    <col min="522" max="524" width="9.140625" style="143"/>
    <col min="525" max="525" width="11.28515625" style="143" customWidth="1"/>
    <col min="526" max="526" width="9.140625" style="143"/>
    <col min="527" max="527" width="39.42578125" style="143" customWidth="1"/>
    <col min="528" max="528" width="12.28515625" style="143" customWidth="1"/>
    <col min="529" max="529" width="10.5703125" style="143" customWidth="1"/>
    <col min="530" max="531" width="9.140625" style="143"/>
    <col min="532" max="532" width="10.7109375" style="143" customWidth="1"/>
    <col min="533" max="538" width="9.140625" style="143"/>
    <col min="539" max="540" width="12.42578125" style="143" customWidth="1"/>
    <col min="541" max="541" width="9.140625" style="143"/>
    <col min="542" max="542" width="12.7109375" style="143" bestFit="1" customWidth="1"/>
    <col min="543" max="544" width="9.140625" style="143"/>
    <col min="545" max="545" width="11.5703125" style="143" bestFit="1" customWidth="1"/>
    <col min="546" max="770" width="9.140625" style="143"/>
    <col min="771" max="771" width="15" style="143" customWidth="1"/>
    <col min="772" max="772" width="20.7109375" style="143" customWidth="1"/>
    <col min="773" max="773" width="30.42578125" style="143" customWidth="1"/>
    <col min="774" max="774" width="17.85546875" style="143" customWidth="1"/>
    <col min="775" max="776" width="10.7109375" style="143" customWidth="1"/>
    <col min="777" max="777" width="14" style="143" customWidth="1"/>
    <col min="778" max="780" width="9.140625" style="143"/>
    <col min="781" max="781" width="11.28515625" style="143" customWidth="1"/>
    <col min="782" max="782" width="9.140625" style="143"/>
    <col min="783" max="783" width="39.42578125" style="143" customWidth="1"/>
    <col min="784" max="784" width="12.28515625" style="143" customWidth="1"/>
    <col min="785" max="785" width="10.5703125" style="143" customWidth="1"/>
    <col min="786" max="787" width="9.140625" style="143"/>
    <col min="788" max="788" width="10.7109375" style="143" customWidth="1"/>
    <col min="789" max="794" width="9.140625" style="143"/>
    <col min="795" max="796" width="12.42578125" style="143" customWidth="1"/>
    <col min="797" max="797" width="9.140625" style="143"/>
    <col min="798" max="798" width="12.7109375" style="143" bestFit="1" customWidth="1"/>
    <col min="799" max="800" width="9.140625" style="143"/>
    <col min="801" max="801" width="11.5703125" style="143" bestFit="1" customWidth="1"/>
    <col min="802" max="1026" width="9.140625" style="143"/>
    <col min="1027" max="1027" width="15" style="143" customWidth="1"/>
    <col min="1028" max="1028" width="20.7109375" style="143" customWidth="1"/>
    <col min="1029" max="1029" width="30.42578125" style="143" customWidth="1"/>
    <col min="1030" max="1030" width="17.85546875" style="143" customWidth="1"/>
    <col min="1031" max="1032" width="10.7109375" style="143" customWidth="1"/>
    <col min="1033" max="1033" width="14" style="143" customWidth="1"/>
    <col min="1034" max="1036" width="9.140625" style="143"/>
    <col min="1037" max="1037" width="11.28515625" style="143" customWidth="1"/>
    <col min="1038" max="1038" width="9.140625" style="143"/>
    <col min="1039" max="1039" width="39.42578125" style="143" customWidth="1"/>
    <col min="1040" max="1040" width="12.28515625" style="143" customWidth="1"/>
    <col min="1041" max="1041" width="10.5703125" style="143" customWidth="1"/>
    <col min="1042" max="1043" width="9.140625" style="143"/>
    <col min="1044" max="1044" width="10.7109375" style="143" customWidth="1"/>
    <col min="1045" max="1050" width="9.140625" style="143"/>
    <col min="1051" max="1052" width="12.42578125" style="143" customWidth="1"/>
    <col min="1053" max="1053" width="9.140625" style="143"/>
    <col min="1054" max="1054" width="12.7109375" style="143" bestFit="1" customWidth="1"/>
    <col min="1055" max="1056" width="9.140625" style="143"/>
    <col min="1057" max="1057" width="11.5703125" style="143" bestFit="1" customWidth="1"/>
    <col min="1058" max="1282" width="9.140625" style="143"/>
    <col min="1283" max="1283" width="15" style="143" customWidth="1"/>
    <col min="1284" max="1284" width="20.7109375" style="143" customWidth="1"/>
    <col min="1285" max="1285" width="30.42578125" style="143" customWidth="1"/>
    <col min="1286" max="1286" width="17.85546875" style="143" customWidth="1"/>
    <col min="1287" max="1288" width="10.7109375" style="143" customWidth="1"/>
    <col min="1289" max="1289" width="14" style="143" customWidth="1"/>
    <col min="1290" max="1292" width="9.140625" style="143"/>
    <col min="1293" max="1293" width="11.28515625" style="143" customWidth="1"/>
    <col min="1294" max="1294" width="9.140625" style="143"/>
    <col min="1295" max="1295" width="39.42578125" style="143" customWidth="1"/>
    <col min="1296" max="1296" width="12.28515625" style="143" customWidth="1"/>
    <col min="1297" max="1297" width="10.5703125" style="143" customWidth="1"/>
    <col min="1298" max="1299" width="9.140625" style="143"/>
    <col min="1300" max="1300" width="10.7109375" style="143" customWidth="1"/>
    <col min="1301" max="1306" width="9.140625" style="143"/>
    <col min="1307" max="1308" width="12.42578125" style="143" customWidth="1"/>
    <col min="1309" max="1309" width="9.140625" style="143"/>
    <col min="1310" max="1310" width="12.7109375" style="143" bestFit="1" customWidth="1"/>
    <col min="1311" max="1312" width="9.140625" style="143"/>
    <col min="1313" max="1313" width="11.5703125" style="143" bestFit="1" customWidth="1"/>
    <col min="1314" max="1538" width="9.140625" style="143"/>
    <col min="1539" max="1539" width="15" style="143" customWidth="1"/>
    <col min="1540" max="1540" width="20.7109375" style="143" customWidth="1"/>
    <col min="1541" max="1541" width="30.42578125" style="143" customWidth="1"/>
    <col min="1542" max="1542" width="17.85546875" style="143" customWidth="1"/>
    <col min="1543" max="1544" width="10.7109375" style="143" customWidth="1"/>
    <col min="1545" max="1545" width="14" style="143" customWidth="1"/>
    <col min="1546" max="1548" width="9.140625" style="143"/>
    <col min="1549" max="1549" width="11.28515625" style="143" customWidth="1"/>
    <col min="1550" max="1550" width="9.140625" style="143"/>
    <col min="1551" max="1551" width="39.42578125" style="143" customWidth="1"/>
    <col min="1552" max="1552" width="12.28515625" style="143" customWidth="1"/>
    <col min="1553" max="1553" width="10.5703125" style="143" customWidth="1"/>
    <col min="1554" max="1555" width="9.140625" style="143"/>
    <col min="1556" max="1556" width="10.7109375" style="143" customWidth="1"/>
    <col min="1557" max="1562" width="9.140625" style="143"/>
    <col min="1563" max="1564" width="12.42578125" style="143" customWidth="1"/>
    <col min="1565" max="1565" width="9.140625" style="143"/>
    <col min="1566" max="1566" width="12.7109375" style="143" bestFit="1" customWidth="1"/>
    <col min="1567" max="1568" width="9.140625" style="143"/>
    <col min="1569" max="1569" width="11.5703125" style="143" bestFit="1" customWidth="1"/>
    <col min="1570" max="1794" width="9.140625" style="143"/>
    <col min="1795" max="1795" width="15" style="143" customWidth="1"/>
    <col min="1796" max="1796" width="20.7109375" style="143" customWidth="1"/>
    <col min="1797" max="1797" width="30.42578125" style="143" customWidth="1"/>
    <col min="1798" max="1798" width="17.85546875" style="143" customWidth="1"/>
    <col min="1799" max="1800" width="10.7109375" style="143" customWidth="1"/>
    <col min="1801" max="1801" width="14" style="143" customWidth="1"/>
    <col min="1802" max="1804" width="9.140625" style="143"/>
    <col min="1805" max="1805" width="11.28515625" style="143" customWidth="1"/>
    <col min="1806" max="1806" width="9.140625" style="143"/>
    <col min="1807" max="1807" width="39.42578125" style="143" customWidth="1"/>
    <col min="1808" max="1808" width="12.28515625" style="143" customWidth="1"/>
    <col min="1809" max="1809" width="10.5703125" style="143" customWidth="1"/>
    <col min="1810" max="1811" width="9.140625" style="143"/>
    <col min="1812" max="1812" width="10.7109375" style="143" customWidth="1"/>
    <col min="1813" max="1818" width="9.140625" style="143"/>
    <col min="1819" max="1820" width="12.42578125" style="143" customWidth="1"/>
    <col min="1821" max="1821" width="9.140625" style="143"/>
    <col min="1822" max="1822" width="12.7109375" style="143" bestFit="1" customWidth="1"/>
    <col min="1823" max="1824" width="9.140625" style="143"/>
    <col min="1825" max="1825" width="11.5703125" style="143" bestFit="1" customWidth="1"/>
    <col min="1826" max="2050" width="9.140625" style="143"/>
    <col min="2051" max="2051" width="15" style="143" customWidth="1"/>
    <col min="2052" max="2052" width="20.7109375" style="143" customWidth="1"/>
    <col min="2053" max="2053" width="30.42578125" style="143" customWidth="1"/>
    <col min="2054" max="2054" width="17.85546875" style="143" customWidth="1"/>
    <col min="2055" max="2056" width="10.7109375" style="143" customWidth="1"/>
    <col min="2057" max="2057" width="14" style="143" customWidth="1"/>
    <col min="2058" max="2060" width="9.140625" style="143"/>
    <col min="2061" max="2061" width="11.28515625" style="143" customWidth="1"/>
    <col min="2062" max="2062" width="9.140625" style="143"/>
    <col min="2063" max="2063" width="39.42578125" style="143" customWidth="1"/>
    <col min="2064" max="2064" width="12.28515625" style="143" customWidth="1"/>
    <col min="2065" max="2065" width="10.5703125" style="143" customWidth="1"/>
    <col min="2066" max="2067" width="9.140625" style="143"/>
    <col min="2068" max="2068" width="10.7109375" style="143" customWidth="1"/>
    <col min="2069" max="2074" width="9.140625" style="143"/>
    <col min="2075" max="2076" width="12.42578125" style="143" customWidth="1"/>
    <col min="2077" max="2077" width="9.140625" style="143"/>
    <col min="2078" max="2078" width="12.7109375" style="143" bestFit="1" customWidth="1"/>
    <col min="2079" max="2080" width="9.140625" style="143"/>
    <col min="2081" max="2081" width="11.5703125" style="143" bestFit="1" customWidth="1"/>
    <col min="2082" max="2306" width="9.140625" style="143"/>
    <col min="2307" max="2307" width="15" style="143" customWidth="1"/>
    <col min="2308" max="2308" width="20.7109375" style="143" customWidth="1"/>
    <col min="2309" max="2309" width="30.42578125" style="143" customWidth="1"/>
    <col min="2310" max="2310" width="17.85546875" style="143" customWidth="1"/>
    <col min="2311" max="2312" width="10.7109375" style="143" customWidth="1"/>
    <col min="2313" max="2313" width="14" style="143" customWidth="1"/>
    <col min="2314" max="2316" width="9.140625" style="143"/>
    <col min="2317" max="2317" width="11.28515625" style="143" customWidth="1"/>
    <col min="2318" max="2318" width="9.140625" style="143"/>
    <col min="2319" max="2319" width="39.42578125" style="143" customWidth="1"/>
    <col min="2320" max="2320" width="12.28515625" style="143" customWidth="1"/>
    <col min="2321" max="2321" width="10.5703125" style="143" customWidth="1"/>
    <col min="2322" max="2323" width="9.140625" style="143"/>
    <col min="2324" max="2324" width="10.7109375" style="143" customWidth="1"/>
    <col min="2325" max="2330" width="9.140625" style="143"/>
    <col min="2331" max="2332" width="12.42578125" style="143" customWidth="1"/>
    <col min="2333" max="2333" width="9.140625" style="143"/>
    <col min="2334" max="2334" width="12.7109375" style="143" bestFit="1" customWidth="1"/>
    <col min="2335" max="2336" width="9.140625" style="143"/>
    <col min="2337" max="2337" width="11.5703125" style="143" bestFit="1" customWidth="1"/>
    <col min="2338" max="2562" width="9.140625" style="143"/>
    <col min="2563" max="2563" width="15" style="143" customWidth="1"/>
    <col min="2564" max="2564" width="20.7109375" style="143" customWidth="1"/>
    <col min="2565" max="2565" width="30.42578125" style="143" customWidth="1"/>
    <col min="2566" max="2566" width="17.85546875" style="143" customWidth="1"/>
    <col min="2567" max="2568" width="10.7109375" style="143" customWidth="1"/>
    <col min="2569" max="2569" width="14" style="143" customWidth="1"/>
    <col min="2570" max="2572" width="9.140625" style="143"/>
    <col min="2573" max="2573" width="11.28515625" style="143" customWidth="1"/>
    <col min="2574" max="2574" width="9.140625" style="143"/>
    <col min="2575" max="2575" width="39.42578125" style="143" customWidth="1"/>
    <col min="2576" max="2576" width="12.28515625" style="143" customWidth="1"/>
    <col min="2577" max="2577" width="10.5703125" style="143" customWidth="1"/>
    <col min="2578" max="2579" width="9.140625" style="143"/>
    <col min="2580" max="2580" width="10.7109375" style="143" customWidth="1"/>
    <col min="2581" max="2586" width="9.140625" style="143"/>
    <col min="2587" max="2588" width="12.42578125" style="143" customWidth="1"/>
    <col min="2589" max="2589" width="9.140625" style="143"/>
    <col min="2590" max="2590" width="12.7109375" style="143" bestFit="1" customWidth="1"/>
    <col min="2591" max="2592" width="9.140625" style="143"/>
    <col min="2593" max="2593" width="11.5703125" style="143" bestFit="1" customWidth="1"/>
    <col min="2594" max="2818" width="9.140625" style="143"/>
    <col min="2819" max="2819" width="15" style="143" customWidth="1"/>
    <col min="2820" max="2820" width="20.7109375" style="143" customWidth="1"/>
    <col min="2821" max="2821" width="30.42578125" style="143" customWidth="1"/>
    <col min="2822" max="2822" width="17.85546875" style="143" customWidth="1"/>
    <col min="2823" max="2824" width="10.7109375" style="143" customWidth="1"/>
    <col min="2825" max="2825" width="14" style="143" customWidth="1"/>
    <col min="2826" max="2828" width="9.140625" style="143"/>
    <col min="2829" max="2829" width="11.28515625" style="143" customWidth="1"/>
    <col min="2830" max="2830" width="9.140625" style="143"/>
    <col min="2831" max="2831" width="39.42578125" style="143" customWidth="1"/>
    <col min="2832" max="2832" width="12.28515625" style="143" customWidth="1"/>
    <col min="2833" max="2833" width="10.5703125" style="143" customWidth="1"/>
    <col min="2834" max="2835" width="9.140625" style="143"/>
    <col min="2836" max="2836" width="10.7109375" style="143" customWidth="1"/>
    <col min="2837" max="2842" width="9.140625" style="143"/>
    <col min="2843" max="2844" width="12.42578125" style="143" customWidth="1"/>
    <col min="2845" max="2845" width="9.140625" style="143"/>
    <col min="2846" max="2846" width="12.7109375" style="143" bestFit="1" customWidth="1"/>
    <col min="2847" max="2848" width="9.140625" style="143"/>
    <col min="2849" max="2849" width="11.5703125" style="143" bestFit="1" customWidth="1"/>
    <col min="2850" max="3074" width="9.140625" style="143"/>
    <col min="3075" max="3075" width="15" style="143" customWidth="1"/>
    <col min="3076" max="3076" width="20.7109375" style="143" customWidth="1"/>
    <col min="3077" max="3077" width="30.42578125" style="143" customWidth="1"/>
    <col min="3078" max="3078" width="17.85546875" style="143" customWidth="1"/>
    <col min="3079" max="3080" width="10.7109375" style="143" customWidth="1"/>
    <col min="3081" max="3081" width="14" style="143" customWidth="1"/>
    <col min="3082" max="3084" width="9.140625" style="143"/>
    <col min="3085" max="3085" width="11.28515625" style="143" customWidth="1"/>
    <col min="3086" max="3086" width="9.140625" style="143"/>
    <col min="3087" max="3087" width="39.42578125" style="143" customWidth="1"/>
    <col min="3088" max="3088" width="12.28515625" style="143" customWidth="1"/>
    <col min="3089" max="3089" width="10.5703125" style="143" customWidth="1"/>
    <col min="3090" max="3091" width="9.140625" style="143"/>
    <col min="3092" max="3092" width="10.7109375" style="143" customWidth="1"/>
    <col min="3093" max="3098" width="9.140625" style="143"/>
    <col min="3099" max="3100" width="12.42578125" style="143" customWidth="1"/>
    <col min="3101" max="3101" width="9.140625" style="143"/>
    <col min="3102" max="3102" width="12.7109375" style="143" bestFit="1" customWidth="1"/>
    <col min="3103" max="3104" width="9.140625" style="143"/>
    <col min="3105" max="3105" width="11.5703125" style="143" bestFit="1" customWidth="1"/>
    <col min="3106" max="3330" width="9.140625" style="143"/>
    <col min="3331" max="3331" width="15" style="143" customWidth="1"/>
    <col min="3332" max="3332" width="20.7109375" style="143" customWidth="1"/>
    <col min="3333" max="3333" width="30.42578125" style="143" customWidth="1"/>
    <col min="3334" max="3334" width="17.85546875" style="143" customWidth="1"/>
    <col min="3335" max="3336" width="10.7109375" style="143" customWidth="1"/>
    <col min="3337" max="3337" width="14" style="143" customWidth="1"/>
    <col min="3338" max="3340" width="9.140625" style="143"/>
    <col min="3341" max="3341" width="11.28515625" style="143" customWidth="1"/>
    <col min="3342" max="3342" width="9.140625" style="143"/>
    <col min="3343" max="3343" width="39.42578125" style="143" customWidth="1"/>
    <col min="3344" max="3344" width="12.28515625" style="143" customWidth="1"/>
    <col min="3345" max="3345" width="10.5703125" style="143" customWidth="1"/>
    <col min="3346" max="3347" width="9.140625" style="143"/>
    <col min="3348" max="3348" width="10.7109375" style="143" customWidth="1"/>
    <col min="3349" max="3354" width="9.140625" style="143"/>
    <col min="3355" max="3356" width="12.42578125" style="143" customWidth="1"/>
    <col min="3357" max="3357" width="9.140625" style="143"/>
    <col min="3358" max="3358" width="12.7109375" style="143" bestFit="1" customWidth="1"/>
    <col min="3359" max="3360" width="9.140625" style="143"/>
    <col min="3361" max="3361" width="11.5703125" style="143" bestFit="1" customWidth="1"/>
    <col min="3362" max="3586" width="9.140625" style="143"/>
    <col min="3587" max="3587" width="15" style="143" customWidth="1"/>
    <col min="3588" max="3588" width="20.7109375" style="143" customWidth="1"/>
    <col min="3589" max="3589" width="30.42578125" style="143" customWidth="1"/>
    <col min="3590" max="3590" width="17.85546875" style="143" customWidth="1"/>
    <col min="3591" max="3592" width="10.7109375" style="143" customWidth="1"/>
    <col min="3593" max="3593" width="14" style="143" customWidth="1"/>
    <col min="3594" max="3596" width="9.140625" style="143"/>
    <col min="3597" max="3597" width="11.28515625" style="143" customWidth="1"/>
    <col min="3598" max="3598" width="9.140625" style="143"/>
    <col min="3599" max="3599" width="39.42578125" style="143" customWidth="1"/>
    <col min="3600" max="3600" width="12.28515625" style="143" customWidth="1"/>
    <col min="3601" max="3601" width="10.5703125" style="143" customWidth="1"/>
    <col min="3602" max="3603" width="9.140625" style="143"/>
    <col min="3604" max="3604" width="10.7109375" style="143" customWidth="1"/>
    <col min="3605" max="3610" width="9.140625" style="143"/>
    <col min="3611" max="3612" width="12.42578125" style="143" customWidth="1"/>
    <col min="3613" max="3613" width="9.140625" style="143"/>
    <col min="3614" max="3614" width="12.7109375" style="143" bestFit="1" customWidth="1"/>
    <col min="3615" max="3616" width="9.140625" style="143"/>
    <col min="3617" max="3617" width="11.5703125" style="143" bestFit="1" customWidth="1"/>
    <col min="3618" max="3842" width="9.140625" style="143"/>
    <col min="3843" max="3843" width="15" style="143" customWidth="1"/>
    <col min="3844" max="3844" width="20.7109375" style="143" customWidth="1"/>
    <col min="3845" max="3845" width="30.42578125" style="143" customWidth="1"/>
    <col min="3846" max="3846" width="17.85546875" style="143" customWidth="1"/>
    <col min="3847" max="3848" width="10.7109375" style="143" customWidth="1"/>
    <col min="3849" max="3849" width="14" style="143" customWidth="1"/>
    <col min="3850" max="3852" width="9.140625" style="143"/>
    <col min="3853" max="3853" width="11.28515625" style="143" customWidth="1"/>
    <col min="3854" max="3854" width="9.140625" style="143"/>
    <col min="3855" max="3855" width="39.42578125" style="143" customWidth="1"/>
    <col min="3856" max="3856" width="12.28515625" style="143" customWidth="1"/>
    <col min="3857" max="3857" width="10.5703125" style="143" customWidth="1"/>
    <col min="3858" max="3859" width="9.140625" style="143"/>
    <col min="3860" max="3860" width="10.7109375" style="143" customWidth="1"/>
    <col min="3861" max="3866" width="9.140625" style="143"/>
    <col min="3867" max="3868" width="12.42578125" style="143" customWidth="1"/>
    <col min="3869" max="3869" width="9.140625" style="143"/>
    <col min="3870" max="3870" width="12.7109375" style="143" bestFit="1" customWidth="1"/>
    <col min="3871" max="3872" width="9.140625" style="143"/>
    <col min="3873" max="3873" width="11.5703125" style="143" bestFit="1" customWidth="1"/>
    <col min="3874" max="4098" width="9.140625" style="143"/>
    <col min="4099" max="4099" width="15" style="143" customWidth="1"/>
    <col min="4100" max="4100" width="20.7109375" style="143" customWidth="1"/>
    <col min="4101" max="4101" width="30.42578125" style="143" customWidth="1"/>
    <col min="4102" max="4102" width="17.85546875" style="143" customWidth="1"/>
    <col min="4103" max="4104" width="10.7109375" style="143" customWidth="1"/>
    <col min="4105" max="4105" width="14" style="143" customWidth="1"/>
    <col min="4106" max="4108" width="9.140625" style="143"/>
    <col min="4109" max="4109" width="11.28515625" style="143" customWidth="1"/>
    <col min="4110" max="4110" width="9.140625" style="143"/>
    <col min="4111" max="4111" width="39.42578125" style="143" customWidth="1"/>
    <col min="4112" max="4112" width="12.28515625" style="143" customWidth="1"/>
    <col min="4113" max="4113" width="10.5703125" style="143" customWidth="1"/>
    <col min="4114" max="4115" width="9.140625" style="143"/>
    <col min="4116" max="4116" width="10.7109375" style="143" customWidth="1"/>
    <col min="4117" max="4122" width="9.140625" style="143"/>
    <col min="4123" max="4124" width="12.42578125" style="143" customWidth="1"/>
    <col min="4125" max="4125" width="9.140625" style="143"/>
    <col min="4126" max="4126" width="12.7109375" style="143" bestFit="1" customWidth="1"/>
    <col min="4127" max="4128" width="9.140625" style="143"/>
    <col min="4129" max="4129" width="11.5703125" style="143" bestFit="1" customWidth="1"/>
    <col min="4130" max="4354" width="9.140625" style="143"/>
    <col min="4355" max="4355" width="15" style="143" customWidth="1"/>
    <col min="4356" max="4356" width="20.7109375" style="143" customWidth="1"/>
    <col min="4357" max="4357" width="30.42578125" style="143" customWidth="1"/>
    <col min="4358" max="4358" width="17.85546875" style="143" customWidth="1"/>
    <col min="4359" max="4360" width="10.7109375" style="143" customWidth="1"/>
    <col min="4361" max="4361" width="14" style="143" customWidth="1"/>
    <col min="4362" max="4364" width="9.140625" style="143"/>
    <col min="4365" max="4365" width="11.28515625" style="143" customWidth="1"/>
    <col min="4366" max="4366" width="9.140625" style="143"/>
    <col min="4367" max="4367" width="39.42578125" style="143" customWidth="1"/>
    <col min="4368" max="4368" width="12.28515625" style="143" customWidth="1"/>
    <col min="4369" max="4369" width="10.5703125" style="143" customWidth="1"/>
    <col min="4370" max="4371" width="9.140625" style="143"/>
    <col min="4372" max="4372" width="10.7109375" style="143" customWidth="1"/>
    <col min="4373" max="4378" width="9.140625" style="143"/>
    <col min="4379" max="4380" width="12.42578125" style="143" customWidth="1"/>
    <col min="4381" max="4381" width="9.140625" style="143"/>
    <col min="4382" max="4382" width="12.7109375" style="143" bestFit="1" customWidth="1"/>
    <col min="4383" max="4384" width="9.140625" style="143"/>
    <col min="4385" max="4385" width="11.5703125" style="143" bestFit="1" customWidth="1"/>
    <col min="4386" max="4610" width="9.140625" style="143"/>
    <col min="4611" max="4611" width="15" style="143" customWidth="1"/>
    <col min="4612" max="4612" width="20.7109375" style="143" customWidth="1"/>
    <col min="4613" max="4613" width="30.42578125" style="143" customWidth="1"/>
    <col min="4614" max="4614" width="17.85546875" style="143" customWidth="1"/>
    <col min="4615" max="4616" width="10.7109375" style="143" customWidth="1"/>
    <col min="4617" max="4617" width="14" style="143" customWidth="1"/>
    <col min="4618" max="4620" width="9.140625" style="143"/>
    <col min="4621" max="4621" width="11.28515625" style="143" customWidth="1"/>
    <col min="4622" max="4622" width="9.140625" style="143"/>
    <col min="4623" max="4623" width="39.42578125" style="143" customWidth="1"/>
    <col min="4624" max="4624" width="12.28515625" style="143" customWidth="1"/>
    <col min="4625" max="4625" width="10.5703125" style="143" customWidth="1"/>
    <col min="4626" max="4627" width="9.140625" style="143"/>
    <col min="4628" max="4628" width="10.7109375" style="143" customWidth="1"/>
    <col min="4629" max="4634" width="9.140625" style="143"/>
    <col min="4635" max="4636" width="12.42578125" style="143" customWidth="1"/>
    <col min="4637" max="4637" width="9.140625" style="143"/>
    <col min="4638" max="4638" width="12.7109375" style="143" bestFit="1" customWidth="1"/>
    <col min="4639" max="4640" width="9.140625" style="143"/>
    <col min="4641" max="4641" width="11.5703125" style="143" bestFit="1" customWidth="1"/>
    <col min="4642" max="4866" width="9.140625" style="143"/>
    <col min="4867" max="4867" width="15" style="143" customWidth="1"/>
    <col min="4868" max="4868" width="20.7109375" style="143" customWidth="1"/>
    <col min="4869" max="4869" width="30.42578125" style="143" customWidth="1"/>
    <col min="4870" max="4870" width="17.85546875" style="143" customWidth="1"/>
    <col min="4871" max="4872" width="10.7109375" style="143" customWidth="1"/>
    <col min="4873" max="4873" width="14" style="143" customWidth="1"/>
    <col min="4874" max="4876" width="9.140625" style="143"/>
    <col min="4877" max="4877" width="11.28515625" style="143" customWidth="1"/>
    <col min="4878" max="4878" width="9.140625" style="143"/>
    <col min="4879" max="4879" width="39.42578125" style="143" customWidth="1"/>
    <col min="4880" max="4880" width="12.28515625" style="143" customWidth="1"/>
    <col min="4881" max="4881" width="10.5703125" style="143" customWidth="1"/>
    <col min="4882" max="4883" width="9.140625" style="143"/>
    <col min="4884" max="4884" width="10.7109375" style="143" customWidth="1"/>
    <col min="4885" max="4890" width="9.140625" style="143"/>
    <col min="4891" max="4892" width="12.42578125" style="143" customWidth="1"/>
    <col min="4893" max="4893" width="9.140625" style="143"/>
    <col min="4894" max="4894" width="12.7109375" style="143" bestFit="1" customWidth="1"/>
    <col min="4895" max="4896" width="9.140625" style="143"/>
    <col min="4897" max="4897" width="11.5703125" style="143" bestFit="1" customWidth="1"/>
    <col min="4898" max="5122" width="9.140625" style="143"/>
    <col min="5123" max="5123" width="15" style="143" customWidth="1"/>
    <col min="5124" max="5124" width="20.7109375" style="143" customWidth="1"/>
    <col min="5125" max="5125" width="30.42578125" style="143" customWidth="1"/>
    <col min="5126" max="5126" width="17.85546875" style="143" customWidth="1"/>
    <col min="5127" max="5128" width="10.7109375" style="143" customWidth="1"/>
    <col min="5129" max="5129" width="14" style="143" customWidth="1"/>
    <col min="5130" max="5132" width="9.140625" style="143"/>
    <col min="5133" max="5133" width="11.28515625" style="143" customWidth="1"/>
    <col min="5134" max="5134" width="9.140625" style="143"/>
    <col min="5135" max="5135" width="39.42578125" style="143" customWidth="1"/>
    <col min="5136" max="5136" width="12.28515625" style="143" customWidth="1"/>
    <col min="5137" max="5137" width="10.5703125" style="143" customWidth="1"/>
    <col min="5138" max="5139" width="9.140625" style="143"/>
    <col min="5140" max="5140" width="10.7109375" style="143" customWidth="1"/>
    <col min="5141" max="5146" width="9.140625" style="143"/>
    <col min="5147" max="5148" width="12.42578125" style="143" customWidth="1"/>
    <col min="5149" max="5149" width="9.140625" style="143"/>
    <col min="5150" max="5150" width="12.7109375" style="143" bestFit="1" customWidth="1"/>
    <col min="5151" max="5152" width="9.140625" style="143"/>
    <col min="5153" max="5153" width="11.5703125" style="143" bestFit="1" customWidth="1"/>
    <col min="5154" max="5378" width="9.140625" style="143"/>
    <col min="5379" max="5379" width="15" style="143" customWidth="1"/>
    <col min="5380" max="5380" width="20.7109375" style="143" customWidth="1"/>
    <col min="5381" max="5381" width="30.42578125" style="143" customWidth="1"/>
    <col min="5382" max="5382" width="17.85546875" style="143" customWidth="1"/>
    <col min="5383" max="5384" width="10.7109375" style="143" customWidth="1"/>
    <col min="5385" max="5385" width="14" style="143" customWidth="1"/>
    <col min="5386" max="5388" width="9.140625" style="143"/>
    <col min="5389" max="5389" width="11.28515625" style="143" customWidth="1"/>
    <col min="5390" max="5390" width="9.140625" style="143"/>
    <col min="5391" max="5391" width="39.42578125" style="143" customWidth="1"/>
    <col min="5392" max="5392" width="12.28515625" style="143" customWidth="1"/>
    <col min="5393" max="5393" width="10.5703125" style="143" customWidth="1"/>
    <col min="5394" max="5395" width="9.140625" style="143"/>
    <col min="5396" max="5396" width="10.7109375" style="143" customWidth="1"/>
    <col min="5397" max="5402" width="9.140625" style="143"/>
    <col min="5403" max="5404" width="12.42578125" style="143" customWidth="1"/>
    <col min="5405" max="5405" width="9.140625" style="143"/>
    <col min="5406" max="5406" width="12.7109375" style="143" bestFit="1" customWidth="1"/>
    <col min="5407" max="5408" width="9.140625" style="143"/>
    <col min="5409" max="5409" width="11.5703125" style="143" bestFit="1" customWidth="1"/>
    <col min="5410" max="5634" width="9.140625" style="143"/>
    <col min="5635" max="5635" width="15" style="143" customWidth="1"/>
    <col min="5636" max="5636" width="20.7109375" style="143" customWidth="1"/>
    <col min="5637" max="5637" width="30.42578125" style="143" customWidth="1"/>
    <col min="5638" max="5638" width="17.85546875" style="143" customWidth="1"/>
    <col min="5639" max="5640" width="10.7109375" style="143" customWidth="1"/>
    <col min="5641" max="5641" width="14" style="143" customWidth="1"/>
    <col min="5642" max="5644" width="9.140625" style="143"/>
    <col min="5645" max="5645" width="11.28515625" style="143" customWidth="1"/>
    <col min="5646" max="5646" width="9.140625" style="143"/>
    <col min="5647" max="5647" width="39.42578125" style="143" customWidth="1"/>
    <col min="5648" max="5648" width="12.28515625" style="143" customWidth="1"/>
    <col min="5649" max="5649" width="10.5703125" style="143" customWidth="1"/>
    <col min="5650" max="5651" width="9.140625" style="143"/>
    <col min="5652" max="5652" width="10.7109375" style="143" customWidth="1"/>
    <col min="5653" max="5658" width="9.140625" style="143"/>
    <col min="5659" max="5660" width="12.42578125" style="143" customWidth="1"/>
    <col min="5661" max="5661" width="9.140625" style="143"/>
    <col min="5662" max="5662" width="12.7109375" style="143" bestFit="1" customWidth="1"/>
    <col min="5663" max="5664" width="9.140625" style="143"/>
    <col min="5665" max="5665" width="11.5703125" style="143" bestFit="1" customWidth="1"/>
    <col min="5666" max="5890" width="9.140625" style="143"/>
    <col min="5891" max="5891" width="15" style="143" customWidth="1"/>
    <col min="5892" max="5892" width="20.7109375" style="143" customWidth="1"/>
    <col min="5893" max="5893" width="30.42578125" style="143" customWidth="1"/>
    <col min="5894" max="5894" width="17.85546875" style="143" customWidth="1"/>
    <col min="5895" max="5896" width="10.7109375" style="143" customWidth="1"/>
    <col min="5897" max="5897" width="14" style="143" customWidth="1"/>
    <col min="5898" max="5900" width="9.140625" style="143"/>
    <col min="5901" max="5901" width="11.28515625" style="143" customWidth="1"/>
    <col min="5902" max="5902" width="9.140625" style="143"/>
    <col min="5903" max="5903" width="39.42578125" style="143" customWidth="1"/>
    <col min="5904" max="5904" width="12.28515625" style="143" customWidth="1"/>
    <col min="5905" max="5905" width="10.5703125" style="143" customWidth="1"/>
    <col min="5906" max="5907" width="9.140625" style="143"/>
    <col min="5908" max="5908" width="10.7109375" style="143" customWidth="1"/>
    <col min="5909" max="5914" width="9.140625" style="143"/>
    <col min="5915" max="5916" width="12.42578125" style="143" customWidth="1"/>
    <col min="5917" max="5917" width="9.140625" style="143"/>
    <col min="5918" max="5918" width="12.7109375" style="143" bestFit="1" customWidth="1"/>
    <col min="5919" max="5920" width="9.140625" style="143"/>
    <col min="5921" max="5921" width="11.5703125" style="143" bestFit="1" customWidth="1"/>
    <col min="5922" max="6146" width="9.140625" style="143"/>
    <col min="6147" max="6147" width="15" style="143" customWidth="1"/>
    <col min="6148" max="6148" width="20.7109375" style="143" customWidth="1"/>
    <col min="6149" max="6149" width="30.42578125" style="143" customWidth="1"/>
    <col min="6150" max="6150" width="17.85546875" style="143" customWidth="1"/>
    <col min="6151" max="6152" width="10.7109375" style="143" customWidth="1"/>
    <col min="6153" max="6153" width="14" style="143" customWidth="1"/>
    <col min="6154" max="6156" width="9.140625" style="143"/>
    <col min="6157" max="6157" width="11.28515625" style="143" customWidth="1"/>
    <col min="6158" max="6158" width="9.140625" style="143"/>
    <col min="6159" max="6159" width="39.42578125" style="143" customWidth="1"/>
    <col min="6160" max="6160" width="12.28515625" style="143" customWidth="1"/>
    <col min="6161" max="6161" width="10.5703125" style="143" customWidth="1"/>
    <col min="6162" max="6163" width="9.140625" style="143"/>
    <col min="6164" max="6164" width="10.7109375" style="143" customWidth="1"/>
    <col min="6165" max="6170" width="9.140625" style="143"/>
    <col min="6171" max="6172" width="12.42578125" style="143" customWidth="1"/>
    <col min="6173" max="6173" width="9.140625" style="143"/>
    <col min="6174" max="6174" width="12.7109375" style="143" bestFit="1" customWidth="1"/>
    <col min="6175" max="6176" width="9.140625" style="143"/>
    <col min="6177" max="6177" width="11.5703125" style="143" bestFit="1" customWidth="1"/>
    <col min="6178" max="6402" width="9.140625" style="143"/>
    <col min="6403" max="6403" width="15" style="143" customWidth="1"/>
    <col min="6404" max="6404" width="20.7109375" style="143" customWidth="1"/>
    <col min="6405" max="6405" width="30.42578125" style="143" customWidth="1"/>
    <col min="6406" max="6406" width="17.85546875" style="143" customWidth="1"/>
    <col min="6407" max="6408" width="10.7109375" style="143" customWidth="1"/>
    <col min="6409" max="6409" width="14" style="143" customWidth="1"/>
    <col min="6410" max="6412" width="9.140625" style="143"/>
    <col min="6413" max="6413" width="11.28515625" style="143" customWidth="1"/>
    <col min="6414" max="6414" width="9.140625" style="143"/>
    <col min="6415" max="6415" width="39.42578125" style="143" customWidth="1"/>
    <col min="6416" max="6416" width="12.28515625" style="143" customWidth="1"/>
    <col min="6417" max="6417" width="10.5703125" style="143" customWidth="1"/>
    <col min="6418" max="6419" width="9.140625" style="143"/>
    <col min="6420" max="6420" width="10.7109375" style="143" customWidth="1"/>
    <col min="6421" max="6426" width="9.140625" style="143"/>
    <col min="6427" max="6428" width="12.42578125" style="143" customWidth="1"/>
    <col min="6429" max="6429" width="9.140625" style="143"/>
    <col min="6430" max="6430" width="12.7109375" style="143" bestFit="1" customWidth="1"/>
    <col min="6431" max="6432" width="9.140625" style="143"/>
    <col min="6433" max="6433" width="11.5703125" style="143" bestFit="1" customWidth="1"/>
    <col min="6434" max="6658" width="9.140625" style="143"/>
    <col min="6659" max="6659" width="15" style="143" customWidth="1"/>
    <col min="6660" max="6660" width="20.7109375" style="143" customWidth="1"/>
    <col min="6661" max="6661" width="30.42578125" style="143" customWidth="1"/>
    <col min="6662" max="6662" width="17.85546875" style="143" customWidth="1"/>
    <col min="6663" max="6664" width="10.7109375" style="143" customWidth="1"/>
    <col min="6665" max="6665" width="14" style="143" customWidth="1"/>
    <col min="6666" max="6668" width="9.140625" style="143"/>
    <col min="6669" max="6669" width="11.28515625" style="143" customWidth="1"/>
    <col min="6670" max="6670" width="9.140625" style="143"/>
    <col min="6671" max="6671" width="39.42578125" style="143" customWidth="1"/>
    <col min="6672" max="6672" width="12.28515625" style="143" customWidth="1"/>
    <col min="6673" max="6673" width="10.5703125" style="143" customWidth="1"/>
    <col min="6674" max="6675" width="9.140625" style="143"/>
    <col min="6676" max="6676" width="10.7109375" style="143" customWidth="1"/>
    <col min="6677" max="6682" width="9.140625" style="143"/>
    <col min="6683" max="6684" width="12.42578125" style="143" customWidth="1"/>
    <col min="6685" max="6685" width="9.140625" style="143"/>
    <col min="6686" max="6686" width="12.7109375" style="143" bestFit="1" customWidth="1"/>
    <col min="6687" max="6688" width="9.140625" style="143"/>
    <col min="6689" max="6689" width="11.5703125" style="143" bestFit="1" customWidth="1"/>
    <col min="6690" max="6914" width="9.140625" style="143"/>
    <col min="6915" max="6915" width="15" style="143" customWidth="1"/>
    <col min="6916" max="6916" width="20.7109375" style="143" customWidth="1"/>
    <col min="6917" max="6917" width="30.42578125" style="143" customWidth="1"/>
    <col min="6918" max="6918" width="17.85546875" style="143" customWidth="1"/>
    <col min="6919" max="6920" width="10.7109375" style="143" customWidth="1"/>
    <col min="6921" max="6921" width="14" style="143" customWidth="1"/>
    <col min="6922" max="6924" width="9.140625" style="143"/>
    <col min="6925" max="6925" width="11.28515625" style="143" customWidth="1"/>
    <col min="6926" max="6926" width="9.140625" style="143"/>
    <col min="6927" max="6927" width="39.42578125" style="143" customWidth="1"/>
    <col min="6928" max="6928" width="12.28515625" style="143" customWidth="1"/>
    <col min="6929" max="6929" width="10.5703125" style="143" customWidth="1"/>
    <col min="6930" max="6931" width="9.140625" style="143"/>
    <col min="6932" max="6932" width="10.7109375" style="143" customWidth="1"/>
    <col min="6933" max="6938" width="9.140625" style="143"/>
    <col min="6939" max="6940" width="12.42578125" style="143" customWidth="1"/>
    <col min="6941" max="6941" width="9.140625" style="143"/>
    <col min="6942" max="6942" width="12.7109375" style="143" bestFit="1" customWidth="1"/>
    <col min="6943" max="6944" width="9.140625" style="143"/>
    <col min="6945" max="6945" width="11.5703125" style="143" bestFit="1" customWidth="1"/>
    <col min="6946" max="7170" width="9.140625" style="143"/>
    <col min="7171" max="7171" width="15" style="143" customWidth="1"/>
    <col min="7172" max="7172" width="20.7109375" style="143" customWidth="1"/>
    <col min="7173" max="7173" width="30.42578125" style="143" customWidth="1"/>
    <col min="7174" max="7174" width="17.85546875" style="143" customWidth="1"/>
    <col min="7175" max="7176" width="10.7109375" style="143" customWidth="1"/>
    <col min="7177" max="7177" width="14" style="143" customWidth="1"/>
    <col min="7178" max="7180" width="9.140625" style="143"/>
    <col min="7181" max="7181" width="11.28515625" style="143" customWidth="1"/>
    <col min="7182" max="7182" width="9.140625" style="143"/>
    <col min="7183" max="7183" width="39.42578125" style="143" customWidth="1"/>
    <col min="7184" max="7184" width="12.28515625" style="143" customWidth="1"/>
    <col min="7185" max="7185" width="10.5703125" style="143" customWidth="1"/>
    <col min="7186" max="7187" width="9.140625" style="143"/>
    <col min="7188" max="7188" width="10.7109375" style="143" customWidth="1"/>
    <col min="7189" max="7194" width="9.140625" style="143"/>
    <col min="7195" max="7196" width="12.42578125" style="143" customWidth="1"/>
    <col min="7197" max="7197" width="9.140625" style="143"/>
    <col min="7198" max="7198" width="12.7109375" style="143" bestFit="1" customWidth="1"/>
    <col min="7199" max="7200" width="9.140625" style="143"/>
    <col min="7201" max="7201" width="11.5703125" style="143" bestFit="1" customWidth="1"/>
    <col min="7202" max="7426" width="9.140625" style="143"/>
    <col min="7427" max="7427" width="15" style="143" customWidth="1"/>
    <col min="7428" max="7428" width="20.7109375" style="143" customWidth="1"/>
    <col min="7429" max="7429" width="30.42578125" style="143" customWidth="1"/>
    <col min="7430" max="7430" width="17.85546875" style="143" customWidth="1"/>
    <col min="7431" max="7432" width="10.7109375" style="143" customWidth="1"/>
    <col min="7433" max="7433" width="14" style="143" customWidth="1"/>
    <col min="7434" max="7436" width="9.140625" style="143"/>
    <col min="7437" max="7437" width="11.28515625" style="143" customWidth="1"/>
    <col min="7438" max="7438" width="9.140625" style="143"/>
    <col min="7439" max="7439" width="39.42578125" style="143" customWidth="1"/>
    <col min="7440" max="7440" width="12.28515625" style="143" customWidth="1"/>
    <col min="7441" max="7441" width="10.5703125" style="143" customWidth="1"/>
    <col min="7442" max="7443" width="9.140625" style="143"/>
    <col min="7444" max="7444" width="10.7109375" style="143" customWidth="1"/>
    <col min="7445" max="7450" width="9.140625" style="143"/>
    <col min="7451" max="7452" width="12.42578125" style="143" customWidth="1"/>
    <col min="7453" max="7453" width="9.140625" style="143"/>
    <col min="7454" max="7454" width="12.7109375" style="143" bestFit="1" customWidth="1"/>
    <col min="7455" max="7456" width="9.140625" style="143"/>
    <col min="7457" max="7457" width="11.5703125" style="143" bestFit="1" customWidth="1"/>
    <col min="7458" max="7682" width="9.140625" style="143"/>
    <col min="7683" max="7683" width="15" style="143" customWidth="1"/>
    <col min="7684" max="7684" width="20.7109375" style="143" customWidth="1"/>
    <col min="7685" max="7685" width="30.42578125" style="143" customWidth="1"/>
    <col min="7686" max="7686" width="17.85546875" style="143" customWidth="1"/>
    <col min="7687" max="7688" width="10.7109375" style="143" customWidth="1"/>
    <col min="7689" max="7689" width="14" style="143" customWidth="1"/>
    <col min="7690" max="7692" width="9.140625" style="143"/>
    <col min="7693" max="7693" width="11.28515625" style="143" customWidth="1"/>
    <col min="7694" max="7694" width="9.140625" style="143"/>
    <col min="7695" max="7695" width="39.42578125" style="143" customWidth="1"/>
    <col min="7696" max="7696" width="12.28515625" style="143" customWidth="1"/>
    <col min="7697" max="7697" width="10.5703125" style="143" customWidth="1"/>
    <col min="7698" max="7699" width="9.140625" style="143"/>
    <col min="7700" max="7700" width="10.7109375" style="143" customWidth="1"/>
    <col min="7701" max="7706" width="9.140625" style="143"/>
    <col min="7707" max="7708" width="12.42578125" style="143" customWidth="1"/>
    <col min="7709" max="7709" width="9.140625" style="143"/>
    <col min="7710" max="7710" width="12.7109375" style="143" bestFit="1" customWidth="1"/>
    <col min="7711" max="7712" width="9.140625" style="143"/>
    <col min="7713" max="7713" width="11.5703125" style="143" bestFit="1" customWidth="1"/>
    <col min="7714" max="7938" width="9.140625" style="143"/>
    <col min="7939" max="7939" width="15" style="143" customWidth="1"/>
    <col min="7940" max="7940" width="20.7109375" style="143" customWidth="1"/>
    <col min="7941" max="7941" width="30.42578125" style="143" customWidth="1"/>
    <col min="7942" max="7942" width="17.85546875" style="143" customWidth="1"/>
    <col min="7943" max="7944" width="10.7109375" style="143" customWidth="1"/>
    <col min="7945" max="7945" width="14" style="143" customWidth="1"/>
    <col min="7946" max="7948" width="9.140625" style="143"/>
    <col min="7949" max="7949" width="11.28515625" style="143" customWidth="1"/>
    <col min="7950" max="7950" width="9.140625" style="143"/>
    <col min="7951" max="7951" width="39.42578125" style="143" customWidth="1"/>
    <col min="7952" max="7952" width="12.28515625" style="143" customWidth="1"/>
    <col min="7953" max="7953" width="10.5703125" style="143" customWidth="1"/>
    <col min="7954" max="7955" width="9.140625" style="143"/>
    <col min="7956" max="7956" width="10.7109375" style="143" customWidth="1"/>
    <col min="7957" max="7962" width="9.140625" style="143"/>
    <col min="7963" max="7964" width="12.42578125" style="143" customWidth="1"/>
    <col min="7965" max="7965" width="9.140625" style="143"/>
    <col min="7966" max="7966" width="12.7109375" style="143" bestFit="1" customWidth="1"/>
    <col min="7967" max="7968" width="9.140625" style="143"/>
    <col min="7969" max="7969" width="11.5703125" style="143" bestFit="1" customWidth="1"/>
    <col min="7970" max="8194" width="9.140625" style="143"/>
    <col min="8195" max="8195" width="15" style="143" customWidth="1"/>
    <col min="8196" max="8196" width="20.7109375" style="143" customWidth="1"/>
    <col min="8197" max="8197" width="30.42578125" style="143" customWidth="1"/>
    <col min="8198" max="8198" width="17.85546875" style="143" customWidth="1"/>
    <col min="8199" max="8200" width="10.7109375" style="143" customWidth="1"/>
    <col min="8201" max="8201" width="14" style="143" customWidth="1"/>
    <col min="8202" max="8204" width="9.140625" style="143"/>
    <col min="8205" max="8205" width="11.28515625" style="143" customWidth="1"/>
    <col min="8206" max="8206" width="9.140625" style="143"/>
    <col min="8207" max="8207" width="39.42578125" style="143" customWidth="1"/>
    <col min="8208" max="8208" width="12.28515625" style="143" customWidth="1"/>
    <col min="8209" max="8209" width="10.5703125" style="143" customWidth="1"/>
    <col min="8210" max="8211" width="9.140625" style="143"/>
    <col min="8212" max="8212" width="10.7109375" style="143" customWidth="1"/>
    <col min="8213" max="8218" width="9.140625" style="143"/>
    <col min="8219" max="8220" width="12.42578125" style="143" customWidth="1"/>
    <col min="8221" max="8221" width="9.140625" style="143"/>
    <col min="8222" max="8222" width="12.7109375" style="143" bestFit="1" customWidth="1"/>
    <col min="8223" max="8224" width="9.140625" style="143"/>
    <col min="8225" max="8225" width="11.5703125" style="143" bestFit="1" customWidth="1"/>
    <col min="8226" max="8450" width="9.140625" style="143"/>
    <col min="8451" max="8451" width="15" style="143" customWidth="1"/>
    <col min="8452" max="8452" width="20.7109375" style="143" customWidth="1"/>
    <col min="8453" max="8453" width="30.42578125" style="143" customWidth="1"/>
    <col min="8454" max="8454" width="17.85546875" style="143" customWidth="1"/>
    <col min="8455" max="8456" width="10.7109375" style="143" customWidth="1"/>
    <col min="8457" max="8457" width="14" style="143" customWidth="1"/>
    <col min="8458" max="8460" width="9.140625" style="143"/>
    <col min="8461" max="8461" width="11.28515625" style="143" customWidth="1"/>
    <col min="8462" max="8462" width="9.140625" style="143"/>
    <col min="8463" max="8463" width="39.42578125" style="143" customWidth="1"/>
    <col min="8464" max="8464" width="12.28515625" style="143" customWidth="1"/>
    <col min="8465" max="8465" width="10.5703125" style="143" customWidth="1"/>
    <col min="8466" max="8467" width="9.140625" style="143"/>
    <col min="8468" max="8468" width="10.7109375" style="143" customWidth="1"/>
    <col min="8469" max="8474" width="9.140625" style="143"/>
    <col min="8475" max="8476" width="12.42578125" style="143" customWidth="1"/>
    <col min="8477" max="8477" width="9.140625" style="143"/>
    <col min="8478" max="8478" width="12.7109375" style="143" bestFit="1" customWidth="1"/>
    <col min="8479" max="8480" width="9.140625" style="143"/>
    <col min="8481" max="8481" width="11.5703125" style="143" bestFit="1" customWidth="1"/>
    <col min="8482" max="8706" width="9.140625" style="143"/>
    <col min="8707" max="8707" width="15" style="143" customWidth="1"/>
    <col min="8708" max="8708" width="20.7109375" style="143" customWidth="1"/>
    <col min="8709" max="8709" width="30.42578125" style="143" customWidth="1"/>
    <col min="8710" max="8710" width="17.85546875" style="143" customWidth="1"/>
    <col min="8711" max="8712" width="10.7109375" style="143" customWidth="1"/>
    <col min="8713" max="8713" width="14" style="143" customWidth="1"/>
    <col min="8714" max="8716" width="9.140625" style="143"/>
    <col min="8717" max="8717" width="11.28515625" style="143" customWidth="1"/>
    <col min="8718" max="8718" width="9.140625" style="143"/>
    <col min="8719" max="8719" width="39.42578125" style="143" customWidth="1"/>
    <col min="8720" max="8720" width="12.28515625" style="143" customWidth="1"/>
    <col min="8721" max="8721" width="10.5703125" style="143" customWidth="1"/>
    <col min="8722" max="8723" width="9.140625" style="143"/>
    <col min="8724" max="8724" width="10.7109375" style="143" customWidth="1"/>
    <col min="8725" max="8730" width="9.140625" style="143"/>
    <col min="8731" max="8732" width="12.42578125" style="143" customWidth="1"/>
    <col min="8733" max="8733" width="9.140625" style="143"/>
    <col min="8734" max="8734" width="12.7109375" style="143" bestFit="1" customWidth="1"/>
    <col min="8735" max="8736" width="9.140625" style="143"/>
    <col min="8737" max="8737" width="11.5703125" style="143" bestFit="1" customWidth="1"/>
    <col min="8738" max="8962" width="9.140625" style="143"/>
    <col min="8963" max="8963" width="15" style="143" customWidth="1"/>
    <col min="8964" max="8964" width="20.7109375" style="143" customWidth="1"/>
    <col min="8965" max="8965" width="30.42578125" style="143" customWidth="1"/>
    <col min="8966" max="8966" width="17.85546875" style="143" customWidth="1"/>
    <col min="8967" max="8968" width="10.7109375" style="143" customWidth="1"/>
    <col min="8969" max="8969" width="14" style="143" customWidth="1"/>
    <col min="8970" max="8972" width="9.140625" style="143"/>
    <col min="8973" max="8973" width="11.28515625" style="143" customWidth="1"/>
    <col min="8974" max="8974" width="9.140625" style="143"/>
    <col min="8975" max="8975" width="39.42578125" style="143" customWidth="1"/>
    <col min="8976" max="8976" width="12.28515625" style="143" customWidth="1"/>
    <col min="8977" max="8977" width="10.5703125" style="143" customWidth="1"/>
    <col min="8978" max="8979" width="9.140625" style="143"/>
    <col min="8980" max="8980" width="10.7109375" style="143" customWidth="1"/>
    <col min="8981" max="8986" width="9.140625" style="143"/>
    <col min="8987" max="8988" width="12.42578125" style="143" customWidth="1"/>
    <col min="8989" max="8989" width="9.140625" style="143"/>
    <col min="8990" max="8990" width="12.7109375" style="143" bestFit="1" customWidth="1"/>
    <col min="8991" max="8992" width="9.140625" style="143"/>
    <col min="8993" max="8993" width="11.5703125" style="143" bestFit="1" customWidth="1"/>
    <col min="8994" max="9218" width="9.140625" style="143"/>
    <col min="9219" max="9219" width="15" style="143" customWidth="1"/>
    <col min="9220" max="9220" width="20.7109375" style="143" customWidth="1"/>
    <col min="9221" max="9221" width="30.42578125" style="143" customWidth="1"/>
    <col min="9222" max="9222" width="17.85546875" style="143" customWidth="1"/>
    <col min="9223" max="9224" width="10.7109375" style="143" customWidth="1"/>
    <col min="9225" max="9225" width="14" style="143" customWidth="1"/>
    <col min="9226" max="9228" width="9.140625" style="143"/>
    <col min="9229" max="9229" width="11.28515625" style="143" customWidth="1"/>
    <col min="9230" max="9230" width="9.140625" style="143"/>
    <col min="9231" max="9231" width="39.42578125" style="143" customWidth="1"/>
    <col min="9232" max="9232" width="12.28515625" style="143" customWidth="1"/>
    <col min="9233" max="9233" width="10.5703125" style="143" customWidth="1"/>
    <col min="9234" max="9235" width="9.140625" style="143"/>
    <col min="9236" max="9236" width="10.7109375" style="143" customWidth="1"/>
    <col min="9237" max="9242" width="9.140625" style="143"/>
    <col min="9243" max="9244" width="12.42578125" style="143" customWidth="1"/>
    <col min="9245" max="9245" width="9.140625" style="143"/>
    <col min="9246" max="9246" width="12.7109375" style="143" bestFit="1" customWidth="1"/>
    <col min="9247" max="9248" width="9.140625" style="143"/>
    <col min="9249" max="9249" width="11.5703125" style="143" bestFit="1" customWidth="1"/>
    <col min="9250" max="9474" width="9.140625" style="143"/>
    <col min="9475" max="9475" width="15" style="143" customWidth="1"/>
    <col min="9476" max="9476" width="20.7109375" style="143" customWidth="1"/>
    <col min="9477" max="9477" width="30.42578125" style="143" customWidth="1"/>
    <col min="9478" max="9478" width="17.85546875" style="143" customWidth="1"/>
    <col min="9479" max="9480" width="10.7109375" style="143" customWidth="1"/>
    <col min="9481" max="9481" width="14" style="143" customWidth="1"/>
    <col min="9482" max="9484" width="9.140625" style="143"/>
    <col min="9485" max="9485" width="11.28515625" style="143" customWidth="1"/>
    <col min="9486" max="9486" width="9.140625" style="143"/>
    <col min="9487" max="9487" width="39.42578125" style="143" customWidth="1"/>
    <col min="9488" max="9488" width="12.28515625" style="143" customWidth="1"/>
    <col min="9489" max="9489" width="10.5703125" style="143" customWidth="1"/>
    <col min="9490" max="9491" width="9.140625" style="143"/>
    <col min="9492" max="9492" width="10.7109375" style="143" customWidth="1"/>
    <col min="9493" max="9498" width="9.140625" style="143"/>
    <col min="9499" max="9500" width="12.42578125" style="143" customWidth="1"/>
    <col min="9501" max="9501" width="9.140625" style="143"/>
    <col min="9502" max="9502" width="12.7109375" style="143" bestFit="1" customWidth="1"/>
    <col min="9503" max="9504" width="9.140625" style="143"/>
    <col min="9505" max="9505" width="11.5703125" style="143" bestFit="1" customWidth="1"/>
    <col min="9506" max="9730" width="9.140625" style="143"/>
    <col min="9731" max="9731" width="15" style="143" customWidth="1"/>
    <col min="9732" max="9732" width="20.7109375" style="143" customWidth="1"/>
    <col min="9733" max="9733" width="30.42578125" style="143" customWidth="1"/>
    <col min="9734" max="9734" width="17.85546875" style="143" customWidth="1"/>
    <col min="9735" max="9736" width="10.7109375" style="143" customWidth="1"/>
    <col min="9737" max="9737" width="14" style="143" customWidth="1"/>
    <col min="9738" max="9740" width="9.140625" style="143"/>
    <col min="9741" max="9741" width="11.28515625" style="143" customWidth="1"/>
    <col min="9742" max="9742" width="9.140625" style="143"/>
    <col min="9743" max="9743" width="39.42578125" style="143" customWidth="1"/>
    <col min="9744" max="9744" width="12.28515625" style="143" customWidth="1"/>
    <col min="9745" max="9745" width="10.5703125" style="143" customWidth="1"/>
    <col min="9746" max="9747" width="9.140625" style="143"/>
    <col min="9748" max="9748" width="10.7109375" style="143" customWidth="1"/>
    <col min="9749" max="9754" width="9.140625" style="143"/>
    <col min="9755" max="9756" width="12.42578125" style="143" customWidth="1"/>
    <col min="9757" max="9757" width="9.140625" style="143"/>
    <col min="9758" max="9758" width="12.7109375" style="143" bestFit="1" customWidth="1"/>
    <col min="9759" max="9760" width="9.140625" style="143"/>
    <col min="9761" max="9761" width="11.5703125" style="143" bestFit="1" customWidth="1"/>
    <col min="9762" max="9986" width="9.140625" style="143"/>
    <col min="9987" max="9987" width="15" style="143" customWidth="1"/>
    <col min="9988" max="9988" width="20.7109375" style="143" customWidth="1"/>
    <col min="9989" max="9989" width="30.42578125" style="143" customWidth="1"/>
    <col min="9990" max="9990" width="17.85546875" style="143" customWidth="1"/>
    <col min="9991" max="9992" width="10.7109375" style="143" customWidth="1"/>
    <col min="9993" max="9993" width="14" style="143" customWidth="1"/>
    <col min="9994" max="9996" width="9.140625" style="143"/>
    <col min="9997" max="9997" width="11.28515625" style="143" customWidth="1"/>
    <col min="9998" max="9998" width="9.140625" style="143"/>
    <col min="9999" max="9999" width="39.42578125" style="143" customWidth="1"/>
    <col min="10000" max="10000" width="12.28515625" style="143" customWidth="1"/>
    <col min="10001" max="10001" width="10.5703125" style="143" customWidth="1"/>
    <col min="10002" max="10003" width="9.140625" style="143"/>
    <col min="10004" max="10004" width="10.7109375" style="143" customWidth="1"/>
    <col min="10005" max="10010" width="9.140625" style="143"/>
    <col min="10011" max="10012" width="12.42578125" style="143" customWidth="1"/>
    <col min="10013" max="10013" width="9.140625" style="143"/>
    <col min="10014" max="10014" width="12.7109375" style="143" bestFit="1" customWidth="1"/>
    <col min="10015" max="10016" width="9.140625" style="143"/>
    <col min="10017" max="10017" width="11.5703125" style="143" bestFit="1" customWidth="1"/>
    <col min="10018" max="10242" width="9.140625" style="143"/>
    <col min="10243" max="10243" width="15" style="143" customWidth="1"/>
    <col min="10244" max="10244" width="20.7109375" style="143" customWidth="1"/>
    <col min="10245" max="10245" width="30.42578125" style="143" customWidth="1"/>
    <col min="10246" max="10246" width="17.85546875" style="143" customWidth="1"/>
    <col min="10247" max="10248" width="10.7109375" style="143" customWidth="1"/>
    <col min="10249" max="10249" width="14" style="143" customWidth="1"/>
    <col min="10250" max="10252" width="9.140625" style="143"/>
    <col min="10253" max="10253" width="11.28515625" style="143" customWidth="1"/>
    <col min="10254" max="10254" width="9.140625" style="143"/>
    <col min="10255" max="10255" width="39.42578125" style="143" customWidth="1"/>
    <col min="10256" max="10256" width="12.28515625" style="143" customWidth="1"/>
    <col min="10257" max="10257" width="10.5703125" style="143" customWidth="1"/>
    <col min="10258" max="10259" width="9.140625" style="143"/>
    <col min="10260" max="10260" width="10.7109375" style="143" customWidth="1"/>
    <col min="10261" max="10266" width="9.140625" style="143"/>
    <col min="10267" max="10268" width="12.42578125" style="143" customWidth="1"/>
    <col min="10269" max="10269" width="9.140625" style="143"/>
    <col min="10270" max="10270" width="12.7109375" style="143" bestFit="1" customWidth="1"/>
    <col min="10271" max="10272" width="9.140625" style="143"/>
    <col min="10273" max="10273" width="11.5703125" style="143" bestFit="1" customWidth="1"/>
    <col min="10274" max="10498" width="9.140625" style="143"/>
    <col min="10499" max="10499" width="15" style="143" customWidth="1"/>
    <col min="10500" max="10500" width="20.7109375" style="143" customWidth="1"/>
    <col min="10501" max="10501" width="30.42578125" style="143" customWidth="1"/>
    <col min="10502" max="10502" width="17.85546875" style="143" customWidth="1"/>
    <col min="10503" max="10504" width="10.7109375" style="143" customWidth="1"/>
    <col min="10505" max="10505" width="14" style="143" customWidth="1"/>
    <col min="10506" max="10508" width="9.140625" style="143"/>
    <col min="10509" max="10509" width="11.28515625" style="143" customWidth="1"/>
    <col min="10510" max="10510" width="9.140625" style="143"/>
    <col min="10511" max="10511" width="39.42578125" style="143" customWidth="1"/>
    <col min="10512" max="10512" width="12.28515625" style="143" customWidth="1"/>
    <col min="10513" max="10513" width="10.5703125" style="143" customWidth="1"/>
    <col min="10514" max="10515" width="9.140625" style="143"/>
    <col min="10516" max="10516" width="10.7109375" style="143" customWidth="1"/>
    <col min="10517" max="10522" width="9.140625" style="143"/>
    <col min="10523" max="10524" width="12.42578125" style="143" customWidth="1"/>
    <col min="10525" max="10525" width="9.140625" style="143"/>
    <col min="10526" max="10526" width="12.7109375" style="143" bestFit="1" customWidth="1"/>
    <col min="10527" max="10528" width="9.140625" style="143"/>
    <col min="10529" max="10529" width="11.5703125" style="143" bestFit="1" customWidth="1"/>
    <col min="10530" max="10754" width="9.140625" style="143"/>
    <col min="10755" max="10755" width="15" style="143" customWidth="1"/>
    <col min="10756" max="10756" width="20.7109375" style="143" customWidth="1"/>
    <col min="10757" max="10757" width="30.42578125" style="143" customWidth="1"/>
    <col min="10758" max="10758" width="17.85546875" style="143" customWidth="1"/>
    <col min="10759" max="10760" width="10.7109375" style="143" customWidth="1"/>
    <col min="10761" max="10761" width="14" style="143" customWidth="1"/>
    <col min="10762" max="10764" width="9.140625" style="143"/>
    <col min="10765" max="10765" width="11.28515625" style="143" customWidth="1"/>
    <col min="10766" max="10766" width="9.140625" style="143"/>
    <col min="10767" max="10767" width="39.42578125" style="143" customWidth="1"/>
    <col min="10768" max="10768" width="12.28515625" style="143" customWidth="1"/>
    <col min="10769" max="10769" width="10.5703125" style="143" customWidth="1"/>
    <col min="10770" max="10771" width="9.140625" style="143"/>
    <col min="10772" max="10772" width="10.7109375" style="143" customWidth="1"/>
    <col min="10773" max="10778" width="9.140625" style="143"/>
    <col min="10779" max="10780" width="12.42578125" style="143" customWidth="1"/>
    <col min="10781" max="10781" width="9.140625" style="143"/>
    <col min="10782" max="10782" width="12.7109375" style="143" bestFit="1" customWidth="1"/>
    <col min="10783" max="10784" width="9.140625" style="143"/>
    <col min="10785" max="10785" width="11.5703125" style="143" bestFit="1" customWidth="1"/>
    <col min="10786" max="11010" width="9.140625" style="143"/>
    <col min="11011" max="11011" width="15" style="143" customWidth="1"/>
    <col min="11012" max="11012" width="20.7109375" style="143" customWidth="1"/>
    <col min="11013" max="11013" width="30.42578125" style="143" customWidth="1"/>
    <col min="11014" max="11014" width="17.85546875" style="143" customWidth="1"/>
    <col min="11015" max="11016" width="10.7109375" style="143" customWidth="1"/>
    <col min="11017" max="11017" width="14" style="143" customWidth="1"/>
    <col min="11018" max="11020" width="9.140625" style="143"/>
    <col min="11021" max="11021" width="11.28515625" style="143" customWidth="1"/>
    <col min="11022" max="11022" width="9.140625" style="143"/>
    <col min="11023" max="11023" width="39.42578125" style="143" customWidth="1"/>
    <col min="11024" max="11024" width="12.28515625" style="143" customWidth="1"/>
    <col min="11025" max="11025" width="10.5703125" style="143" customWidth="1"/>
    <col min="11026" max="11027" width="9.140625" style="143"/>
    <col min="11028" max="11028" width="10.7109375" style="143" customWidth="1"/>
    <col min="11029" max="11034" width="9.140625" style="143"/>
    <col min="11035" max="11036" width="12.42578125" style="143" customWidth="1"/>
    <col min="11037" max="11037" width="9.140625" style="143"/>
    <col min="11038" max="11038" width="12.7109375" style="143" bestFit="1" customWidth="1"/>
    <col min="11039" max="11040" width="9.140625" style="143"/>
    <col min="11041" max="11041" width="11.5703125" style="143" bestFit="1" customWidth="1"/>
    <col min="11042" max="11266" width="9.140625" style="143"/>
    <col min="11267" max="11267" width="15" style="143" customWidth="1"/>
    <col min="11268" max="11268" width="20.7109375" style="143" customWidth="1"/>
    <col min="11269" max="11269" width="30.42578125" style="143" customWidth="1"/>
    <col min="11270" max="11270" width="17.85546875" style="143" customWidth="1"/>
    <col min="11271" max="11272" width="10.7109375" style="143" customWidth="1"/>
    <col min="11273" max="11273" width="14" style="143" customWidth="1"/>
    <col min="11274" max="11276" width="9.140625" style="143"/>
    <col min="11277" max="11277" width="11.28515625" style="143" customWidth="1"/>
    <col min="11278" max="11278" width="9.140625" style="143"/>
    <col min="11279" max="11279" width="39.42578125" style="143" customWidth="1"/>
    <col min="11280" max="11280" width="12.28515625" style="143" customWidth="1"/>
    <col min="11281" max="11281" width="10.5703125" style="143" customWidth="1"/>
    <col min="11282" max="11283" width="9.140625" style="143"/>
    <col min="11284" max="11284" width="10.7109375" style="143" customWidth="1"/>
    <col min="11285" max="11290" width="9.140625" style="143"/>
    <col min="11291" max="11292" width="12.42578125" style="143" customWidth="1"/>
    <col min="11293" max="11293" width="9.140625" style="143"/>
    <col min="11294" max="11294" width="12.7109375" style="143" bestFit="1" customWidth="1"/>
    <col min="11295" max="11296" width="9.140625" style="143"/>
    <col min="11297" max="11297" width="11.5703125" style="143" bestFit="1" customWidth="1"/>
    <col min="11298" max="11522" width="9.140625" style="143"/>
    <col min="11523" max="11523" width="15" style="143" customWidth="1"/>
    <col min="11524" max="11524" width="20.7109375" style="143" customWidth="1"/>
    <col min="11525" max="11525" width="30.42578125" style="143" customWidth="1"/>
    <col min="11526" max="11526" width="17.85546875" style="143" customWidth="1"/>
    <col min="11527" max="11528" width="10.7109375" style="143" customWidth="1"/>
    <col min="11529" max="11529" width="14" style="143" customWidth="1"/>
    <col min="11530" max="11532" width="9.140625" style="143"/>
    <col min="11533" max="11533" width="11.28515625" style="143" customWidth="1"/>
    <col min="11534" max="11534" width="9.140625" style="143"/>
    <col min="11535" max="11535" width="39.42578125" style="143" customWidth="1"/>
    <col min="11536" max="11536" width="12.28515625" style="143" customWidth="1"/>
    <col min="11537" max="11537" width="10.5703125" style="143" customWidth="1"/>
    <col min="11538" max="11539" width="9.140625" style="143"/>
    <col min="11540" max="11540" width="10.7109375" style="143" customWidth="1"/>
    <col min="11541" max="11546" width="9.140625" style="143"/>
    <col min="11547" max="11548" width="12.42578125" style="143" customWidth="1"/>
    <col min="11549" max="11549" width="9.140625" style="143"/>
    <col min="11550" max="11550" width="12.7109375" style="143" bestFit="1" customWidth="1"/>
    <col min="11551" max="11552" width="9.140625" style="143"/>
    <col min="11553" max="11553" width="11.5703125" style="143" bestFit="1" customWidth="1"/>
    <col min="11554" max="11778" width="9.140625" style="143"/>
    <col min="11779" max="11779" width="15" style="143" customWidth="1"/>
    <col min="11780" max="11780" width="20.7109375" style="143" customWidth="1"/>
    <col min="11781" max="11781" width="30.42578125" style="143" customWidth="1"/>
    <col min="11782" max="11782" width="17.85546875" style="143" customWidth="1"/>
    <col min="11783" max="11784" width="10.7109375" style="143" customWidth="1"/>
    <col min="11785" max="11785" width="14" style="143" customWidth="1"/>
    <col min="11786" max="11788" width="9.140625" style="143"/>
    <col min="11789" max="11789" width="11.28515625" style="143" customWidth="1"/>
    <col min="11790" max="11790" width="9.140625" style="143"/>
    <col min="11791" max="11791" width="39.42578125" style="143" customWidth="1"/>
    <col min="11792" max="11792" width="12.28515625" style="143" customWidth="1"/>
    <col min="11793" max="11793" width="10.5703125" style="143" customWidth="1"/>
    <col min="11794" max="11795" width="9.140625" style="143"/>
    <col min="11796" max="11796" width="10.7109375" style="143" customWidth="1"/>
    <col min="11797" max="11802" width="9.140625" style="143"/>
    <col min="11803" max="11804" width="12.42578125" style="143" customWidth="1"/>
    <col min="11805" max="11805" width="9.140625" style="143"/>
    <col min="11806" max="11806" width="12.7109375" style="143" bestFit="1" customWidth="1"/>
    <col min="11807" max="11808" width="9.140625" style="143"/>
    <col min="11809" max="11809" width="11.5703125" style="143" bestFit="1" customWidth="1"/>
    <col min="11810" max="12034" width="9.140625" style="143"/>
    <col min="12035" max="12035" width="15" style="143" customWidth="1"/>
    <col min="12036" max="12036" width="20.7109375" style="143" customWidth="1"/>
    <col min="12037" max="12037" width="30.42578125" style="143" customWidth="1"/>
    <col min="12038" max="12038" width="17.85546875" style="143" customWidth="1"/>
    <col min="12039" max="12040" width="10.7109375" style="143" customWidth="1"/>
    <col min="12041" max="12041" width="14" style="143" customWidth="1"/>
    <col min="12042" max="12044" width="9.140625" style="143"/>
    <col min="12045" max="12045" width="11.28515625" style="143" customWidth="1"/>
    <col min="12046" max="12046" width="9.140625" style="143"/>
    <col min="12047" max="12047" width="39.42578125" style="143" customWidth="1"/>
    <col min="12048" max="12048" width="12.28515625" style="143" customWidth="1"/>
    <col min="12049" max="12049" width="10.5703125" style="143" customWidth="1"/>
    <col min="12050" max="12051" width="9.140625" style="143"/>
    <col min="12052" max="12052" width="10.7109375" style="143" customWidth="1"/>
    <col min="12053" max="12058" width="9.140625" style="143"/>
    <col min="12059" max="12060" width="12.42578125" style="143" customWidth="1"/>
    <col min="12061" max="12061" width="9.140625" style="143"/>
    <col min="12062" max="12062" width="12.7109375" style="143" bestFit="1" customWidth="1"/>
    <col min="12063" max="12064" width="9.140625" style="143"/>
    <col min="12065" max="12065" width="11.5703125" style="143" bestFit="1" customWidth="1"/>
    <col min="12066" max="12290" width="9.140625" style="143"/>
    <col min="12291" max="12291" width="15" style="143" customWidth="1"/>
    <col min="12292" max="12292" width="20.7109375" style="143" customWidth="1"/>
    <col min="12293" max="12293" width="30.42578125" style="143" customWidth="1"/>
    <col min="12294" max="12294" width="17.85546875" style="143" customWidth="1"/>
    <col min="12295" max="12296" width="10.7109375" style="143" customWidth="1"/>
    <col min="12297" max="12297" width="14" style="143" customWidth="1"/>
    <col min="12298" max="12300" width="9.140625" style="143"/>
    <col min="12301" max="12301" width="11.28515625" style="143" customWidth="1"/>
    <col min="12302" max="12302" width="9.140625" style="143"/>
    <col min="12303" max="12303" width="39.42578125" style="143" customWidth="1"/>
    <col min="12304" max="12304" width="12.28515625" style="143" customWidth="1"/>
    <col min="12305" max="12305" width="10.5703125" style="143" customWidth="1"/>
    <col min="12306" max="12307" width="9.140625" style="143"/>
    <col min="12308" max="12308" width="10.7109375" style="143" customWidth="1"/>
    <col min="12309" max="12314" width="9.140625" style="143"/>
    <col min="12315" max="12316" width="12.42578125" style="143" customWidth="1"/>
    <col min="12317" max="12317" width="9.140625" style="143"/>
    <col min="12318" max="12318" width="12.7109375" style="143" bestFit="1" customWidth="1"/>
    <col min="12319" max="12320" width="9.140625" style="143"/>
    <col min="12321" max="12321" width="11.5703125" style="143" bestFit="1" customWidth="1"/>
    <col min="12322" max="12546" width="9.140625" style="143"/>
    <col min="12547" max="12547" width="15" style="143" customWidth="1"/>
    <col min="12548" max="12548" width="20.7109375" style="143" customWidth="1"/>
    <col min="12549" max="12549" width="30.42578125" style="143" customWidth="1"/>
    <col min="12550" max="12550" width="17.85546875" style="143" customWidth="1"/>
    <col min="12551" max="12552" width="10.7109375" style="143" customWidth="1"/>
    <col min="12553" max="12553" width="14" style="143" customWidth="1"/>
    <col min="12554" max="12556" width="9.140625" style="143"/>
    <col min="12557" max="12557" width="11.28515625" style="143" customWidth="1"/>
    <col min="12558" max="12558" width="9.140625" style="143"/>
    <col min="12559" max="12559" width="39.42578125" style="143" customWidth="1"/>
    <col min="12560" max="12560" width="12.28515625" style="143" customWidth="1"/>
    <col min="12561" max="12561" width="10.5703125" style="143" customWidth="1"/>
    <col min="12562" max="12563" width="9.140625" style="143"/>
    <col min="12564" max="12564" width="10.7109375" style="143" customWidth="1"/>
    <col min="12565" max="12570" width="9.140625" style="143"/>
    <col min="12571" max="12572" width="12.42578125" style="143" customWidth="1"/>
    <col min="12573" max="12573" width="9.140625" style="143"/>
    <col min="12574" max="12574" width="12.7109375" style="143" bestFit="1" customWidth="1"/>
    <col min="12575" max="12576" width="9.140625" style="143"/>
    <col min="12577" max="12577" width="11.5703125" style="143" bestFit="1" customWidth="1"/>
    <col min="12578" max="12802" width="9.140625" style="143"/>
    <col min="12803" max="12803" width="15" style="143" customWidth="1"/>
    <col min="12804" max="12804" width="20.7109375" style="143" customWidth="1"/>
    <col min="12805" max="12805" width="30.42578125" style="143" customWidth="1"/>
    <col min="12806" max="12806" width="17.85546875" style="143" customWidth="1"/>
    <col min="12807" max="12808" width="10.7109375" style="143" customWidth="1"/>
    <col min="12809" max="12809" width="14" style="143" customWidth="1"/>
    <col min="12810" max="12812" width="9.140625" style="143"/>
    <col min="12813" max="12813" width="11.28515625" style="143" customWidth="1"/>
    <col min="12814" max="12814" width="9.140625" style="143"/>
    <col min="12815" max="12815" width="39.42578125" style="143" customWidth="1"/>
    <col min="12816" max="12816" width="12.28515625" style="143" customWidth="1"/>
    <col min="12817" max="12817" width="10.5703125" style="143" customWidth="1"/>
    <col min="12818" max="12819" width="9.140625" style="143"/>
    <col min="12820" max="12820" width="10.7109375" style="143" customWidth="1"/>
    <col min="12821" max="12826" width="9.140625" style="143"/>
    <col min="12827" max="12828" width="12.42578125" style="143" customWidth="1"/>
    <col min="12829" max="12829" width="9.140625" style="143"/>
    <col min="12830" max="12830" width="12.7109375" style="143" bestFit="1" customWidth="1"/>
    <col min="12831" max="12832" width="9.140625" style="143"/>
    <col min="12833" max="12833" width="11.5703125" style="143" bestFit="1" customWidth="1"/>
    <col min="12834" max="13058" width="9.140625" style="143"/>
    <col min="13059" max="13059" width="15" style="143" customWidth="1"/>
    <col min="13060" max="13060" width="20.7109375" style="143" customWidth="1"/>
    <col min="13061" max="13061" width="30.42578125" style="143" customWidth="1"/>
    <col min="13062" max="13062" width="17.85546875" style="143" customWidth="1"/>
    <col min="13063" max="13064" width="10.7109375" style="143" customWidth="1"/>
    <col min="13065" max="13065" width="14" style="143" customWidth="1"/>
    <col min="13066" max="13068" width="9.140625" style="143"/>
    <col min="13069" max="13069" width="11.28515625" style="143" customWidth="1"/>
    <col min="13070" max="13070" width="9.140625" style="143"/>
    <col min="13071" max="13071" width="39.42578125" style="143" customWidth="1"/>
    <col min="13072" max="13072" width="12.28515625" style="143" customWidth="1"/>
    <col min="13073" max="13073" width="10.5703125" style="143" customWidth="1"/>
    <col min="13074" max="13075" width="9.140625" style="143"/>
    <col min="13076" max="13076" width="10.7109375" style="143" customWidth="1"/>
    <col min="13077" max="13082" width="9.140625" style="143"/>
    <col min="13083" max="13084" width="12.42578125" style="143" customWidth="1"/>
    <col min="13085" max="13085" width="9.140625" style="143"/>
    <col min="13086" max="13086" width="12.7109375" style="143" bestFit="1" customWidth="1"/>
    <col min="13087" max="13088" width="9.140625" style="143"/>
    <col min="13089" max="13089" width="11.5703125" style="143" bestFit="1" customWidth="1"/>
    <col min="13090" max="13314" width="9.140625" style="143"/>
    <col min="13315" max="13315" width="15" style="143" customWidth="1"/>
    <col min="13316" max="13316" width="20.7109375" style="143" customWidth="1"/>
    <col min="13317" max="13317" width="30.42578125" style="143" customWidth="1"/>
    <col min="13318" max="13318" width="17.85546875" style="143" customWidth="1"/>
    <col min="13319" max="13320" width="10.7109375" style="143" customWidth="1"/>
    <col min="13321" max="13321" width="14" style="143" customWidth="1"/>
    <col min="13322" max="13324" width="9.140625" style="143"/>
    <col min="13325" max="13325" width="11.28515625" style="143" customWidth="1"/>
    <col min="13326" max="13326" width="9.140625" style="143"/>
    <col min="13327" max="13327" width="39.42578125" style="143" customWidth="1"/>
    <col min="13328" max="13328" width="12.28515625" style="143" customWidth="1"/>
    <col min="13329" max="13329" width="10.5703125" style="143" customWidth="1"/>
    <col min="13330" max="13331" width="9.140625" style="143"/>
    <col min="13332" max="13332" width="10.7109375" style="143" customWidth="1"/>
    <col min="13333" max="13338" width="9.140625" style="143"/>
    <col min="13339" max="13340" width="12.42578125" style="143" customWidth="1"/>
    <col min="13341" max="13341" width="9.140625" style="143"/>
    <col min="13342" max="13342" width="12.7109375" style="143" bestFit="1" customWidth="1"/>
    <col min="13343" max="13344" width="9.140625" style="143"/>
    <col min="13345" max="13345" width="11.5703125" style="143" bestFit="1" customWidth="1"/>
    <col min="13346" max="13570" width="9.140625" style="143"/>
    <col min="13571" max="13571" width="15" style="143" customWidth="1"/>
    <col min="13572" max="13572" width="20.7109375" style="143" customWidth="1"/>
    <col min="13573" max="13573" width="30.42578125" style="143" customWidth="1"/>
    <col min="13574" max="13574" width="17.85546875" style="143" customWidth="1"/>
    <col min="13575" max="13576" width="10.7109375" style="143" customWidth="1"/>
    <col min="13577" max="13577" width="14" style="143" customWidth="1"/>
    <col min="13578" max="13580" width="9.140625" style="143"/>
    <col min="13581" max="13581" width="11.28515625" style="143" customWidth="1"/>
    <col min="13582" max="13582" width="9.140625" style="143"/>
    <col min="13583" max="13583" width="39.42578125" style="143" customWidth="1"/>
    <col min="13584" max="13584" width="12.28515625" style="143" customWidth="1"/>
    <col min="13585" max="13585" width="10.5703125" style="143" customWidth="1"/>
    <col min="13586" max="13587" width="9.140625" style="143"/>
    <col min="13588" max="13588" width="10.7109375" style="143" customWidth="1"/>
    <col min="13589" max="13594" width="9.140625" style="143"/>
    <col min="13595" max="13596" width="12.42578125" style="143" customWidth="1"/>
    <col min="13597" max="13597" width="9.140625" style="143"/>
    <col min="13598" max="13598" width="12.7109375" style="143" bestFit="1" customWidth="1"/>
    <col min="13599" max="13600" width="9.140625" style="143"/>
    <col min="13601" max="13601" width="11.5703125" style="143" bestFit="1" customWidth="1"/>
    <col min="13602" max="13826" width="9.140625" style="143"/>
    <col min="13827" max="13827" width="15" style="143" customWidth="1"/>
    <col min="13828" max="13828" width="20.7109375" style="143" customWidth="1"/>
    <col min="13829" max="13829" width="30.42578125" style="143" customWidth="1"/>
    <col min="13830" max="13830" width="17.85546875" style="143" customWidth="1"/>
    <col min="13831" max="13832" width="10.7109375" style="143" customWidth="1"/>
    <col min="13833" max="13833" width="14" style="143" customWidth="1"/>
    <col min="13834" max="13836" width="9.140625" style="143"/>
    <col min="13837" max="13837" width="11.28515625" style="143" customWidth="1"/>
    <col min="13838" max="13838" width="9.140625" style="143"/>
    <col min="13839" max="13839" width="39.42578125" style="143" customWidth="1"/>
    <col min="13840" max="13840" width="12.28515625" style="143" customWidth="1"/>
    <col min="13841" max="13841" width="10.5703125" style="143" customWidth="1"/>
    <col min="13842" max="13843" width="9.140625" style="143"/>
    <col min="13844" max="13844" width="10.7109375" style="143" customWidth="1"/>
    <col min="13845" max="13850" width="9.140625" style="143"/>
    <col min="13851" max="13852" width="12.42578125" style="143" customWidth="1"/>
    <col min="13853" max="13853" width="9.140625" style="143"/>
    <col min="13854" max="13854" width="12.7109375" style="143" bestFit="1" customWidth="1"/>
    <col min="13855" max="13856" width="9.140625" style="143"/>
    <col min="13857" max="13857" width="11.5703125" style="143" bestFit="1" customWidth="1"/>
    <col min="13858" max="14082" width="9.140625" style="143"/>
    <col min="14083" max="14083" width="15" style="143" customWidth="1"/>
    <col min="14084" max="14084" width="20.7109375" style="143" customWidth="1"/>
    <col min="14085" max="14085" width="30.42578125" style="143" customWidth="1"/>
    <col min="14086" max="14086" width="17.85546875" style="143" customWidth="1"/>
    <col min="14087" max="14088" width="10.7109375" style="143" customWidth="1"/>
    <col min="14089" max="14089" width="14" style="143" customWidth="1"/>
    <col min="14090" max="14092" width="9.140625" style="143"/>
    <col min="14093" max="14093" width="11.28515625" style="143" customWidth="1"/>
    <col min="14094" max="14094" width="9.140625" style="143"/>
    <col min="14095" max="14095" width="39.42578125" style="143" customWidth="1"/>
    <col min="14096" max="14096" width="12.28515625" style="143" customWidth="1"/>
    <col min="14097" max="14097" width="10.5703125" style="143" customWidth="1"/>
    <col min="14098" max="14099" width="9.140625" style="143"/>
    <col min="14100" max="14100" width="10.7109375" style="143" customWidth="1"/>
    <col min="14101" max="14106" width="9.140625" style="143"/>
    <col min="14107" max="14108" width="12.42578125" style="143" customWidth="1"/>
    <col min="14109" max="14109" width="9.140625" style="143"/>
    <col min="14110" max="14110" width="12.7109375" style="143" bestFit="1" customWidth="1"/>
    <col min="14111" max="14112" width="9.140625" style="143"/>
    <col min="14113" max="14113" width="11.5703125" style="143" bestFit="1" customWidth="1"/>
    <col min="14114" max="14338" width="9.140625" style="143"/>
    <col min="14339" max="14339" width="15" style="143" customWidth="1"/>
    <col min="14340" max="14340" width="20.7109375" style="143" customWidth="1"/>
    <col min="14341" max="14341" width="30.42578125" style="143" customWidth="1"/>
    <col min="14342" max="14342" width="17.85546875" style="143" customWidth="1"/>
    <col min="14343" max="14344" width="10.7109375" style="143" customWidth="1"/>
    <col min="14345" max="14345" width="14" style="143" customWidth="1"/>
    <col min="14346" max="14348" width="9.140625" style="143"/>
    <col min="14349" max="14349" width="11.28515625" style="143" customWidth="1"/>
    <col min="14350" max="14350" width="9.140625" style="143"/>
    <col min="14351" max="14351" width="39.42578125" style="143" customWidth="1"/>
    <col min="14352" max="14352" width="12.28515625" style="143" customWidth="1"/>
    <col min="14353" max="14353" width="10.5703125" style="143" customWidth="1"/>
    <col min="14354" max="14355" width="9.140625" style="143"/>
    <col min="14356" max="14356" width="10.7109375" style="143" customWidth="1"/>
    <col min="14357" max="14362" width="9.140625" style="143"/>
    <col min="14363" max="14364" width="12.42578125" style="143" customWidth="1"/>
    <col min="14365" max="14365" width="9.140625" style="143"/>
    <col min="14366" max="14366" width="12.7109375" style="143" bestFit="1" customWidth="1"/>
    <col min="14367" max="14368" width="9.140625" style="143"/>
    <col min="14369" max="14369" width="11.5703125" style="143" bestFit="1" customWidth="1"/>
    <col min="14370" max="14594" width="9.140625" style="143"/>
    <col min="14595" max="14595" width="15" style="143" customWidth="1"/>
    <col min="14596" max="14596" width="20.7109375" style="143" customWidth="1"/>
    <col min="14597" max="14597" width="30.42578125" style="143" customWidth="1"/>
    <col min="14598" max="14598" width="17.85546875" style="143" customWidth="1"/>
    <col min="14599" max="14600" width="10.7109375" style="143" customWidth="1"/>
    <col min="14601" max="14601" width="14" style="143" customWidth="1"/>
    <col min="14602" max="14604" width="9.140625" style="143"/>
    <col min="14605" max="14605" width="11.28515625" style="143" customWidth="1"/>
    <col min="14606" max="14606" width="9.140625" style="143"/>
    <col min="14607" max="14607" width="39.42578125" style="143" customWidth="1"/>
    <col min="14608" max="14608" width="12.28515625" style="143" customWidth="1"/>
    <col min="14609" max="14609" width="10.5703125" style="143" customWidth="1"/>
    <col min="14610" max="14611" width="9.140625" style="143"/>
    <col min="14612" max="14612" width="10.7109375" style="143" customWidth="1"/>
    <col min="14613" max="14618" width="9.140625" style="143"/>
    <col min="14619" max="14620" width="12.42578125" style="143" customWidth="1"/>
    <col min="14621" max="14621" width="9.140625" style="143"/>
    <col min="14622" max="14622" width="12.7109375" style="143" bestFit="1" customWidth="1"/>
    <col min="14623" max="14624" width="9.140625" style="143"/>
    <col min="14625" max="14625" width="11.5703125" style="143" bestFit="1" customWidth="1"/>
    <col min="14626" max="14850" width="9.140625" style="143"/>
    <col min="14851" max="14851" width="15" style="143" customWidth="1"/>
    <col min="14852" max="14852" width="20.7109375" style="143" customWidth="1"/>
    <col min="14853" max="14853" width="30.42578125" style="143" customWidth="1"/>
    <col min="14854" max="14854" width="17.85546875" style="143" customWidth="1"/>
    <col min="14855" max="14856" width="10.7109375" style="143" customWidth="1"/>
    <col min="14857" max="14857" width="14" style="143" customWidth="1"/>
    <col min="14858" max="14860" width="9.140625" style="143"/>
    <col min="14861" max="14861" width="11.28515625" style="143" customWidth="1"/>
    <col min="14862" max="14862" width="9.140625" style="143"/>
    <col min="14863" max="14863" width="39.42578125" style="143" customWidth="1"/>
    <col min="14864" max="14864" width="12.28515625" style="143" customWidth="1"/>
    <col min="14865" max="14865" width="10.5703125" style="143" customWidth="1"/>
    <col min="14866" max="14867" width="9.140625" style="143"/>
    <col min="14868" max="14868" width="10.7109375" style="143" customWidth="1"/>
    <col min="14869" max="14874" width="9.140625" style="143"/>
    <col min="14875" max="14876" width="12.42578125" style="143" customWidth="1"/>
    <col min="14877" max="14877" width="9.140625" style="143"/>
    <col min="14878" max="14878" width="12.7109375" style="143" bestFit="1" customWidth="1"/>
    <col min="14879" max="14880" width="9.140625" style="143"/>
    <col min="14881" max="14881" width="11.5703125" style="143" bestFit="1" customWidth="1"/>
    <col min="14882" max="15106" width="9.140625" style="143"/>
    <col min="15107" max="15107" width="15" style="143" customWidth="1"/>
    <col min="15108" max="15108" width="20.7109375" style="143" customWidth="1"/>
    <col min="15109" max="15109" width="30.42578125" style="143" customWidth="1"/>
    <col min="15110" max="15110" width="17.85546875" style="143" customWidth="1"/>
    <col min="15111" max="15112" width="10.7109375" style="143" customWidth="1"/>
    <col min="15113" max="15113" width="14" style="143" customWidth="1"/>
    <col min="15114" max="15116" width="9.140625" style="143"/>
    <col min="15117" max="15117" width="11.28515625" style="143" customWidth="1"/>
    <col min="15118" max="15118" width="9.140625" style="143"/>
    <col min="15119" max="15119" width="39.42578125" style="143" customWidth="1"/>
    <col min="15120" max="15120" width="12.28515625" style="143" customWidth="1"/>
    <col min="15121" max="15121" width="10.5703125" style="143" customWidth="1"/>
    <col min="15122" max="15123" width="9.140625" style="143"/>
    <col min="15124" max="15124" width="10.7109375" style="143" customWidth="1"/>
    <col min="15125" max="15130" width="9.140625" style="143"/>
    <col min="15131" max="15132" width="12.42578125" style="143" customWidth="1"/>
    <col min="15133" max="15133" width="9.140625" style="143"/>
    <col min="15134" max="15134" width="12.7109375" style="143" bestFit="1" customWidth="1"/>
    <col min="15135" max="15136" width="9.140625" style="143"/>
    <col min="15137" max="15137" width="11.5703125" style="143" bestFit="1" customWidth="1"/>
    <col min="15138" max="15362" width="9.140625" style="143"/>
    <col min="15363" max="15363" width="15" style="143" customWidth="1"/>
    <col min="15364" max="15364" width="20.7109375" style="143" customWidth="1"/>
    <col min="15365" max="15365" width="30.42578125" style="143" customWidth="1"/>
    <col min="15366" max="15366" width="17.85546875" style="143" customWidth="1"/>
    <col min="15367" max="15368" width="10.7109375" style="143" customWidth="1"/>
    <col min="15369" max="15369" width="14" style="143" customWidth="1"/>
    <col min="15370" max="15372" width="9.140625" style="143"/>
    <col min="15373" max="15373" width="11.28515625" style="143" customWidth="1"/>
    <col min="15374" max="15374" width="9.140625" style="143"/>
    <col min="15375" max="15375" width="39.42578125" style="143" customWidth="1"/>
    <col min="15376" max="15376" width="12.28515625" style="143" customWidth="1"/>
    <col min="15377" max="15377" width="10.5703125" style="143" customWidth="1"/>
    <col min="15378" max="15379" width="9.140625" style="143"/>
    <col min="15380" max="15380" width="10.7109375" style="143" customWidth="1"/>
    <col min="15381" max="15386" width="9.140625" style="143"/>
    <col min="15387" max="15388" width="12.42578125" style="143" customWidth="1"/>
    <col min="15389" max="15389" width="9.140625" style="143"/>
    <col min="15390" max="15390" width="12.7109375" style="143" bestFit="1" customWidth="1"/>
    <col min="15391" max="15392" width="9.140625" style="143"/>
    <col min="15393" max="15393" width="11.5703125" style="143" bestFit="1" customWidth="1"/>
    <col min="15394" max="15618" width="9.140625" style="143"/>
    <col min="15619" max="15619" width="15" style="143" customWidth="1"/>
    <col min="15620" max="15620" width="20.7109375" style="143" customWidth="1"/>
    <col min="15621" max="15621" width="30.42578125" style="143" customWidth="1"/>
    <col min="15622" max="15622" width="17.85546875" style="143" customWidth="1"/>
    <col min="15623" max="15624" width="10.7109375" style="143" customWidth="1"/>
    <col min="15625" max="15625" width="14" style="143" customWidth="1"/>
    <col min="15626" max="15628" width="9.140625" style="143"/>
    <col min="15629" max="15629" width="11.28515625" style="143" customWidth="1"/>
    <col min="15630" max="15630" width="9.140625" style="143"/>
    <col min="15631" max="15631" width="39.42578125" style="143" customWidth="1"/>
    <col min="15632" max="15632" width="12.28515625" style="143" customWidth="1"/>
    <col min="15633" max="15633" width="10.5703125" style="143" customWidth="1"/>
    <col min="15634" max="15635" width="9.140625" style="143"/>
    <col min="15636" max="15636" width="10.7109375" style="143" customWidth="1"/>
    <col min="15637" max="15642" width="9.140625" style="143"/>
    <col min="15643" max="15644" width="12.42578125" style="143" customWidth="1"/>
    <col min="15645" max="15645" width="9.140625" style="143"/>
    <col min="15646" max="15646" width="12.7109375" style="143" bestFit="1" customWidth="1"/>
    <col min="15647" max="15648" width="9.140625" style="143"/>
    <col min="15649" max="15649" width="11.5703125" style="143" bestFit="1" customWidth="1"/>
    <col min="15650" max="15874" width="9.140625" style="143"/>
    <col min="15875" max="15875" width="15" style="143" customWidth="1"/>
    <col min="15876" max="15876" width="20.7109375" style="143" customWidth="1"/>
    <col min="15877" max="15877" width="30.42578125" style="143" customWidth="1"/>
    <col min="15878" max="15878" width="17.85546875" style="143" customWidth="1"/>
    <col min="15879" max="15880" width="10.7109375" style="143" customWidth="1"/>
    <col min="15881" max="15881" width="14" style="143" customWidth="1"/>
    <col min="15882" max="15884" width="9.140625" style="143"/>
    <col min="15885" max="15885" width="11.28515625" style="143" customWidth="1"/>
    <col min="15886" max="15886" width="9.140625" style="143"/>
    <col min="15887" max="15887" width="39.42578125" style="143" customWidth="1"/>
    <col min="15888" max="15888" width="12.28515625" style="143" customWidth="1"/>
    <col min="15889" max="15889" width="10.5703125" style="143" customWidth="1"/>
    <col min="15890" max="15891" width="9.140625" style="143"/>
    <col min="15892" max="15892" width="10.7109375" style="143" customWidth="1"/>
    <col min="15893" max="15898" width="9.140625" style="143"/>
    <col min="15899" max="15900" width="12.42578125" style="143" customWidth="1"/>
    <col min="15901" max="15901" width="9.140625" style="143"/>
    <col min="15902" max="15902" width="12.7109375" style="143" bestFit="1" customWidth="1"/>
    <col min="15903" max="15904" width="9.140625" style="143"/>
    <col min="15905" max="15905" width="11.5703125" style="143" bestFit="1" customWidth="1"/>
    <col min="15906" max="16130" width="9.140625" style="143"/>
    <col min="16131" max="16131" width="15" style="143" customWidth="1"/>
    <col min="16132" max="16132" width="20.7109375" style="143" customWidth="1"/>
    <col min="16133" max="16133" width="30.42578125" style="143" customWidth="1"/>
    <col min="16134" max="16134" width="17.85546875" style="143" customWidth="1"/>
    <col min="16135" max="16136" width="10.7109375" style="143" customWidth="1"/>
    <col min="16137" max="16137" width="14" style="143" customWidth="1"/>
    <col min="16138" max="16140" width="9.140625" style="143"/>
    <col min="16141" max="16141" width="11.28515625" style="143" customWidth="1"/>
    <col min="16142" max="16142" width="9.140625" style="143"/>
    <col min="16143" max="16143" width="39.42578125" style="143" customWidth="1"/>
    <col min="16144" max="16144" width="12.28515625" style="143" customWidth="1"/>
    <col min="16145" max="16145" width="10.5703125" style="143" customWidth="1"/>
    <col min="16146" max="16147" width="9.140625" style="143"/>
    <col min="16148" max="16148" width="10.7109375" style="143" customWidth="1"/>
    <col min="16149" max="16154" width="9.140625" style="143"/>
    <col min="16155" max="16156" width="12.42578125" style="143" customWidth="1"/>
    <col min="16157" max="16157" width="9.140625" style="143"/>
    <col min="16158" max="16158" width="12.7109375" style="143" bestFit="1" customWidth="1"/>
    <col min="16159" max="16160" width="9.140625" style="143"/>
    <col min="16161" max="16161" width="11.5703125" style="143" bestFit="1" customWidth="1"/>
    <col min="16162" max="16384" width="9.140625" style="143"/>
  </cols>
  <sheetData>
    <row r="2" spans="1:30" ht="18.75" x14ac:dyDescent="0.3">
      <c r="A2" s="138" t="s">
        <v>254</v>
      </c>
    </row>
    <row r="3" spans="1:30" x14ac:dyDescent="0.25">
      <c r="A3" s="176"/>
    </row>
    <row r="4" spans="1:30" s="139" customFormat="1" ht="15.75" x14ac:dyDescent="0.25">
      <c r="A4" s="148" t="s">
        <v>149</v>
      </c>
      <c r="E4" s="148" t="s">
        <v>240</v>
      </c>
      <c r="K4" s="149"/>
      <c r="L4" s="149"/>
      <c r="M4" s="149"/>
      <c r="N4" s="149"/>
      <c r="O4" s="149"/>
      <c r="AC4" s="150"/>
      <c r="AD4" s="150"/>
    </row>
    <row r="5" spans="1:30" ht="16.5" x14ac:dyDescent="0.3">
      <c r="A5" s="143" t="s">
        <v>330</v>
      </c>
      <c r="E5" s="143" t="s">
        <v>324</v>
      </c>
    </row>
    <row r="6" spans="1:30" x14ac:dyDescent="0.25">
      <c r="A6" s="143" t="s">
        <v>168</v>
      </c>
      <c r="E6" s="143" t="s">
        <v>247</v>
      </c>
    </row>
    <row r="7" spans="1:30" ht="18" x14ac:dyDescent="0.25">
      <c r="A7" s="143" t="s">
        <v>334</v>
      </c>
      <c r="E7" s="143" t="s">
        <v>248</v>
      </c>
    </row>
    <row r="8" spans="1:30" x14ac:dyDescent="0.25">
      <c r="A8" s="143" t="s">
        <v>335</v>
      </c>
      <c r="E8" s="143" t="s">
        <v>325</v>
      </c>
    </row>
    <row r="9" spans="1:30" x14ac:dyDescent="0.25">
      <c r="A9" s="143" t="s">
        <v>336</v>
      </c>
      <c r="E9" s="143" t="s">
        <v>246</v>
      </c>
    </row>
    <row r="10" spans="1:30" x14ac:dyDescent="0.25">
      <c r="A10" s="143" t="s">
        <v>337</v>
      </c>
      <c r="E10" s="143" t="s">
        <v>245</v>
      </c>
    </row>
    <row r="11" spans="1:30" x14ac:dyDescent="0.25">
      <c r="A11" s="143" t="s">
        <v>338</v>
      </c>
      <c r="E11" s="143" t="s">
        <v>243</v>
      </c>
    </row>
    <row r="12" spans="1:30" x14ac:dyDescent="0.25">
      <c r="A12" s="143" t="s">
        <v>339</v>
      </c>
      <c r="E12" s="143" t="s">
        <v>241</v>
      </c>
    </row>
    <row r="13" spans="1:30" x14ac:dyDescent="0.25">
      <c r="A13" s="143" t="s">
        <v>364</v>
      </c>
      <c r="E13" s="143" t="s">
        <v>313</v>
      </c>
    </row>
    <row r="14" spans="1:30" x14ac:dyDescent="0.25">
      <c r="A14" s="143" t="s">
        <v>340</v>
      </c>
      <c r="E14" s="143" t="s">
        <v>242</v>
      </c>
    </row>
    <row r="15" spans="1:30" x14ac:dyDescent="0.25">
      <c r="A15" s="143" t="s">
        <v>223</v>
      </c>
    </row>
    <row r="17" spans="1:31" s="139" customFormat="1" ht="15.75" x14ac:dyDescent="0.25">
      <c r="A17" s="313" t="s">
        <v>150</v>
      </c>
      <c r="B17" s="314"/>
      <c r="C17" s="314"/>
      <c r="D17" s="314"/>
      <c r="E17" s="314"/>
      <c r="F17" s="314"/>
      <c r="G17" s="315"/>
      <c r="H17" s="310" t="s">
        <v>151</v>
      </c>
      <c r="I17" s="310"/>
      <c r="J17" s="310"/>
      <c r="K17" s="310"/>
      <c r="L17" s="310"/>
      <c r="M17" s="310"/>
      <c r="N17" s="310"/>
      <c r="O17" s="310"/>
      <c r="P17" s="310"/>
      <c r="Q17" s="310"/>
      <c r="R17" s="310"/>
      <c r="S17" s="310"/>
      <c r="T17" s="310"/>
      <c r="U17" s="310"/>
      <c r="V17" s="310" t="s">
        <v>152</v>
      </c>
      <c r="W17" s="310"/>
      <c r="X17" s="310"/>
      <c r="Y17" s="310"/>
      <c r="Z17" s="266" t="s">
        <v>148</v>
      </c>
      <c r="AA17" s="310" t="s">
        <v>153</v>
      </c>
      <c r="AB17" s="310"/>
      <c r="AC17" s="309"/>
      <c r="AD17" s="309"/>
      <c r="AE17" s="267"/>
    </row>
    <row r="18" spans="1:31" s="151" customFormat="1" ht="74.25" customHeight="1" x14ac:dyDescent="0.25">
      <c r="A18" s="268" t="s">
        <v>155</v>
      </c>
      <c r="B18" s="268" t="s">
        <v>156</v>
      </c>
      <c r="C18" s="268" t="s">
        <v>157</v>
      </c>
      <c r="D18" s="268" t="s">
        <v>158</v>
      </c>
      <c r="E18" s="268" t="s">
        <v>249</v>
      </c>
      <c r="F18" s="268" t="s">
        <v>159</v>
      </c>
      <c r="G18" s="268" t="s">
        <v>160</v>
      </c>
      <c r="H18" s="268" t="s">
        <v>161</v>
      </c>
      <c r="I18" s="268" t="s">
        <v>290</v>
      </c>
      <c r="J18" s="268" t="s">
        <v>162</v>
      </c>
      <c r="K18" s="268" t="s">
        <v>291</v>
      </c>
      <c r="L18" s="268" t="s">
        <v>292</v>
      </c>
      <c r="M18" s="268" t="s">
        <v>163</v>
      </c>
      <c r="N18" s="268" t="s">
        <v>370</v>
      </c>
      <c r="O18" s="268" t="s">
        <v>369</v>
      </c>
      <c r="P18" s="268" t="s">
        <v>244</v>
      </c>
      <c r="Q18" s="268" t="s">
        <v>164</v>
      </c>
      <c r="R18" s="268" t="s">
        <v>161</v>
      </c>
      <c r="S18" s="268" t="s">
        <v>1</v>
      </c>
      <c r="T18" s="268" t="s">
        <v>165</v>
      </c>
      <c r="U18" s="268" t="s">
        <v>182</v>
      </c>
      <c r="V18" s="268" t="s">
        <v>373</v>
      </c>
      <c r="W18" s="268" t="s">
        <v>39</v>
      </c>
      <c r="X18" s="268" t="s">
        <v>374</v>
      </c>
      <c r="Y18" s="268" t="s">
        <v>40</v>
      </c>
      <c r="Z18" s="268" t="s">
        <v>166</v>
      </c>
      <c r="AA18" s="268" t="s">
        <v>365</v>
      </c>
      <c r="AB18" s="268" t="s">
        <v>366</v>
      </c>
      <c r="AC18" s="269" t="s">
        <v>5</v>
      </c>
      <c r="AD18" s="269" t="s">
        <v>6</v>
      </c>
      <c r="AE18" s="268" t="s">
        <v>169</v>
      </c>
    </row>
    <row r="19" spans="1:31" s="158" customFormat="1" ht="63" x14ac:dyDescent="0.25">
      <c r="A19" s="159" t="s">
        <v>42</v>
      </c>
      <c r="B19" s="157" t="s">
        <v>145</v>
      </c>
      <c r="C19" s="157" t="s">
        <v>43</v>
      </c>
      <c r="D19" s="157" t="s">
        <v>10</v>
      </c>
      <c r="E19" s="160" t="s">
        <v>375</v>
      </c>
      <c r="F19" s="157" t="s">
        <v>23</v>
      </c>
      <c r="G19" s="157" t="s">
        <v>44</v>
      </c>
      <c r="H19" s="157">
        <v>1</v>
      </c>
      <c r="I19" s="157">
        <v>0.1</v>
      </c>
      <c r="J19" s="157">
        <v>4</v>
      </c>
      <c r="K19" s="161">
        <f t="shared" ref="K19:K30" si="0">L19*J19/8</f>
        <v>4.7500000000000001E-2</v>
      </c>
      <c r="L19" s="161">
        <f>L21*J21/J19</f>
        <v>9.5000000000000001E-2</v>
      </c>
      <c r="M19" s="160" t="s">
        <v>45</v>
      </c>
      <c r="N19" s="153">
        <v>2.0499969176470587E-3</v>
      </c>
      <c r="O19" s="153">
        <v>2.0499969176470587E-3</v>
      </c>
      <c r="P19" s="157">
        <v>1</v>
      </c>
      <c r="Q19" s="157">
        <v>1</v>
      </c>
      <c r="R19" s="157">
        <v>1</v>
      </c>
      <c r="S19" s="157">
        <v>0.1</v>
      </c>
      <c r="T19" s="157">
        <v>4</v>
      </c>
      <c r="U19" s="157">
        <v>1</v>
      </c>
      <c r="V19" s="161">
        <v>6.3769799131941404E-2</v>
      </c>
      <c r="W19" s="161">
        <v>1.4587938485368379E-2</v>
      </c>
      <c r="X19" s="161">
        <v>5.6724375056127443E-2</v>
      </c>
      <c r="Y19" s="161">
        <v>1.3026946043042392E-2</v>
      </c>
      <c r="Z19" s="161">
        <v>183</v>
      </c>
      <c r="AA19" s="156">
        <f>Z19/V19</f>
        <v>2869.6969802487247</v>
      </c>
      <c r="AB19" s="156">
        <f>Z19/X19</f>
        <v>3226.1263313862123</v>
      </c>
      <c r="AC19" s="156">
        <f>X19*100/V19</f>
        <v>88.951785685827872</v>
      </c>
      <c r="AD19" s="156">
        <f>Y19*100/W19</f>
        <v>89.29943086960742</v>
      </c>
      <c r="AE19" s="153"/>
    </row>
    <row r="20" spans="1:31" s="158" customFormat="1" ht="63" x14ac:dyDescent="0.25">
      <c r="A20" s="159" t="s">
        <v>42</v>
      </c>
      <c r="B20" s="157" t="s">
        <v>146</v>
      </c>
      <c r="C20" s="157" t="s">
        <v>46</v>
      </c>
      <c r="D20" s="157" t="s">
        <v>47</v>
      </c>
      <c r="E20" s="160" t="s">
        <v>375</v>
      </c>
      <c r="F20" s="157" t="s">
        <v>23</v>
      </c>
      <c r="G20" s="157" t="s">
        <v>44</v>
      </c>
      <c r="H20" s="157">
        <v>1</v>
      </c>
      <c r="I20" s="157">
        <v>0.1</v>
      </c>
      <c r="J20" s="157">
        <v>8</v>
      </c>
      <c r="K20" s="161">
        <f t="shared" si="0"/>
        <v>1.506375</v>
      </c>
      <c r="L20" s="161">
        <f>L22*J22/J20</f>
        <v>1.506375</v>
      </c>
      <c r="M20" s="160" t="s">
        <v>48</v>
      </c>
      <c r="N20" s="153">
        <v>2.0499969176470587E-3</v>
      </c>
      <c r="O20" s="153">
        <v>2.0499969176470587E-3</v>
      </c>
      <c r="P20" s="157">
        <v>1</v>
      </c>
      <c r="Q20" s="157">
        <v>2</v>
      </c>
      <c r="R20" s="157">
        <v>1</v>
      </c>
      <c r="S20" s="157">
        <v>0.1</v>
      </c>
      <c r="T20" s="157">
        <v>8</v>
      </c>
      <c r="U20" s="157">
        <v>1</v>
      </c>
      <c r="V20" s="161">
        <v>0.41355798162336849</v>
      </c>
      <c r="W20" s="161">
        <v>6.0401510448230375E-2</v>
      </c>
      <c r="X20" s="161">
        <v>0.1899571602291289</v>
      </c>
      <c r="Y20" s="161">
        <v>2.8122066455317583E-2</v>
      </c>
      <c r="Z20" s="161">
        <v>183</v>
      </c>
      <c r="AA20" s="156">
        <f t="shared" ref="AA20:AA83" si="1">Z20/V20</f>
        <v>442.50143421644799</v>
      </c>
      <c r="AB20" s="156">
        <f t="shared" ref="AB20:AB83" si="2">Z20/X20</f>
        <v>963.37510931024087</v>
      </c>
      <c r="AC20" s="156">
        <f t="shared" ref="AC20:AD110" si="3">X20*100/V20</f>
        <v>45.932413027908829</v>
      </c>
      <c r="AD20" s="156">
        <f t="shared" si="3"/>
        <v>46.558548365145221</v>
      </c>
      <c r="AE20" s="153"/>
    </row>
    <row r="21" spans="1:31" s="158" customFormat="1" ht="63" x14ac:dyDescent="0.25">
      <c r="A21" s="159" t="s">
        <v>42</v>
      </c>
      <c r="B21" s="157" t="s">
        <v>147</v>
      </c>
      <c r="C21" s="157" t="s">
        <v>43</v>
      </c>
      <c r="D21" s="157" t="s">
        <v>10</v>
      </c>
      <c r="E21" s="160" t="s">
        <v>375</v>
      </c>
      <c r="F21" s="157" t="s">
        <v>23</v>
      </c>
      <c r="G21" s="157" t="s">
        <v>44</v>
      </c>
      <c r="H21" s="157">
        <v>1</v>
      </c>
      <c r="I21" s="157">
        <v>0.1</v>
      </c>
      <c r="J21" s="157">
        <v>0.5</v>
      </c>
      <c r="K21" s="161">
        <f t="shared" si="0"/>
        <v>4.7500000000000001E-2</v>
      </c>
      <c r="L21" s="157">
        <v>0.76</v>
      </c>
      <c r="M21" s="157" t="s">
        <v>49</v>
      </c>
      <c r="N21" s="153">
        <v>2.0499969176470587E-3</v>
      </c>
      <c r="O21" s="153">
        <v>2.0499969176470587E-3</v>
      </c>
      <c r="P21" s="157">
        <v>1</v>
      </c>
      <c r="Q21" s="157">
        <v>3</v>
      </c>
      <c r="R21" s="157">
        <v>1</v>
      </c>
      <c r="S21" s="157">
        <v>0.1</v>
      </c>
      <c r="T21" s="157">
        <v>0.5</v>
      </c>
      <c r="U21" s="157">
        <v>1</v>
      </c>
      <c r="V21" s="161">
        <v>1.6382758385667988E-2</v>
      </c>
      <c r="W21" s="161">
        <v>7.8037052343662818E-3</v>
      </c>
      <c r="X21" s="161">
        <v>9.3374549648269842E-3</v>
      </c>
      <c r="Y21" s="161">
        <v>4.6684509350251972E-3</v>
      </c>
      <c r="Z21" s="161">
        <v>183</v>
      </c>
      <c r="AA21" s="156">
        <f t="shared" si="1"/>
        <v>11170.280101310203</v>
      </c>
      <c r="AB21" s="156">
        <f t="shared" si="2"/>
        <v>19598.48809866692</v>
      </c>
      <c r="AC21" s="156">
        <f t="shared" si="3"/>
        <v>56.995621524856304</v>
      </c>
      <c r="AD21" s="156">
        <f t="shared" si="3"/>
        <v>59.82351709629009</v>
      </c>
      <c r="AE21" s="153"/>
    </row>
    <row r="22" spans="1:31" s="158" customFormat="1" ht="63" x14ac:dyDescent="0.25">
      <c r="A22" s="159" t="s">
        <v>42</v>
      </c>
      <c r="B22" s="157" t="s">
        <v>147</v>
      </c>
      <c r="C22" s="157" t="s">
        <v>46</v>
      </c>
      <c r="D22" s="157" t="s">
        <v>47</v>
      </c>
      <c r="E22" s="160" t="s">
        <v>375</v>
      </c>
      <c r="F22" s="157" t="s">
        <v>23</v>
      </c>
      <c r="G22" s="157" t="s">
        <v>44</v>
      </c>
      <c r="H22" s="157">
        <v>1</v>
      </c>
      <c r="I22" s="157">
        <v>0.1</v>
      </c>
      <c r="J22" s="157">
        <v>2.06</v>
      </c>
      <c r="K22" s="161">
        <f t="shared" si="0"/>
        <v>1.506375</v>
      </c>
      <c r="L22" s="157">
        <v>5.85</v>
      </c>
      <c r="M22" s="157" t="s">
        <v>49</v>
      </c>
      <c r="N22" s="153">
        <v>2.0499969176470587E-3</v>
      </c>
      <c r="O22" s="153">
        <v>2.0499969176470587E-3</v>
      </c>
      <c r="P22" s="157">
        <v>1</v>
      </c>
      <c r="Q22" s="157">
        <v>4</v>
      </c>
      <c r="R22" s="157">
        <v>1</v>
      </c>
      <c r="S22" s="157">
        <v>0.1</v>
      </c>
      <c r="T22" s="157">
        <v>2.06</v>
      </c>
      <c r="U22" s="157">
        <v>1</v>
      </c>
      <c r="V22" s="161">
        <v>0.33311506069156149</v>
      </c>
      <c r="W22" s="161">
        <v>9.6621886243181729E-2</v>
      </c>
      <c r="X22" s="161">
        <v>0.10952904246473433</v>
      </c>
      <c r="Y22" s="161">
        <v>3.2639520284531084E-2</v>
      </c>
      <c r="Z22" s="161">
        <v>183</v>
      </c>
      <c r="AA22" s="156">
        <f t="shared" si="1"/>
        <v>549.35973059904279</v>
      </c>
      <c r="AB22" s="156">
        <f t="shared" si="2"/>
        <v>1670.7897365114054</v>
      </c>
      <c r="AC22" s="156">
        <f t="shared" si="3"/>
        <v>32.880243312129814</v>
      </c>
      <c r="AD22" s="156">
        <f t="shared" si="3"/>
        <v>33.780669736029232</v>
      </c>
      <c r="AE22" s="153"/>
    </row>
    <row r="23" spans="1:31" s="158" customFormat="1" ht="63" x14ac:dyDescent="0.25">
      <c r="A23" s="159" t="s">
        <v>50</v>
      </c>
      <c r="B23" s="157" t="s">
        <v>145</v>
      </c>
      <c r="C23" s="157" t="s">
        <v>43</v>
      </c>
      <c r="D23" s="157" t="s">
        <v>10</v>
      </c>
      <c r="E23" s="160" t="s">
        <v>375</v>
      </c>
      <c r="F23" s="157" t="s">
        <v>23</v>
      </c>
      <c r="G23" s="157" t="s">
        <v>44</v>
      </c>
      <c r="H23" s="157">
        <v>1</v>
      </c>
      <c r="I23" s="157">
        <v>0.1</v>
      </c>
      <c r="J23" s="157">
        <v>4</v>
      </c>
      <c r="K23" s="161">
        <f t="shared" si="0"/>
        <v>4.7500000000000001E-2</v>
      </c>
      <c r="L23" s="161">
        <f>L25*J25/J23</f>
        <v>9.5000000000000001E-2</v>
      </c>
      <c r="M23" s="160" t="s">
        <v>45</v>
      </c>
      <c r="N23" s="153">
        <v>2.0499969176470587E-3</v>
      </c>
      <c r="O23" s="153">
        <v>2.0499969176470587E-3</v>
      </c>
      <c r="P23" s="157">
        <v>1</v>
      </c>
      <c r="Q23" s="157">
        <v>5</v>
      </c>
      <c r="R23" s="157">
        <v>1</v>
      </c>
      <c r="S23" s="157">
        <v>0.1</v>
      </c>
      <c r="T23" s="157">
        <v>4</v>
      </c>
      <c r="U23" s="157">
        <v>1</v>
      </c>
      <c r="V23" s="161">
        <v>6.3769800561557954E-2</v>
      </c>
      <c r="W23" s="161">
        <v>1.4587939107208424E-2</v>
      </c>
      <c r="X23" s="161">
        <v>5.6724375056127443E-2</v>
      </c>
      <c r="Y23" s="161">
        <v>1.3026946043042392E-2</v>
      </c>
      <c r="Z23" s="161">
        <v>183</v>
      </c>
      <c r="AA23" s="156">
        <f t="shared" si="1"/>
        <v>2869.6969159147257</v>
      </c>
      <c r="AB23" s="156">
        <f>Z23/X23</f>
        <v>3226.1263313862123</v>
      </c>
      <c r="AC23" s="156">
        <f t="shared" si="3"/>
        <v>88.95178369167165</v>
      </c>
      <c r="AD23" s="156">
        <f t="shared" si="3"/>
        <v>89.299427063040795</v>
      </c>
      <c r="AE23" s="153"/>
    </row>
    <row r="24" spans="1:31" s="158" customFormat="1" ht="63" x14ac:dyDescent="0.25">
      <c r="A24" s="159" t="s">
        <v>50</v>
      </c>
      <c r="B24" s="157" t="s">
        <v>146</v>
      </c>
      <c r="C24" s="157" t="s">
        <v>46</v>
      </c>
      <c r="D24" s="157" t="s">
        <v>47</v>
      </c>
      <c r="E24" s="160" t="s">
        <v>375</v>
      </c>
      <c r="F24" s="157" t="s">
        <v>23</v>
      </c>
      <c r="G24" s="157" t="s">
        <v>44</v>
      </c>
      <c r="H24" s="157">
        <v>1</v>
      </c>
      <c r="I24" s="157">
        <v>0.1</v>
      </c>
      <c r="J24" s="157">
        <v>8</v>
      </c>
      <c r="K24" s="161">
        <f t="shared" si="0"/>
        <v>1.506375</v>
      </c>
      <c r="L24" s="161">
        <f>L26*J26/J24</f>
        <v>1.506375</v>
      </c>
      <c r="M24" s="160" t="s">
        <v>48</v>
      </c>
      <c r="N24" s="153">
        <v>2.0499969176470587E-3</v>
      </c>
      <c r="O24" s="153">
        <v>2.0499969176470587E-3</v>
      </c>
      <c r="P24" s="157">
        <v>1</v>
      </c>
      <c r="Q24" s="157">
        <v>6</v>
      </c>
      <c r="R24" s="157">
        <v>1</v>
      </c>
      <c r="S24" s="157">
        <v>0.1</v>
      </c>
      <c r="T24" s="157">
        <v>8</v>
      </c>
      <c r="U24" s="157">
        <v>1</v>
      </c>
      <c r="V24" s="161">
        <v>0.41355798162336849</v>
      </c>
      <c r="W24" s="161">
        <v>6.0401510448230375E-2</v>
      </c>
      <c r="X24" s="161">
        <v>0.1899571602291289</v>
      </c>
      <c r="Y24" s="161">
        <v>2.8122066455317583E-2</v>
      </c>
      <c r="Z24" s="161">
        <v>183</v>
      </c>
      <c r="AA24" s="156">
        <f t="shared" si="1"/>
        <v>442.50143421644799</v>
      </c>
      <c r="AB24" s="156">
        <f t="shared" si="2"/>
        <v>963.37510931024087</v>
      </c>
      <c r="AC24" s="156">
        <f t="shared" si="3"/>
        <v>45.932413027908829</v>
      </c>
      <c r="AD24" s="156">
        <f t="shared" si="3"/>
        <v>46.558548365145221</v>
      </c>
      <c r="AE24" s="153"/>
    </row>
    <row r="25" spans="1:31" s="158" customFormat="1" ht="63" x14ac:dyDescent="0.25">
      <c r="A25" s="159" t="s">
        <v>50</v>
      </c>
      <c r="B25" s="157" t="s">
        <v>147</v>
      </c>
      <c r="C25" s="157" t="s">
        <v>43</v>
      </c>
      <c r="D25" s="157" t="s">
        <v>10</v>
      </c>
      <c r="E25" s="160" t="s">
        <v>375</v>
      </c>
      <c r="F25" s="157" t="s">
        <v>23</v>
      </c>
      <c r="G25" s="157" t="s">
        <v>44</v>
      </c>
      <c r="H25" s="157">
        <v>1</v>
      </c>
      <c r="I25" s="157">
        <v>0.1</v>
      </c>
      <c r="J25" s="157">
        <v>0.5</v>
      </c>
      <c r="K25" s="161">
        <f t="shared" si="0"/>
        <v>4.7500000000000001E-2</v>
      </c>
      <c r="L25" s="157">
        <v>0.76</v>
      </c>
      <c r="M25" s="157" t="s">
        <v>49</v>
      </c>
      <c r="N25" s="153">
        <v>2.0499969176470587E-3</v>
      </c>
      <c r="O25" s="153">
        <v>2.0499969176470587E-3</v>
      </c>
      <c r="P25" s="157">
        <v>1</v>
      </c>
      <c r="Q25" s="157">
        <v>7</v>
      </c>
      <c r="R25" s="157">
        <v>1</v>
      </c>
      <c r="S25" s="157">
        <v>0.1</v>
      </c>
      <c r="T25" s="157">
        <v>0.5</v>
      </c>
      <c r="U25" s="157">
        <v>1</v>
      </c>
      <c r="V25" s="161">
        <v>1.6382758385667988E-2</v>
      </c>
      <c r="W25" s="161">
        <v>7.8037052343662818E-3</v>
      </c>
      <c r="X25" s="161">
        <v>9.3374549648269842E-3</v>
      </c>
      <c r="Y25" s="161">
        <v>4.6684509350251972E-3</v>
      </c>
      <c r="Z25" s="161">
        <v>183</v>
      </c>
      <c r="AA25" s="156">
        <f t="shared" si="1"/>
        <v>11170.280101310203</v>
      </c>
      <c r="AB25" s="156">
        <f t="shared" si="2"/>
        <v>19598.48809866692</v>
      </c>
      <c r="AC25" s="156">
        <f t="shared" si="3"/>
        <v>56.995621524856304</v>
      </c>
      <c r="AD25" s="156">
        <f t="shared" si="3"/>
        <v>59.82351709629009</v>
      </c>
      <c r="AE25" s="153"/>
    </row>
    <row r="26" spans="1:31" s="158" customFormat="1" ht="63" x14ac:dyDescent="0.25">
      <c r="A26" s="159" t="s">
        <v>50</v>
      </c>
      <c r="B26" s="157" t="s">
        <v>147</v>
      </c>
      <c r="C26" s="157" t="s">
        <v>46</v>
      </c>
      <c r="D26" s="157" t="s">
        <v>47</v>
      </c>
      <c r="E26" s="160" t="s">
        <v>375</v>
      </c>
      <c r="F26" s="157" t="s">
        <v>23</v>
      </c>
      <c r="G26" s="157" t="s">
        <v>44</v>
      </c>
      <c r="H26" s="157">
        <v>1</v>
      </c>
      <c r="I26" s="157">
        <v>0.1</v>
      </c>
      <c r="J26" s="157">
        <v>2.06</v>
      </c>
      <c r="K26" s="161">
        <f t="shared" si="0"/>
        <v>1.506375</v>
      </c>
      <c r="L26" s="157">
        <v>5.85</v>
      </c>
      <c r="M26" s="157" t="s">
        <v>49</v>
      </c>
      <c r="N26" s="153">
        <v>2.0499969176470587E-3</v>
      </c>
      <c r="O26" s="153">
        <v>2.0499969176470587E-3</v>
      </c>
      <c r="P26" s="157">
        <v>1</v>
      </c>
      <c r="Q26" s="157">
        <v>8</v>
      </c>
      <c r="R26" s="157">
        <v>1</v>
      </c>
      <c r="S26" s="157">
        <v>0.1</v>
      </c>
      <c r="T26" s="157">
        <v>2.06</v>
      </c>
      <c r="U26" s="157">
        <v>1</v>
      </c>
      <c r="V26" s="161">
        <v>0.33311506069156149</v>
      </c>
      <c r="W26" s="161">
        <v>9.6621886243181729E-2</v>
      </c>
      <c r="X26" s="161">
        <v>0.10952904246473433</v>
      </c>
      <c r="Y26" s="161">
        <v>3.2639520284531084E-2</v>
      </c>
      <c r="Z26" s="161">
        <v>183</v>
      </c>
      <c r="AA26" s="156">
        <f t="shared" si="1"/>
        <v>549.35973059904279</v>
      </c>
      <c r="AB26" s="156">
        <f t="shared" si="2"/>
        <v>1670.7897365114054</v>
      </c>
      <c r="AC26" s="156">
        <f t="shared" si="3"/>
        <v>32.880243312129814</v>
      </c>
      <c r="AD26" s="156">
        <f t="shared" si="3"/>
        <v>33.780669736029232</v>
      </c>
      <c r="AE26" s="153"/>
    </row>
    <row r="27" spans="1:31" s="158" customFormat="1" ht="63" x14ac:dyDescent="0.25">
      <c r="A27" s="159" t="s">
        <v>51</v>
      </c>
      <c r="B27" s="157" t="s">
        <v>145</v>
      </c>
      <c r="C27" s="157" t="s">
        <v>46</v>
      </c>
      <c r="D27" s="157" t="s">
        <v>10</v>
      </c>
      <c r="E27" s="160" t="s">
        <v>375</v>
      </c>
      <c r="F27" s="157" t="s">
        <v>23</v>
      </c>
      <c r="G27" s="157" t="s">
        <v>44</v>
      </c>
      <c r="H27" s="157">
        <v>1</v>
      </c>
      <c r="I27" s="157">
        <v>0.1</v>
      </c>
      <c r="J27" s="157">
        <v>4</v>
      </c>
      <c r="K27" s="161">
        <f t="shared" si="0"/>
        <v>7.4662499999999993E-2</v>
      </c>
      <c r="L27" s="161">
        <f>L29*J29/J27</f>
        <v>0.14932499999999999</v>
      </c>
      <c r="M27" s="160" t="s">
        <v>45</v>
      </c>
      <c r="N27" s="153">
        <v>2.0499969176470587E-3</v>
      </c>
      <c r="O27" s="153">
        <v>2.0499969176470587E-3</v>
      </c>
      <c r="P27" s="157">
        <v>1</v>
      </c>
      <c r="Q27" s="157">
        <v>9</v>
      </c>
      <c r="R27" s="157">
        <v>1</v>
      </c>
      <c r="S27" s="157">
        <v>0.1</v>
      </c>
      <c r="T27" s="157">
        <v>4</v>
      </c>
      <c r="U27" s="157">
        <v>1</v>
      </c>
      <c r="V27" s="161">
        <v>6.9270667221764864E-2</v>
      </c>
      <c r="W27" s="161">
        <v>1.5815148511084978E-2</v>
      </c>
      <c r="X27" s="161">
        <v>5.8196580439869895E-2</v>
      </c>
      <c r="Y27" s="161">
        <v>1.3361478449496998E-2</v>
      </c>
      <c r="Z27" s="161">
        <v>183</v>
      </c>
      <c r="AA27" s="156">
        <f t="shared" si="1"/>
        <v>2641.8108463448052</v>
      </c>
      <c r="AB27" s="156">
        <f t="shared" si="2"/>
        <v>3144.5146538992958</v>
      </c>
      <c r="AC27" s="156">
        <f t="shared" si="3"/>
        <v>84.013310068976082</v>
      </c>
      <c r="AD27" s="156">
        <f t="shared" si="3"/>
        <v>84.485317606292597</v>
      </c>
      <c r="AE27" s="153"/>
    </row>
    <row r="28" spans="1:31" s="158" customFormat="1" ht="63" x14ac:dyDescent="0.25">
      <c r="A28" s="159" t="s">
        <v>51</v>
      </c>
      <c r="B28" s="157" t="s">
        <v>146</v>
      </c>
      <c r="C28" s="157" t="s">
        <v>46</v>
      </c>
      <c r="D28" s="157" t="s">
        <v>47</v>
      </c>
      <c r="E28" s="160" t="s">
        <v>375</v>
      </c>
      <c r="F28" s="157" t="s">
        <v>23</v>
      </c>
      <c r="G28" s="157" t="s">
        <v>44</v>
      </c>
      <c r="H28" s="157">
        <v>1</v>
      </c>
      <c r="I28" s="157">
        <v>0.1</v>
      </c>
      <c r="J28" s="157">
        <v>8</v>
      </c>
      <c r="K28" s="161">
        <f t="shared" si="0"/>
        <v>0.26471249999999996</v>
      </c>
      <c r="L28" s="161">
        <f>L30*J30/J28</f>
        <v>0.26471249999999996</v>
      </c>
      <c r="M28" s="160" t="s">
        <v>48</v>
      </c>
      <c r="N28" s="153">
        <v>2.0499969176470587E-3</v>
      </c>
      <c r="O28" s="153">
        <v>2.0499969176470587E-3</v>
      </c>
      <c r="P28" s="157">
        <v>1</v>
      </c>
      <c r="Q28" s="157">
        <v>10</v>
      </c>
      <c r="R28" s="157">
        <v>1</v>
      </c>
      <c r="S28" s="157">
        <v>0.1</v>
      </c>
      <c r="T28" s="157">
        <v>8</v>
      </c>
      <c r="U28" s="157">
        <v>1</v>
      </c>
      <c r="V28" s="161">
        <v>0.16192061633142482</v>
      </c>
      <c r="W28" s="161">
        <v>2.3876702913937977E-2</v>
      </c>
      <c r="X28" s="161">
        <v>0.12265201460238707</v>
      </c>
      <c r="Y28" s="161">
        <v>1.8207659717311413E-2</v>
      </c>
      <c r="Z28" s="161">
        <v>183</v>
      </c>
      <c r="AA28" s="156">
        <f t="shared" si="1"/>
        <v>1130.1834451113325</v>
      </c>
      <c r="AB28" s="156">
        <f t="shared" si="2"/>
        <v>1492.0260428925594</v>
      </c>
      <c r="AC28" s="156">
        <f t="shared" si="3"/>
        <v>75.748238477142777</v>
      </c>
      <c r="AD28" s="156">
        <f t="shared" si="3"/>
        <v>76.257009952084829</v>
      </c>
      <c r="AE28" s="153"/>
    </row>
    <row r="29" spans="1:31" s="158" customFormat="1" ht="63" x14ac:dyDescent="0.25">
      <c r="A29" s="159" t="s">
        <v>51</v>
      </c>
      <c r="B29" s="157" t="s">
        <v>147</v>
      </c>
      <c r="C29" s="157" t="s">
        <v>46</v>
      </c>
      <c r="D29" s="157" t="s">
        <v>10</v>
      </c>
      <c r="E29" s="160" t="s">
        <v>375</v>
      </c>
      <c r="F29" s="157" t="s">
        <v>23</v>
      </c>
      <c r="G29" s="157" t="s">
        <v>44</v>
      </c>
      <c r="H29" s="157">
        <v>1</v>
      </c>
      <c r="I29" s="157">
        <v>0.1</v>
      </c>
      <c r="J29" s="157">
        <v>0.36199999999999999</v>
      </c>
      <c r="K29" s="162">
        <f t="shared" si="0"/>
        <v>7.4662499999999993E-2</v>
      </c>
      <c r="L29" s="157">
        <v>1.65</v>
      </c>
      <c r="M29" s="157" t="s">
        <v>49</v>
      </c>
      <c r="N29" s="153">
        <v>2.0499969176470587E-3</v>
      </c>
      <c r="O29" s="153">
        <v>2.0499969176470587E-3</v>
      </c>
      <c r="P29" s="157">
        <v>1</v>
      </c>
      <c r="Q29" s="157">
        <v>11</v>
      </c>
      <c r="R29" s="157">
        <v>1</v>
      </c>
      <c r="S29" s="157">
        <v>0.1</v>
      </c>
      <c r="T29" s="157">
        <v>0.36199999999999999</v>
      </c>
      <c r="U29" s="157">
        <v>1</v>
      </c>
      <c r="V29" s="161">
        <v>2.0000038382658281E-2</v>
      </c>
      <c r="W29" s="161">
        <v>1.0709002757724854E-2</v>
      </c>
      <c r="X29" s="161">
        <v>8.9415020657348607E-3</v>
      </c>
      <c r="Y29" s="161">
        <v>5.1303635672037846E-3</v>
      </c>
      <c r="Z29" s="161">
        <v>183</v>
      </c>
      <c r="AA29" s="156">
        <f t="shared" si="1"/>
        <v>9149.9824399675363</v>
      </c>
      <c r="AB29" s="156">
        <f t="shared" si="2"/>
        <v>20466.359975611107</v>
      </c>
      <c r="AC29" s="156">
        <f t="shared" si="3"/>
        <v>44.707424529184387</v>
      </c>
      <c r="AD29" s="156">
        <f t="shared" si="3"/>
        <v>47.907015090672552</v>
      </c>
      <c r="AE29" s="153"/>
    </row>
    <row r="30" spans="1:31" s="158" customFormat="1" ht="63" x14ac:dyDescent="0.25">
      <c r="A30" s="159" t="s">
        <v>51</v>
      </c>
      <c r="B30" s="157" t="s">
        <v>147</v>
      </c>
      <c r="C30" s="157" t="s">
        <v>46</v>
      </c>
      <c r="D30" s="157" t="s">
        <v>47</v>
      </c>
      <c r="E30" s="160" t="s">
        <v>375</v>
      </c>
      <c r="F30" s="157" t="s">
        <v>23</v>
      </c>
      <c r="G30" s="157" t="s">
        <v>44</v>
      </c>
      <c r="H30" s="157">
        <v>1</v>
      </c>
      <c r="I30" s="157">
        <v>0.1</v>
      </c>
      <c r="J30" s="157">
        <v>0.36199999999999999</v>
      </c>
      <c r="K30" s="162">
        <f t="shared" si="0"/>
        <v>0.26471249999999996</v>
      </c>
      <c r="L30" s="157">
        <v>5.85</v>
      </c>
      <c r="M30" s="157" t="s">
        <v>49</v>
      </c>
      <c r="N30" s="153">
        <v>2.0499969176470587E-3</v>
      </c>
      <c r="O30" s="153">
        <v>2.0499969176470587E-3</v>
      </c>
      <c r="P30" s="157">
        <v>1</v>
      </c>
      <c r="Q30" s="157">
        <v>12</v>
      </c>
      <c r="R30" s="157">
        <v>1</v>
      </c>
      <c r="S30" s="157">
        <v>0.1</v>
      </c>
      <c r="T30" s="157">
        <v>0.36199999999999999</v>
      </c>
      <c r="U30" s="157">
        <v>1</v>
      </c>
      <c r="V30" s="161">
        <v>5.849751630816178E-2</v>
      </c>
      <c r="W30" s="161">
        <v>3.0672566629866668E-2</v>
      </c>
      <c r="X30" s="161">
        <v>1.9242266750106301E-2</v>
      </c>
      <c r="Y30" s="161">
        <v>1.0897784383517406E-2</v>
      </c>
      <c r="Z30" s="161">
        <v>183</v>
      </c>
      <c r="AA30" s="156">
        <f t="shared" si="1"/>
        <v>3128.3379457679162</v>
      </c>
      <c r="AB30" s="156">
        <f t="shared" si="2"/>
        <v>9510.31405897068</v>
      </c>
      <c r="AC30" s="156">
        <f t="shared" si="3"/>
        <v>32.894160238768208</v>
      </c>
      <c r="AD30" s="156">
        <f t="shared" si="3"/>
        <v>35.529417916092981</v>
      </c>
      <c r="AE30" s="153"/>
    </row>
    <row r="31" spans="1:31" s="158" customFormat="1" ht="63" x14ac:dyDescent="0.25">
      <c r="A31" s="159" t="s">
        <v>52</v>
      </c>
      <c r="B31" s="157" t="s">
        <v>145</v>
      </c>
      <c r="C31" s="157" t="s">
        <v>53</v>
      </c>
      <c r="D31" s="157" t="s">
        <v>10</v>
      </c>
      <c r="E31" s="160" t="s">
        <v>375</v>
      </c>
      <c r="F31" s="157" t="s">
        <v>23</v>
      </c>
      <c r="G31" s="157" t="s">
        <v>44</v>
      </c>
      <c r="H31" s="157">
        <v>1</v>
      </c>
      <c r="I31" s="157">
        <v>0.1</v>
      </c>
      <c r="J31" s="157">
        <v>4</v>
      </c>
      <c r="K31" s="162">
        <f>L31*J31/8</f>
        <v>7.4662499999999993E-2</v>
      </c>
      <c r="L31" s="161">
        <f>L35*J35/J31</f>
        <v>0.14932499999999999</v>
      </c>
      <c r="M31" s="160" t="s">
        <v>45</v>
      </c>
      <c r="N31" s="153">
        <v>2.0499969176470587E-3</v>
      </c>
      <c r="O31" s="153">
        <v>2.0499969176470587E-3</v>
      </c>
      <c r="P31" s="157">
        <v>1</v>
      </c>
      <c r="Q31" s="157">
        <v>13</v>
      </c>
      <c r="R31" s="157">
        <v>1</v>
      </c>
      <c r="S31" s="157">
        <v>0.1</v>
      </c>
      <c r="T31" s="157">
        <v>4</v>
      </c>
      <c r="U31" s="157">
        <v>1</v>
      </c>
      <c r="V31" s="161">
        <v>6.9270667221764864E-2</v>
      </c>
      <c r="W31" s="161">
        <v>1.5815148511084978E-2</v>
      </c>
      <c r="X31" s="161">
        <v>5.8196580439869895E-2</v>
      </c>
      <c r="Y31" s="161">
        <v>1.3361478449496998E-2</v>
      </c>
      <c r="Z31" s="161">
        <v>183</v>
      </c>
      <c r="AA31" s="156">
        <f t="shared" si="1"/>
        <v>2641.8108463448052</v>
      </c>
      <c r="AB31" s="156">
        <f t="shared" si="2"/>
        <v>3144.5146538992958</v>
      </c>
      <c r="AC31" s="156">
        <f t="shared" si="3"/>
        <v>84.013310068976082</v>
      </c>
      <c r="AD31" s="156">
        <f t="shared" si="3"/>
        <v>84.485317606292597</v>
      </c>
      <c r="AE31" s="153"/>
    </row>
    <row r="32" spans="1:31" s="158" customFormat="1" ht="63" x14ac:dyDescent="0.25">
      <c r="A32" s="159" t="s">
        <v>52</v>
      </c>
      <c r="B32" s="157" t="s">
        <v>146</v>
      </c>
      <c r="C32" s="157" t="s">
        <v>53</v>
      </c>
      <c r="D32" s="157" t="s">
        <v>47</v>
      </c>
      <c r="E32" s="160" t="s">
        <v>375</v>
      </c>
      <c r="F32" s="157" t="s">
        <v>23</v>
      </c>
      <c r="G32" s="157" t="s">
        <v>44</v>
      </c>
      <c r="H32" s="157">
        <v>1</v>
      </c>
      <c r="I32" s="157">
        <v>0.1</v>
      </c>
      <c r="J32" s="157">
        <v>8</v>
      </c>
      <c r="K32" s="162">
        <f>L32*J32/8</f>
        <v>0.26471249999999996</v>
      </c>
      <c r="L32" s="161">
        <f>L36*J36/J32</f>
        <v>0.26471249999999996</v>
      </c>
      <c r="M32" s="160" t="s">
        <v>48</v>
      </c>
      <c r="N32" s="153">
        <v>2.0499969176470587E-3</v>
      </c>
      <c r="O32" s="153">
        <v>2.0499969176470587E-3</v>
      </c>
      <c r="P32" s="157">
        <v>1</v>
      </c>
      <c r="Q32" s="157">
        <v>14</v>
      </c>
      <c r="R32" s="157">
        <v>1</v>
      </c>
      <c r="S32" s="157">
        <v>0.1</v>
      </c>
      <c r="T32" s="157">
        <v>8</v>
      </c>
      <c r="U32" s="157">
        <v>1</v>
      </c>
      <c r="V32" s="161">
        <v>0.16192061633142482</v>
      </c>
      <c r="W32" s="161">
        <v>2.3876702913937977E-2</v>
      </c>
      <c r="X32" s="161">
        <v>0.12265201460238707</v>
      </c>
      <c r="Y32" s="161">
        <v>1.8207659717311413E-2</v>
      </c>
      <c r="Z32" s="161">
        <v>183</v>
      </c>
      <c r="AA32" s="156">
        <f>Z32/V32</f>
        <v>1130.1834451113325</v>
      </c>
      <c r="AB32" s="156">
        <f t="shared" si="2"/>
        <v>1492.0260428925594</v>
      </c>
      <c r="AC32" s="156">
        <f t="shared" si="3"/>
        <v>75.748238477142777</v>
      </c>
      <c r="AD32" s="156">
        <f t="shared" si="3"/>
        <v>76.257009952084829</v>
      </c>
      <c r="AE32" s="153"/>
    </row>
    <row r="33" spans="1:31" s="158" customFormat="1" ht="63" x14ac:dyDescent="0.25">
      <c r="A33" s="159" t="s">
        <v>52</v>
      </c>
      <c r="B33" s="157" t="s">
        <v>145</v>
      </c>
      <c r="C33" s="157" t="s">
        <v>56</v>
      </c>
      <c r="D33" s="157" t="s">
        <v>10</v>
      </c>
      <c r="E33" s="160" t="s">
        <v>375</v>
      </c>
      <c r="F33" s="157" t="s">
        <v>23</v>
      </c>
      <c r="G33" s="157" t="s">
        <v>10</v>
      </c>
      <c r="H33" s="157">
        <v>0.31</v>
      </c>
      <c r="I33" s="157">
        <v>0.1</v>
      </c>
      <c r="J33" s="157">
        <v>4</v>
      </c>
      <c r="K33" s="161">
        <v>0.34399999999999997</v>
      </c>
      <c r="L33" s="161">
        <f>K33*8/J33</f>
        <v>0.68799999999999994</v>
      </c>
      <c r="M33" s="160" t="s">
        <v>57</v>
      </c>
      <c r="N33" s="153">
        <v>4.7800000000000002E-4</v>
      </c>
      <c r="O33" s="153">
        <v>4.7800000000000002E-4</v>
      </c>
      <c r="P33" s="157">
        <v>1</v>
      </c>
      <c r="Q33" s="157">
        <v>15</v>
      </c>
      <c r="R33" s="157">
        <v>0.31</v>
      </c>
      <c r="S33" s="157">
        <v>0.1</v>
      </c>
      <c r="T33" s="157">
        <v>4</v>
      </c>
      <c r="U33" s="157">
        <v>1</v>
      </c>
      <c r="V33" s="161">
        <v>7.357409623607826E-2</v>
      </c>
      <c r="W33" s="161">
        <v>1.6440356608981167E-2</v>
      </c>
      <c r="X33" s="161">
        <v>2.255435283609486E-2</v>
      </c>
      <c r="Y33" s="161">
        <v>5.1357631487697099E-3</v>
      </c>
      <c r="Z33" s="161">
        <v>183</v>
      </c>
      <c r="AA33" s="156">
        <f t="shared" si="1"/>
        <v>2487.2884528925138</v>
      </c>
      <c r="AB33" s="156">
        <f t="shared" si="2"/>
        <v>8113.7331374516734</v>
      </c>
      <c r="AC33" s="156">
        <f t="shared" si="3"/>
        <v>30.655290367039488</v>
      </c>
      <c r="AD33" s="156">
        <f t="shared" si="3"/>
        <v>31.238757594613883</v>
      </c>
      <c r="AE33" s="153"/>
    </row>
    <row r="34" spans="1:31" s="158" customFormat="1" ht="63" x14ac:dyDescent="0.25">
      <c r="A34" s="159" t="s">
        <v>52</v>
      </c>
      <c r="B34" s="157" t="s">
        <v>146</v>
      </c>
      <c r="C34" s="157" t="s">
        <v>56</v>
      </c>
      <c r="D34" s="157" t="s">
        <v>47</v>
      </c>
      <c r="E34" s="160" t="s">
        <v>375</v>
      </c>
      <c r="F34" s="157" t="s">
        <v>23</v>
      </c>
      <c r="G34" s="157" t="s">
        <v>47</v>
      </c>
      <c r="H34" s="157">
        <v>0.99</v>
      </c>
      <c r="I34" s="157">
        <v>0.1</v>
      </c>
      <c r="J34" s="157">
        <v>8</v>
      </c>
      <c r="K34" s="161">
        <v>6.28</v>
      </c>
      <c r="L34" s="161">
        <f>K34</f>
        <v>6.28</v>
      </c>
      <c r="M34" s="160" t="s">
        <v>58</v>
      </c>
      <c r="N34" s="153">
        <v>2.018556917646758E-3</v>
      </c>
      <c r="O34" s="153">
        <v>2.018556917646758E-3</v>
      </c>
      <c r="P34" s="157">
        <v>1</v>
      </c>
      <c r="Q34" s="157">
        <v>16</v>
      </c>
      <c r="R34" s="157">
        <v>0.99</v>
      </c>
      <c r="S34" s="157">
        <v>0.1</v>
      </c>
      <c r="T34" s="157">
        <v>8</v>
      </c>
      <c r="U34" s="157">
        <v>1</v>
      </c>
      <c r="V34" s="161">
        <v>1.3797585394968148</v>
      </c>
      <c r="W34" s="161">
        <v>0.20064445543918971</v>
      </c>
      <c r="X34" s="161">
        <v>0.44613379252515045</v>
      </c>
      <c r="Y34" s="161">
        <v>6.5854805003774011E-2</v>
      </c>
      <c r="Z34" s="161">
        <v>183</v>
      </c>
      <c r="AA34" s="156">
        <f t="shared" si="1"/>
        <v>132.63190243905893</v>
      </c>
      <c r="AB34" s="156">
        <f t="shared" si="2"/>
        <v>410.19085096469917</v>
      </c>
      <c r="AC34" s="156">
        <f t="shared" si="3"/>
        <v>32.33419324861373</v>
      </c>
      <c r="AD34" s="156">
        <f t="shared" si="3"/>
        <v>32.821642073101266</v>
      </c>
      <c r="AE34" s="153"/>
    </row>
    <row r="35" spans="1:31" s="158" customFormat="1" ht="63" x14ac:dyDescent="0.25">
      <c r="A35" s="159" t="s">
        <v>52</v>
      </c>
      <c r="B35" s="157" t="s">
        <v>147</v>
      </c>
      <c r="C35" s="157" t="s">
        <v>53</v>
      </c>
      <c r="D35" s="157" t="s">
        <v>10</v>
      </c>
      <c r="E35" s="160" t="s">
        <v>375</v>
      </c>
      <c r="F35" s="157" t="s">
        <v>23</v>
      </c>
      <c r="G35" s="157" t="s">
        <v>44</v>
      </c>
      <c r="H35" s="157">
        <v>1</v>
      </c>
      <c r="I35" s="157">
        <v>0.1</v>
      </c>
      <c r="J35" s="157">
        <v>0.36199999999999999</v>
      </c>
      <c r="K35" s="162">
        <f>L35*J35/8</f>
        <v>7.4662499999999993E-2</v>
      </c>
      <c r="L35" s="157">
        <v>1.65</v>
      </c>
      <c r="M35" s="157" t="s">
        <v>49</v>
      </c>
      <c r="N35" s="153">
        <v>2.0499969176470587E-3</v>
      </c>
      <c r="O35" s="153">
        <v>2.0499969176470587E-3</v>
      </c>
      <c r="P35" s="157">
        <v>1</v>
      </c>
      <c r="Q35" s="157">
        <v>17</v>
      </c>
      <c r="R35" s="157">
        <v>1</v>
      </c>
      <c r="S35" s="157">
        <v>0.1</v>
      </c>
      <c r="T35" s="157">
        <v>0.36199999999999999</v>
      </c>
      <c r="U35" s="157">
        <v>1</v>
      </c>
      <c r="V35" s="161">
        <v>2.0000038382658281E-2</v>
      </c>
      <c r="W35" s="161">
        <v>1.0709002757724854E-2</v>
      </c>
      <c r="X35" s="161">
        <v>8.9415020657348607E-3</v>
      </c>
      <c r="Y35" s="161">
        <v>5.1303635672037846E-3</v>
      </c>
      <c r="Z35" s="161">
        <v>183</v>
      </c>
      <c r="AA35" s="156">
        <f t="shared" si="1"/>
        <v>9149.9824399675363</v>
      </c>
      <c r="AB35" s="156">
        <f t="shared" si="2"/>
        <v>20466.359975611107</v>
      </c>
      <c r="AC35" s="156">
        <f t="shared" si="3"/>
        <v>44.707424529184387</v>
      </c>
      <c r="AD35" s="156">
        <f t="shared" si="3"/>
        <v>47.907015090672552</v>
      </c>
      <c r="AE35" s="153"/>
    </row>
    <row r="36" spans="1:31" s="158" customFormat="1" ht="63" x14ac:dyDescent="0.25">
      <c r="A36" s="159" t="s">
        <v>52</v>
      </c>
      <c r="B36" s="157" t="s">
        <v>147</v>
      </c>
      <c r="C36" s="157" t="s">
        <v>53</v>
      </c>
      <c r="D36" s="157" t="s">
        <v>47</v>
      </c>
      <c r="E36" s="160" t="s">
        <v>375</v>
      </c>
      <c r="F36" s="157" t="s">
        <v>23</v>
      </c>
      <c r="G36" s="157" t="s">
        <v>59</v>
      </c>
      <c r="H36" s="157">
        <v>1</v>
      </c>
      <c r="I36" s="157">
        <v>0.1</v>
      </c>
      <c r="J36" s="157">
        <v>0.36199999999999999</v>
      </c>
      <c r="K36" s="162">
        <f>L36*J36/8</f>
        <v>0.26471249999999996</v>
      </c>
      <c r="L36" s="157">
        <v>5.85</v>
      </c>
      <c r="M36" s="157" t="s">
        <v>49</v>
      </c>
      <c r="N36" s="153">
        <v>2.0499969176470587E-3</v>
      </c>
      <c r="O36" s="153">
        <v>2.0499969176470587E-3</v>
      </c>
      <c r="P36" s="157">
        <v>1</v>
      </c>
      <c r="Q36" s="157">
        <v>18</v>
      </c>
      <c r="R36" s="157">
        <v>1</v>
      </c>
      <c r="S36" s="157">
        <v>0.1</v>
      </c>
      <c r="T36" s="157">
        <v>0.36199999999999999</v>
      </c>
      <c r="U36" s="157">
        <v>1</v>
      </c>
      <c r="V36" s="161">
        <v>5.849751630816178E-2</v>
      </c>
      <c r="W36" s="161">
        <v>3.0672566629866668E-2</v>
      </c>
      <c r="X36" s="161">
        <v>1.9242266750106301E-2</v>
      </c>
      <c r="Y36" s="161">
        <v>1.0897784383517406E-2</v>
      </c>
      <c r="Z36" s="161">
        <v>183</v>
      </c>
      <c r="AA36" s="156">
        <f t="shared" si="1"/>
        <v>3128.3379457679162</v>
      </c>
      <c r="AB36" s="156">
        <f t="shared" si="2"/>
        <v>9510.31405897068</v>
      </c>
      <c r="AC36" s="156">
        <f t="shared" si="3"/>
        <v>32.894160238768208</v>
      </c>
      <c r="AD36" s="156">
        <f t="shared" si="3"/>
        <v>35.529417916092981</v>
      </c>
      <c r="AE36" s="153"/>
    </row>
    <row r="37" spans="1:31" s="158" customFormat="1" ht="63" x14ac:dyDescent="0.25">
      <c r="A37" s="159" t="s">
        <v>60</v>
      </c>
      <c r="B37" s="157" t="s">
        <v>145</v>
      </c>
      <c r="C37" s="157" t="s">
        <v>61</v>
      </c>
      <c r="D37" s="157" t="s">
        <v>62</v>
      </c>
      <c r="E37" s="160" t="s">
        <v>375</v>
      </c>
      <c r="F37" s="157" t="s">
        <v>23</v>
      </c>
      <c r="G37" s="157" t="s">
        <v>63</v>
      </c>
      <c r="H37" s="157">
        <v>0.02</v>
      </c>
      <c r="I37" s="157">
        <v>0.1</v>
      </c>
      <c r="J37" s="157">
        <v>4</v>
      </c>
      <c r="K37" s="157">
        <v>0.53</v>
      </c>
      <c r="L37" s="157">
        <v>0.53</v>
      </c>
      <c r="M37" s="160" t="s">
        <v>64</v>
      </c>
      <c r="N37" s="153">
        <v>4.7800000000000002E-4</v>
      </c>
      <c r="O37" s="153">
        <v>4.7800000000000002E-4</v>
      </c>
      <c r="P37" s="157">
        <v>1</v>
      </c>
      <c r="Q37" s="157">
        <v>19</v>
      </c>
      <c r="R37" s="157">
        <v>0.02</v>
      </c>
      <c r="S37" s="157">
        <v>0.1</v>
      </c>
      <c r="T37" s="157">
        <v>4</v>
      </c>
      <c r="U37" s="157">
        <v>1</v>
      </c>
      <c r="V37" s="161">
        <v>5.3911787675222339E-2</v>
      </c>
      <c r="W37" s="161">
        <v>1.2029448582299467E-2</v>
      </c>
      <c r="X37" s="161">
        <v>1.4611102141302835E-2</v>
      </c>
      <c r="Y37" s="161">
        <v>3.321339939102815E-3</v>
      </c>
      <c r="Z37" s="161">
        <v>183</v>
      </c>
      <c r="AA37" s="156">
        <f t="shared" si="1"/>
        <v>3394.4339056689478</v>
      </c>
      <c r="AB37" s="156">
        <f t="shared" si="2"/>
        <v>12524.722517864922</v>
      </c>
      <c r="AC37" s="156">
        <f t="shared" si="3"/>
        <v>27.101869129852734</v>
      </c>
      <c r="AD37" s="156">
        <f t="shared" si="3"/>
        <v>27.610076358694823</v>
      </c>
      <c r="AE37" s="153"/>
    </row>
    <row r="38" spans="1:31" s="158" customFormat="1" ht="63" x14ac:dyDescent="0.25">
      <c r="A38" s="159" t="s">
        <v>60</v>
      </c>
      <c r="B38" s="157" t="s">
        <v>146</v>
      </c>
      <c r="C38" s="157" t="s">
        <v>61</v>
      </c>
      <c r="D38" s="157" t="s">
        <v>65</v>
      </c>
      <c r="E38" s="160" t="s">
        <v>375</v>
      </c>
      <c r="F38" s="157" t="s">
        <v>23</v>
      </c>
      <c r="G38" s="157" t="s">
        <v>66</v>
      </c>
      <c r="H38" s="157">
        <v>0.53400000000000003</v>
      </c>
      <c r="I38" s="157">
        <v>0.1</v>
      </c>
      <c r="J38" s="157">
        <v>8</v>
      </c>
      <c r="K38" s="157">
        <f>L38*J38/8</f>
        <v>4.51</v>
      </c>
      <c r="L38" s="157">
        <v>4.51</v>
      </c>
      <c r="M38" s="160" t="s">
        <v>58</v>
      </c>
      <c r="N38" s="153">
        <v>5.8489291764355711E-4</v>
      </c>
      <c r="O38" s="153">
        <v>5.8489291764355278E-4</v>
      </c>
      <c r="P38" s="157">
        <v>1</v>
      </c>
      <c r="Q38" s="157">
        <v>20</v>
      </c>
      <c r="R38" s="157">
        <v>0.53400000000000003</v>
      </c>
      <c r="S38" s="157">
        <v>0.1</v>
      </c>
      <c r="T38" s="157">
        <v>8</v>
      </c>
      <c r="U38" s="157">
        <v>1</v>
      </c>
      <c r="V38" s="161">
        <v>0.9308534277503181</v>
      </c>
      <c r="W38" s="161">
        <v>0.13517712382367153</v>
      </c>
      <c r="X38" s="161">
        <v>0.26095835640044351</v>
      </c>
      <c r="Y38" s="161">
        <v>3.8462200223726394E-2</v>
      </c>
      <c r="Z38" s="161">
        <v>183</v>
      </c>
      <c r="AA38" s="156">
        <f t="shared" si="1"/>
        <v>196.59378645924255</v>
      </c>
      <c r="AB38" s="156">
        <f t="shared" si="2"/>
        <v>701.26131435003538</v>
      </c>
      <c r="AC38" s="156">
        <f t="shared" si="3"/>
        <v>28.034312236581261</v>
      </c>
      <c r="AD38" s="156">
        <f t="shared" si="3"/>
        <v>28.453187296614971</v>
      </c>
      <c r="AE38" s="153"/>
    </row>
    <row r="39" spans="1:31" s="158" customFormat="1" ht="63" x14ac:dyDescent="0.25">
      <c r="A39" s="159" t="s">
        <v>60</v>
      </c>
      <c r="B39" s="157" t="s">
        <v>145</v>
      </c>
      <c r="C39" s="157" t="s">
        <v>67</v>
      </c>
      <c r="D39" s="157" t="s">
        <v>10</v>
      </c>
      <c r="E39" s="160" t="s">
        <v>375</v>
      </c>
      <c r="F39" s="157" t="s">
        <v>23</v>
      </c>
      <c r="G39" s="157" t="s">
        <v>63</v>
      </c>
      <c r="H39" s="157">
        <v>0.02</v>
      </c>
      <c r="I39" s="157">
        <v>0.1</v>
      </c>
      <c r="J39" s="157">
        <v>4</v>
      </c>
      <c r="K39" s="157">
        <v>0.03</v>
      </c>
      <c r="L39" s="157">
        <f>K39*8/J39</f>
        <v>0.06</v>
      </c>
      <c r="M39" s="160" t="s">
        <v>68</v>
      </c>
      <c r="N39" s="153">
        <v>4.7800000000000002E-4</v>
      </c>
      <c r="O39" s="153">
        <v>4.7800000000000002E-4</v>
      </c>
      <c r="P39" s="157">
        <v>1</v>
      </c>
      <c r="Q39" s="157">
        <v>21</v>
      </c>
      <c r="R39" s="157">
        <v>0.02</v>
      </c>
      <c r="S39" s="157">
        <v>0.1</v>
      </c>
      <c r="T39" s="157">
        <v>4</v>
      </c>
      <c r="U39" s="157">
        <v>1</v>
      </c>
      <c r="V39" s="161">
        <v>6.3267179761546813E-3</v>
      </c>
      <c r="W39" s="161">
        <v>1.4132229524057951E-3</v>
      </c>
      <c r="X39" s="161">
        <v>1.8779623209422369E-3</v>
      </c>
      <c r="Y39" s="161">
        <v>4.2745963113413274E-4</v>
      </c>
      <c r="Z39" s="161">
        <v>183</v>
      </c>
      <c r="AA39" s="156">
        <f t="shared" si="1"/>
        <v>28924.949822281418</v>
      </c>
      <c r="AB39" s="156">
        <f t="shared" si="2"/>
        <v>97446.044555453453</v>
      </c>
      <c r="AC39" s="156">
        <f t="shared" si="3"/>
        <v>29.683041476169045</v>
      </c>
      <c r="AD39" s="156">
        <f t="shared" si="3"/>
        <v>30.247147515291086</v>
      </c>
      <c r="AE39" s="153"/>
    </row>
    <row r="40" spans="1:31" s="158" customFormat="1" ht="63" x14ac:dyDescent="0.25">
      <c r="A40" s="159" t="s">
        <v>60</v>
      </c>
      <c r="B40" s="157" t="s">
        <v>146</v>
      </c>
      <c r="C40" s="157" t="s">
        <v>67</v>
      </c>
      <c r="D40" s="157" t="s">
        <v>47</v>
      </c>
      <c r="E40" s="160" t="s">
        <v>375</v>
      </c>
      <c r="F40" s="157" t="s">
        <v>23</v>
      </c>
      <c r="G40" s="157" t="s">
        <v>66</v>
      </c>
      <c r="H40" s="157">
        <v>0.53400000000000003</v>
      </c>
      <c r="I40" s="157">
        <v>0.1</v>
      </c>
      <c r="J40" s="157">
        <v>8</v>
      </c>
      <c r="K40" s="157">
        <f>L40*J40/8</f>
        <v>0.19</v>
      </c>
      <c r="L40" s="157">
        <v>0.19</v>
      </c>
      <c r="M40" s="160" t="s">
        <v>58</v>
      </c>
      <c r="N40" s="153">
        <v>5.8489291764355234E-4</v>
      </c>
      <c r="O40" s="153">
        <v>5.8489291764355234E-4</v>
      </c>
      <c r="P40" s="157">
        <v>1</v>
      </c>
      <c r="Q40" s="157">
        <v>22</v>
      </c>
      <c r="R40" s="157">
        <v>0.53400000000000003</v>
      </c>
      <c r="S40" s="157">
        <v>0.1</v>
      </c>
      <c r="T40" s="157">
        <v>8</v>
      </c>
      <c r="U40" s="157">
        <v>1</v>
      </c>
      <c r="V40" s="161">
        <v>5.497542323406078E-2</v>
      </c>
      <c r="W40" s="161">
        <v>8.0368593078890618E-3</v>
      </c>
      <c r="X40" s="161">
        <v>2.6798746465087366E-2</v>
      </c>
      <c r="Y40" s="161">
        <v>3.9690167131648264E-3</v>
      </c>
      <c r="Z40" s="161">
        <v>183</v>
      </c>
      <c r="AA40" s="156">
        <f t="shared" si="1"/>
        <v>3328.7601847259602</v>
      </c>
      <c r="AB40" s="156">
        <f t="shared" si="2"/>
        <v>6828.6776114101876</v>
      </c>
      <c r="AC40" s="156">
        <f t="shared" si="3"/>
        <v>48.746776083906227</v>
      </c>
      <c r="AD40" s="156">
        <f t="shared" si="3"/>
        <v>49.38517101162639</v>
      </c>
      <c r="AE40" s="153"/>
    </row>
    <row r="41" spans="1:31" s="158" customFormat="1" ht="63" x14ac:dyDescent="0.25">
      <c r="A41" s="159" t="s">
        <v>60</v>
      </c>
      <c r="B41" s="157" t="s">
        <v>145</v>
      </c>
      <c r="C41" s="157" t="s">
        <v>69</v>
      </c>
      <c r="D41" s="157" t="s">
        <v>10</v>
      </c>
      <c r="E41" s="160" t="s">
        <v>375</v>
      </c>
      <c r="F41" s="157" t="s">
        <v>23</v>
      </c>
      <c r="G41" s="157" t="s">
        <v>63</v>
      </c>
      <c r="H41" s="157">
        <v>0.02</v>
      </c>
      <c r="I41" s="157">
        <v>0.1</v>
      </c>
      <c r="J41" s="157">
        <v>4</v>
      </c>
      <c r="K41" s="157">
        <v>0.99</v>
      </c>
      <c r="L41" s="157">
        <f>K41*8/J41</f>
        <v>1.98</v>
      </c>
      <c r="M41" s="160" t="s">
        <v>70</v>
      </c>
      <c r="N41" s="153">
        <v>4.7800000000000002E-4</v>
      </c>
      <c r="O41" s="153">
        <v>4.7800000000000002E-4</v>
      </c>
      <c r="P41" s="157">
        <v>1</v>
      </c>
      <c r="Q41" s="157">
        <v>23</v>
      </c>
      <c r="R41" s="157">
        <v>0.02</v>
      </c>
      <c r="S41" s="157">
        <v>0.1</v>
      </c>
      <c r="T41" s="157">
        <v>4</v>
      </c>
      <c r="U41" s="157">
        <v>1</v>
      </c>
      <c r="V41" s="161">
        <v>0.2007681998836357</v>
      </c>
      <c r="W41" s="161">
        <v>4.4793482390251146E-2</v>
      </c>
      <c r="X41" s="161">
        <v>5.3898179407008237E-2</v>
      </c>
      <c r="Y41" s="161">
        <v>1.224986794470854E-2</v>
      </c>
      <c r="Z41" s="161">
        <v>183</v>
      </c>
      <c r="AA41" s="156">
        <f t="shared" si="1"/>
        <v>911.49893312818426</v>
      </c>
      <c r="AB41" s="156">
        <f t="shared" si="2"/>
        <v>3395.2909358605348</v>
      </c>
      <c r="AC41" s="156">
        <f t="shared" si="3"/>
        <v>26.845974331715563</v>
      </c>
      <c r="AD41" s="156">
        <f t="shared" si="3"/>
        <v>27.347433802946743</v>
      </c>
      <c r="AE41" s="153"/>
    </row>
    <row r="42" spans="1:31" s="158" customFormat="1" ht="63" x14ac:dyDescent="0.25">
      <c r="A42" s="159" t="s">
        <v>60</v>
      </c>
      <c r="B42" s="157" t="s">
        <v>146</v>
      </c>
      <c r="C42" s="157" t="s">
        <v>69</v>
      </c>
      <c r="D42" s="157" t="s">
        <v>47</v>
      </c>
      <c r="E42" s="160" t="s">
        <v>375</v>
      </c>
      <c r="F42" s="157" t="s">
        <v>23</v>
      </c>
      <c r="G42" s="157" t="s">
        <v>66</v>
      </c>
      <c r="H42" s="157">
        <v>0.53400000000000003</v>
      </c>
      <c r="I42" s="157">
        <v>0.1</v>
      </c>
      <c r="J42" s="157">
        <v>8</v>
      </c>
      <c r="K42" s="157">
        <f>L42*J42/8</f>
        <v>2.75</v>
      </c>
      <c r="L42" s="157">
        <v>2.75</v>
      </c>
      <c r="M42" s="160" t="s">
        <v>58</v>
      </c>
      <c r="N42" s="153">
        <v>5.8489291764355451E-4</v>
      </c>
      <c r="O42" s="153">
        <v>5.8489291764355191E-4</v>
      </c>
      <c r="P42" s="157">
        <v>1</v>
      </c>
      <c r="Q42" s="157">
        <v>24</v>
      </c>
      <c r="R42" s="157">
        <v>0.53400000000000003</v>
      </c>
      <c r="S42" s="157">
        <v>0.1</v>
      </c>
      <c r="T42" s="157">
        <v>8</v>
      </c>
      <c r="U42" s="157">
        <v>1</v>
      </c>
      <c r="V42" s="161">
        <v>0.57374748838414802</v>
      </c>
      <c r="W42" s="161">
        <v>8.334104467317735E-2</v>
      </c>
      <c r="X42" s="161">
        <v>0.16554123915119456</v>
      </c>
      <c r="Y42" s="161">
        <v>2.4406716210823888E-2</v>
      </c>
      <c r="Z42" s="161">
        <v>183</v>
      </c>
      <c r="AA42" s="156">
        <f t="shared" si="1"/>
        <v>318.95564460837136</v>
      </c>
      <c r="AB42" s="156">
        <f t="shared" si="2"/>
        <v>1105.4647224964876</v>
      </c>
      <c r="AC42" s="156">
        <f t="shared" si="3"/>
        <v>28.852629859419576</v>
      </c>
      <c r="AD42" s="156">
        <f t="shared" si="3"/>
        <v>29.285349501599171</v>
      </c>
      <c r="AE42" s="153"/>
    </row>
    <row r="43" spans="1:31" s="158" customFormat="1" ht="63" x14ac:dyDescent="0.25">
      <c r="A43" s="159" t="s">
        <v>60</v>
      </c>
      <c r="B43" s="157" t="s">
        <v>145</v>
      </c>
      <c r="C43" s="157" t="s">
        <v>71</v>
      </c>
      <c r="D43" s="157" t="s">
        <v>72</v>
      </c>
      <c r="E43" s="160" t="s">
        <v>375</v>
      </c>
      <c r="F43" s="157" t="s">
        <v>23</v>
      </c>
      <c r="G43" s="157" t="s">
        <v>63</v>
      </c>
      <c r="H43" s="157">
        <v>0.02</v>
      </c>
      <c r="I43" s="157">
        <v>0.1</v>
      </c>
      <c r="J43" s="157">
        <v>4</v>
      </c>
      <c r="K43" s="157">
        <v>4.13</v>
      </c>
      <c r="L43" s="157">
        <f>K43*8/J43</f>
        <v>8.26</v>
      </c>
      <c r="M43" s="160" t="s">
        <v>70</v>
      </c>
      <c r="N43" s="153">
        <v>4.7800000000000002E-4</v>
      </c>
      <c r="O43" s="153">
        <v>4.7800000000000002E-4</v>
      </c>
      <c r="P43" s="157">
        <v>1</v>
      </c>
      <c r="Q43" s="157">
        <v>25</v>
      </c>
      <c r="R43" s="157">
        <v>0.02</v>
      </c>
      <c r="S43" s="157">
        <v>0.1</v>
      </c>
      <c r="T43" s="157">
        <v>4</v>
      </c>
      <c r="U43" s="157">
        <v>1</v>
      </c>
      <c r="V43" s="161">
        <v>0.83778230729900882</v>
      </c>
      <c r="W43" s="161">
        <v>0.18684462188240294</v>
      </c>
      <c r="X43" s="161">
        <v>0.22412151663673466</v>
      </c>
      <c r="Y43" s="161">
        <v>5.0930456812657891E-2</v>
      </c>
      <c r="Z43" s="161">
        <v>183</v>
      </c>
      <c r="AA43" s="156">
        <f t="shared" si="1"/>
        <v>218.43383228035438</v>
      </c>
      <c r="AB43" s="156">
        <f t="shared" si="2"/>
        <v>816.52133514968978</v>
      </c>
      <c r="AC43" s="156">
        <f t="shared" si="3"/>
        <v>26.751760533031231</v>
      </c>
      <c r="AD43" s="156">
        <f t="shared" si="3"/>
        <v>27.258187203650266</v>
      </c>
      <c r="AE43" s="153"/>
    </row>
    <row r="44" spans="1:31" s="158" customFormat="1" ht="63" x14ac:dyDescent="0.25">
      <c r="A44" s="159" t="s">
        <v>60</v>
      </c>
      <c r="B44" s="157" t="s">
        <v>146</v>
      </c>
      <c r="C44" s="157" t="s">
        <v>71</v>
      </c>
      <c r="D44" s="157" t="s">
        <v>72</v>
      </c>
      <c r="E44" s="160" t="s">
        <v>375</v>
      </c>
      <c r="F44" s="157" t="s">
        <v>23</v>
      </c>
      <c r="G44" s="157" t="s">
        <v>66</v>
      </c>
      <c r="H44" s="157">
        <v>0.53400000000000003</v>
      </c>
      <c r="I44" s="157">
        <v>0.1</v>
      </c>
      <c r="J44" s="157">
        <v>8</v>
      </c>
      <c r="K44" s="157">
        <f>L44*J44/8</f>
        <v>4.13</v>
      </c>
      <c r="L44" s="157">
        <v>4.13</v>
      </c>
      <c r="M44" s="160" t="s">
        <v>58</v>
      </c>
      <c r="N44" s="153">
        <v>5.8489291764355364E-4</v>
      </c>
      <c r="O44" s="153">
        <v>5.8489291764355191E-4</v>
      </c>
      <c r="P44" s="157">
        <v>1</v>
      </c>
      <c r="Q44" s="157">
        <v>26</v>
      </c>
      <c r="R44" s="157">
        <v>0.53400000000000003</v>
      </c>
      <c r="S44" s="157">
        <v>0.1</v>
      </c>
      <c r="T44" s="157">
        <v>8</v>
      </c>
      <c r="U44" s="157">
        <v>1</v>
      </c>
      <c r="V44" s="161">
        <v>0.85371995463024708</v>
      </c>
      <c r="W44" s="161">
        <v>0.12398078782559123</v>
      </c>
      <c r="X44" s="161">
        <v>0.24035459146532806</v>
      </c>
      <c r="Y44" s="161">
        <v>3.5427151044767173E-2</v>
      </c>
      <c r="Z44" s="161">
        <v>183</v>
      </c>
      <c r="AA44" s="156">
        <f t="shared" si="1"/>
        <v>214.35600633144244</v>
      </c>
      <c r="AB44" s="156">
        <f t="shared" si="2"/>
        <v>761.37509537194899</v>
      </c>
      <c r="AC44" s="156">
        <f t="shared" si="3"/>
        <v>28.153797994498973</v>
      </c>
      <c r="AD44" s="156">
        <f t="shared" si="3"/>
        <v>28.574710377388449</v>
      </c>
      <c r="AE44" s="153"/>
    </row>
    <row r="45" spans="1:31" s="158" customFormat="1" ht="63" x14ac:dyDescent="0.25">
      <c r="A45" s="159" t="s">
        <v>73</v>
      </c>
      <c r="B45" s="157" t="s">
        <v>145</v>
      </c>
      <c r="C45" s="157" t="s">
        <v>74</v>
      </c>
      <c r="D45" s="157" t="s">
        <v>10</v>
      </c>
      <c r="E45" s="160" t="s">
        <v>375</v>
      </c>
      <c r="F45" s="157" t="s">
        <v>23</v>
      </c>
      <c r="G45" s="157" t="s">
        <v>63</v>
      </c>
      <c r="H45" s="157">
        <v>0.05</v>
      </c>
      <c r="I45" s="157">
        <v>0.1</v>
      </c>
      <c r="J45" s="157">
        <v>4</v>
      </c>
      <c r="K45" s="162">
        <v>3.6999999999999998E-2</v>
      </c>
      <c r="L45" s="161">
        <f>L47*J47/J45</f>
        <v>0.22291666666666668</v>
      </c>
      <c r="M45" s="160" t="s">
        <v>57</v>
      </c>
      <c r="N45" s="153">
        <v>4.7800000000000002E-4</v>
      </c>
      <c r="O45" s="153">
        <v>4.7800000000000002E-4</v>
      </c>
      <c r="P45" s="157">
        <v>1</v>
      </c>
      <c r="Q45" s="157">
        <v>27</v>
      </c>
      <c r="R45" s="157">
        <v>0.05</v>
      </c>
      <c r="S45" s="157">
        <v>0.1</v>
      </c>
      <c r="T45" s="157">
        <v>4</v>
      </c>
      <c r="U45" s="157">
        <v>1</v>
      </c>
      <c r="V45" s="161">
        <v>2.3199131957049153E-2</v>
      </c>
      <c r="W45" s="161">
        <v>5.1800145535565141E-3</v>
      </c>
      <c r="X45" s="161">
        <v>6.6705066921198498E-3</v>
      </c>
      <c r="Y45" s="161">
        <v>1.5176009135128069E-3</v>
      </c>
      <c r="Z45" s="161">
        <v>183</v>
      </c>
      <c r="AA45" s="156">
        <f t="shared" si="1"/>
        <v>7888.2261775486249</v>
      </c>
      <c r="AB45" s="156">
        <f t="shared" si="2"/>
        <v>27434.197797325593</v>
      </c>
      <c r="AC45" s="156">
        <f t="shared" si="3"/>
        <v>28.75325983950442</v>
      </c>
      <c r="AD45" s="156">
        <f t="shared" si="3"/>
        <v>29.297232620144797</v>
      </c>
      <c r="AE45" s="153"/>
    </row>
    <row r="46" spans="1:31" s="158" customFormat="1" ht="63" x14ac:dyDescent="0.25">
      <c r="A46" s="159" t="s">
        <v>73</v>
      </c>
      <c r="B46" s="157" t="s">
        <v>146</v>
      </c>
      <c r="C46" s="157" t="s">
        <v>74</v>
      </c>
      <c r="D46" s="157" t="s">
        <v>47</v>
      </c>
      <c r="E46" s="160" t="s">
        <v>375</v>
      </c>
      <c r="F46" s="157" t="s">
        <v>23</v>
      </c>
      <c r="G46" s="157" t="s">
        <v>66</v>
      </c>
      <c r="H46" s="157">
        <v>7.0000000000000007E-2</v>
      </c>
      <c r="I46" s="157">
        <v>0.1</v>
      </c>
      <c r="J46" s="157">
        <v>8</v>
      </c>
      <c r="K46" s="162">
        <v>0.109</v>
      </c>
      <c r="L46" s="161">
        <f>L48*J48/J46</f>
        <v>0.11145833333333334</v>
      </c>
      <c r="M46" s="160" t="s">
        <v>75</v>
      </c>
      <c r="N46" s="153">
        <v>4.7800000000000002E-4</v>
      </c>
      <c r="O46" s="153">
        <v>4.7800000000000002E-4</v>
      </c>
      <c r="P46" s="157">
        <v>1</v>
      </c>
      <c r="Q46" s="157">
        <v>28</v>
      </c>
      <c r="R46" s="157">
        <v>7.0000000000000007E-2</v>
      </c>
      <c r="S46" s="157">
        <v>0.1</v>
      </c>
      <c r="T46" s="157">
        <v>8</v>
      </c>
      <c r="U46" s="157">
        <v>1</v>
      </c>
      <c r="V46" s="161">
        <v>2.4335209307313286E-2</v>
      </c>
      <c r="W46" s="161">
        <v>3.5384568401839668E-3</v>
      </c>
      <c r="X46" s="161">
        <v>7.8070131091435846E-3</v>
      </c>
      <c r="Y46" s="161">
        <v>1.1523278360867999E-3</v>
      </c>
      <c r="Z46" s="161">
        <v>183</v>
      </c>
      <c r="AA46" s="156">
        <f t="shared" si="1"/>
        <v>7519.9681946028841</v>
      </c>
      <c r="AB46" s="156">
        <f t="shared" si="2"/>
        <v>23440.46275337621</v>
      </c>
      <c r="AC46" s="156">
        <f t="shared" si="3"/>
        <v>32.081142227107939</v>
      </c>
      <c r="AD46" s="156">
        <f t="shared" si="3"/>
        <v>32.565829912083643</v>
      </c>
      <c r="AE46" s="153"/>
    </row>
    <row r="47" spans="1:31" s="158" customFormat="1" ht="63" x14ac:dyDescent="0.25">
      <c r="A47" s="159" t="s">
        <v>73</v>
      </c>
      <c r="B47" s="157" t="s">
        <v>147</v>
      </c>
      <c r="C47" s="157" t="s">
        <v>74</v>
      </c>
      <c r="D47" s="157" t="s">
        <v>10</v>
      </c>
      <c r="E47" s="160" t="s">
        <v>375</v>
      </c>
      <c r="F47" s="157" t="s">
        <v>23</v>
      </c>
      <c r="G47" s="157" t="s">
        <v>63</v>
      </c>
      <c r="H47" s="157">
        <v>0.05</v>
      </c>
      <c r="I47" s="157">
        <v>0.1</v>
      </c>
      <c r="J47" s="161">
        <f>50/60</f>
        <v>0.83333333333333337</v>
      </c>
      <c r="K47" s="161">
        <v>3.6999999999999998E-2</v>
      </c>
      <c r="L47" s="157">
        <v>1.07</v>
      </c>
      <c r="M47" s="160" t="s">
        <v>76</v>
      </c>
      <c r="N47" s="153">
        <v>4.7800000000000002E-4</v>
      </c>
      <c r="O47" s="153">
        <v>4.7800000000000002E-4</v>
      </c>
      <c r="P47" s="157">
        <v>1</v>
      </c>
      <c r="Q47" s="157">
        <v>29</v>
      </c>
      <c r="R47" s="157">
        <v>0.05</v>
      </c>
      <c r="S47" s="157">
        <v>0.1</v>
      </c>
      <c r="T47" s="157">
        <v>0.83333333333333337</v>
      </c>
      <c r="U47" s="157">
        <v>1</v>
      </c>
      <c r="V47" s="161">
        <v>2.2701420233142817E-2</v>
      </c>
      <c r="W47" s="161">
        <v>8.7014527887913605E-3</v>
      </c>
      <c r="X47" s="161">
        <v>6.1711616316203772E-3</v>
      </c>
      <c r="Y47" s="161">
        <v>2.4802620692354117E-3</v>
      </c>
      <c r="Z47" s="161">
        <v>183</v>
      </c>
      <c r="AA47" s="156">
        <f t="shared" si="1"/>
        <v>8061.1696590167576</v>
      </c>
      <c r="AB47" s="156">
        <f t="shared" si="2"/>
        <v>29654.060438528693</v>
      </c>
      <c r="AC47" s="156">
        <f t="shared" si="3"/>
        <v>27.184033281806851</v>
      </c>
      <c r="AD47" s="156">
        <f t="shared" si="3"/>
        <v>28.503999612918914</v>
      </c>
      <c r="AE47" s="153"/>
    </row>
    <row r="48" spans="1:31" s="158" customFormat="1" ht="63" x14ac:dyDescent="0.25">
      <c r="A48" s="159" t="s">
        <v>73</v>
      </c>
      <c r="B48" s="157" t="s">
        <v>147</v>
      </c>
      <c r="C48" s="157" t="s">
        <v>74</v>
      </c>
      <c r="D48" s="157" t="s">
        <v>47</v>
      </c>
      <c r="E48" s="160" t="s">
        <v>375</v>
      </c>
      <c r="F48" s="157" t="s">
        <v>23</v>
      </c>
      <c r="G48" s="157" t="s">
        <v>66</v>
      </c>
      <c r="H48" s="157">
        <v>7.0000000000000007E-2</v>
      </c>
      <c r="I48" s="157">
        <v>0.1</v>
      </c>
      <c r="J48" s="161">
        <f>50/60</f>
        <v>0.83333333333333337</v>
      </c>
      <c r="K48" s="161">
        <v>0.82699999999999996</v>
      </c>
      <c r="L48" s="157">
        <v>1.07</v>
      </c>
      <c r="M48" s="160" t="s">
        <v>76</v>
      </c>
      <c r="N48" s="153">
        <v>4.7800000000000002E-4</v>
      </c>
      <c r="O48" s="153">
        <v>4.7800000000000002E-4</v>
      </c>
      <c r="P48" s="157">
        <v>1</v>
      </c>
      <c r="Q48" s="157">
        <v>30</v>
      </c>
      <c r="R48" s="157">
        <v>7.0000000000000007E-2</v>
      </c>
      <c r="S48" s="157">
        <v>0.1</v>
      </c>
      <c r="T48" s="157">
        <v>0.83333333333333337</v>
      </c>
      <c r="U48" s="157">
        <v>1</v>
      </c>
      <c r="V48" s="161">
        <v>2.275411413988435E-2</v>
      </c>
      <c r="W48" s="161">
        <v>8.7231438728294086E-3</v>
      </c>
      <c r="X48" s="161">
        <v>6.2237797207540498E-3</v>
      </c>
      <c r="Y48" s="161">
        <v>2.5019775062290702E-3</v>
      </c>
      <c r="Z48" s="161">
        <v>183</v>
      </c>
      <c r="AA48" s="156">
        <f t="shared" si="1"/>
        <v>8042.5016273971332</v>
      </c>
      <c r="AB48" s="156">
        <f t="shared" si="2"/>
        <v>29403.3542655376</v>
      </c>
      <c r="AC48" s="156">
        <f t="shared" si="3"/>
        <v>27.352327067063236</v>
      </c>
      <c r="AD48" s="156">
        <f t="shared" si="3"/>
        <v>28.68206168216663</v>
      </c>
      <c r="AE48" s="153"/>
    </row>
    <row r="49" spans="1:32" s="158" customFormat="1" ht="63" x14ac:dyDescent="0.25">
      <c r="A49" s="159" t="s">
        <v>73</v>
      </c>
      <c r="B49" s="157" t="s">
        <v>145</v>
      </c>
      <c r="C49" s="157" t="s">
        <v>77</v>
      </c>
      <c r="D49" s="157" t="s">
        <v>78</v>
      </c>
      <c r="E49" s="160" t="s">
        <v>375</v>
      </c>
      <c r="F49" s="157" t="s">
        <v>23</v>
      </c>
      <c r="G49" s="157" t="s">
        <v>63</v>
      </c>
      <c r="H49" s="157">
        <v>0.1</v>
      </c>
      <c r="I49" s="157">
        <v>0.1</v>
      </c>
      <c r="J49" s="157">
        <v>0.5</v>
      </c>
      <c r="K49" s="157">
        <f>L49*J49/8</f>
        <v>0</v>
      </c>
      <c r="L49" s="157">
        <v>0</v>
      </c>
      <c r="M49" s="157" t="s">
        <v>80</v>
      </c>
      <c r="N49" s="153">
        <v>4.7800000000000002E-4</v>
      </c>
      <c r="O49" s="153">
        <v>4.7800000000000002E-4</v>
      </c>
      <c r="P49" s="157">
        <v>1</v>
      </c>
      <c r="Q49" s="157">
        <v>31</v>
      </c>
      <c r="R49" s="157">
        <v>0.1</v>
      </c>
      <c r="S49" s="157">
        <v>0.1</v>
      </c>
      <c r="T49" s="157">
        <v>0.5</v>
      </c>
      <c r="U49" s="157">
        <v>1</v>
      </c>
      <c r="V49" s="161">
        <v>1.5785405583385319E-4</v>
      </c>
      <c r="W49" s="161">
        <v>7.9707485828850309E-5</v>
      </c>
      <c r="X49" s="161">
        <v>1.5785405583385319E-4</v>
      </c>
      <c r="Y49" s="161">
        <v>7.9707485828850309E-5</v>
      </c>
      <c r="Z49" s="161">
        <v>183</v>
      </c>
      <c r="AA49" s="156">
        <f t="shared" si="1"/>
        <v>1159298.6891170777</v>
      </c>
      <c r="AB49" s="156">
        <f t="shared" si="2"/>
        <v>1159298.6891170777</v>
      </c>
      <c r="AC49" s="156">
        <f t="shared" si="3"/>
        <v>100</v>
      </c>
      <c r="AD49" s="156">
        <f t="shared" si="3"/>
        <v>100.00000000000001</v>
      </c>
      <c r="AE49" s="153"/>
    </row>
    <row r="50" spans="1:32" s="158" customFormat="1" ht="63" x14ac:dyDescent="0.25">
      <c r="A50" s="159" t="s">
        <v>73</v>
      </c>
      <c r="B50" s="157" t="s">
        <v>146</v>
      </c>
      <c r="C50" s="157" t="s">
        <v>77</v>
      </c>
      <c r="D50" s="157" t="s">
        <v>78</v>
      </c>
      <c r="E50" s="160" t="s">
        <v>375</v>
      </c>
      <c r="F50" s="157" t="s">
        <v>23</v>
      </c>
      <c r="G50" s="157" t="s">
        <v>66</v>
      </c>
      <c r="H50" s="157">
        <v>0.2</v>
      </c>
      <c r="I50" s="157">
        <v>0.1</v>
      </c>
      <c r="J50" s="157">
        <v>0.5</v>
      </c>
      <c r="K50" s="157">
        <f>L50*J50/8</f>
        <v>0</v>
      </c>
      <c r="L50" s="157">
        <v>0</v>
      </c>
      <c r="M50" s="157" t="s">
        <v>80</v>
      </c>
      <c r="N50" s="153">
        <v>4.7800000000000002E-4</v>
      </c>
      <c r="O50" s="153">
        <v>4.7800000000000002E-4</v>
      </c>
      <c r="P50" s="157">
        <v>1</v>
      </c>
      <c r="Q50" s="157">
        <v>32</v>
      </c>
      <c r="R50" s="157">
        <v>0.2</v>
      </c>
      <c r="S50" s="157">
        <v>0.1</v>
      </c>
      <c r="T50" s="157">
        <v>0.5</v>
      </c>
      <c r="U50" s="157">
        <v>1</v>
      </c>
      <c r="V50" s="161">
        <v>3.1549458944620602E-4</v>
      </c>
      <c r="W50" s="161">
        <v>1.5935626552575011E-4</v>
      </c>
      <c r="X50" s="161">
        <v>3.1549458944620602E-4</v>
      </c>
      <c r="Y50" s="161">
        <v>1.5935626552575011E-4</v>
      </c>
      <c r="Z50" s="161">
        <v>183</v>
      </c>
      <c r="AA50" s="156">
        <f t="shared" si="1"/>
        <v>580041.64293664612</v>
      </c>
      <c r="AB50" s="156">
        <f t="shared" si="2"/>
        <v>580041.64293664612</v>
      </c>
      <c r="AC50" s="156">
        <f t="shared" si="3"/>
        <v>99.999999999999986</v>
      </c>
      <c r="AD50" s="156">
        <f t="shared" si="3"/>
        <v>100</v>
      </c>
      <c r="AE50" s="153"/>
    </row>
    <row r="51" spans="1:32" s="158" customFormat="1" ht="63" x14ac:dyDescent="0.25">
      <c r="A51" s="159" t="s">
        <v>81</v>
      </c>
      <c r="B51" s="157" t="s">
        <v>145</v>
      </c>
      <c r="C51" s="157" t="s">
        <v>61</v>
      </c>
      <c r="D51" s="157" t="s">
        <v>62</v>
      </c>
      <c r="E51" s="160" t="s">
        <v>375</v>
      </c>
      <c r="F51" s="157" t="s">
        <v>23</v>
      </c>
      <c r="G51" s="157" t="s">
        <v>63</v>
      </c>
      <c r="H51" s="157">
        <v>0.6</v>
      </c>
      <c r="I51" s="157">
        <v>0.1</v>
      </c>
      <c r="J51" s="157">
        <v>4</v>
      </c>
      <c r="K51" s="157">
        <v>0.53</v>
      </c>
      <c r="L51" s="157">
        <v>0.53</v>
      </c>
      <c r="M51" s="160" t="s">
        <v>64</v>
      </c>
      <c r="N51" s="153">
        <v>7.9239691764705807E-4</v>
      </c>
      <c r="O51" s="153">
        <v>7.9239691764705807E-4</v>
      </c>
      <c r="P51" s="157">
        <v>1</v>
      </c>
      <c r="Q51" s="157">
        <v>33</v>
      </c>
      <c r="R51" s="157">
        <v>0.6</v>
      </c>
      <c r="S51" s="157">
        <v>0.1</v>
      </c>
      <c r="T51" s="157">
        <v>4</v>
      </c>
      <c r="U51" s="157">
        <v>1</v>
      </c>
      <c r="V51" s="161">
        <v>6.622264404604461E-2</v>
      </c>
      <c r="W51" s="161">
        <v>1.4857922395952319E-2</v>
      </c>
      <c r="X51" s="161">
        <v>2.6920013087871206E-2</v>
      </c>
      <c r="Y51" s="161">
        <v>6.1494936211226002E-3</v>
      </c>
      <c r="Z51" s="161">
        <v>183</v>
      </c>
      <c r="AA51" s="156">
        <f t="shared" si="1"/>
        <v>2763.4052163903343</v>
      </c>
      <c r="AB51" s="156">
        <f t="shared" si="2"/>
        <v>6797.9164572713571</v>
      </c>
      <c r="AC51" s="156">
        <f t="shared" si="3"/>
        <v>40.650767536786539</v>
      </c>
      <c r="AD51" s="156">
        <f t="shared" si="3"/>
        <v>41.388650830467931</v>
      </c>
      <c r="AE51" s="153"/>
    </row>
    <row r="52" spans="1:32" s="158" customFormat="1" ht="63" x14ac:dyDescent="0.25">
      <c r="A52" s="159" t="s">
        <v>81</v>
      </c>
      <c r="B52" s="157" t="s">
        <v>146</v>
      </c>
      <c r="C52" s="157" t="s">
        <v>61</v>
      </c>
      <c r="D52" s="157" t="s">
        <v>65</v>
      </c>
      <c r="E52" s="160" t="s">
        <v>375</v>
      </c>
      <c r="F52" s="157" t="s">
        <v>23</v>
      </c>
      <c r="G52" s="157" t="s">
        <v>66</v>
      </c>
      <c r="H52" s="157">
        <v>0.9</v>
      </c>
      <c r="I52" s="157">
        <v>0.1</v>
      </c>
      <c r="J52" s="157">
        <v>8</v>
      </c>
      <c r="K52" s="157">
        <f>L52*J52/8</f>
        <v>4.51</v>
      </c>
      <c r="L52" s="157">
        <v>4.51</v>
      </c>
      <c r="M52" s="160" t="s">
        <v>58</v>
      </c>
      <c r="N52" s="153">
        <v>1.7355969176455536E-3</v>
      </c>
      <c r="O52" s="153">
        <v>1.7355969176455538E-3</v>
      </c>
      <c r="P52" s="157">
        <v>1</v>
      </c>
      <c r="Q52" s="157">
        <v>34</v>
      </c>
      <c r="R52" s="157">
        <v>0.9</v>
      </c>
      <c r="S52" s="157">
        <v>0.1</v>
      </c>
      <c r="T52" s="157">
        <v>8</v>
      </c>
      <c r="U52" s="157">
        <v>1</v>
      </c>
      <c r="V52" s="161">
        <v>0.99705014598899022</v>
      </c>
      <c r="W52" s="161">
        <v>0.14501344538722996</v>
      </c>
      <c r="X52" s="161">
        <v>0.32702849856646354</v>
      </c>
      <c r="Y52" s="161">
        <v>4.8280044151593378E-2</v>
      </c>
      <c r="Z52" s="161">
        <v>183</v>
      </c>
      <c r="AA52" s="156">
        <f t="shared" si="1"/>
        <v>183.54142039513903</v>
      </c>
      <c r="AB52" s="156">
        <f t="shared" si="2"/>
        <v>559.58425887096826</v>
      </c>
      <c r="AC52" s="156">
        <f t="shared" si="3"/>
        <v>32.799603899769622</v>
      </c>
      <c r="AD52" s="156">
        <f t="shared" si="3"/>
        <v>33.293494973980508</v>
      </c>
      <c r="AE52" s="153"/>
    </row>
    <row r="53" spans="1:32" s="158" customFormat="1" ht="63" x14ac:dyDescent="0.25">
      <c r="A53" s="159" t="s">
        <v>81</v>
      </c>
      <c r="B53" s="157" t="s">
        <v>145</v>
      </c>
      <c r="C53" s="157" t="s">
        <v>69</v>
      </c>
      <c r="D53" s="157" t="s">
        <v>10</v>
      </c>
      <c r="E53" s="160" t="s">
        <v>375</v>
      </c>
      <c r="F53" s="157" t="s">
        <v>23</v>
      </c>
      <c r="G53" s="157" t="s">
        <v>63</v>
      </c>
      <c r="H53" s="157">
        <v>0.6</v>
      </c>
      <c r="I53" s="157">
        <v>0.1</v>
      </c>
      <c r="J53" s="157">
        <v>4</v>
      </c>
      <c r="K53" s="157">
        <v>0.99</v>
      </c>
      <c r="L53" s="157">
        <f>K53*8/J53</f>
        <v>1.98</v>
      </c>
      <c r="M53" s="160" t="s">
        <v>70</v>
      </c>
      <c r="N53" s="153">
        <v>7.9239691764705915E-4</v>
      </c>
      <c r="O53" s="153">
        <v>7.9239691764705807E-4</v>
      </c>
      <c r="P53" s="157">
        <v>1</v>
      </c>
      <c r="Q53" s="157">
        <v>35</v>
      </c>
      <c r="R53" s="157">
        <v>0.6</v>
      </c>
      <c r="S53" s="157">
        <v>0.1</v>
      </c>
      <c r="T53" s="157">
        <v>4</v>
      </c>
      <c r="U53" s="157">
        <v>1</v>
      </c>
      <c r="V53" s="161">
        <v>0.21308561509559087</v>
      </c>
      <c r="W53" s="161">
        <v>4.7623231089437237E-2</v>
      </c>
      <c r="X53" s="161">
        <v>6.6208889266921464E-2</v>
      </c>
      <c r="Y53" s="161">
        <v>1.5078340808054629E-2</v>
      </c>
      <c r="Z53" s="161">
        <v>183</v>
      </c>
      <c r="AA53" s="156">
        <f t="shared" si="1"/>
        <v>858.80973203144481</v>
      </c>
      <c r="AB53" s="156">
        <f t="shared" si="2"/>
        <v>2763.9793089147684</v>
      </c>
      <c r="AC53" s="156">
        <f t="shared" si="3"/>
        <v>31.071496420450504</v>
      </c>
      <c r="AD53" s="156">
        <f t="shared" si="3"/>
        <v>31.661734122443832</v>
      </c>
      <c r="AE53" s="153"/>
    </row>
    <row r="54" spans="1:32" s="158" customFormat="1" ht="63" x14ac:dyDescent="0.25">
      <c r="A54" s="159" t="s">
        <v>81</v>
      </c>
      <c r="B54" s="157" t="s">
        <v>146</v>
      </c>
      <c r="C54" s="157" t="s">
        <v>69</v>
      </c>
      <c r="D54" s="157" t="s">
        <v>47</v>
      </c>
      <c r="E54" s="160" t="s">
        <v>375</v>
      </c>
      <c r="F54" s="157" t="s">
        <v>23</v>
      </c>
      <c r="G54" s="157" t="s">
        <v>66</v>
      </c>
      <c r="H54" s="157">
        <v>0.9</v>
      </c>
      <c r="I54" s="157">
        <v>0.1</v>
      </c>
      <c r="J54" s="157">
        <v>8</v>
      </c>
      <c r="K54" s="157">
        <f>L54*J54/8</f>
        <v>2.75</v>
      </c>
      <c r="L54" s="157">
        <v>2.75</v>
      </c>
      <c r="M54" s="160" t="s">
        <v>58</v>
      </c>
      <c r="N54" s="153">
        <v>1.7355969176455542E-3</v>
      </c>
      <c r="O54" s="153">
        <v>1.7355969176455538E-3</v>
      </c>
      <c r="P54" s="157">
        <v>1</v>
      </c>
      <c r="Q54" s="157">
        <v>36</v>
      </c>
      <c r="R54" s="157">
        <v>0.9</v>
      </c>
      <c r="S54" s="157">
        <v>0.1</v>
      </c>
      <c r="T54" s="157">
        <v>8</v>
      </c>
      <c r="U54" s="157">
        <v>1</v>
      </c>
      <c r="V54" s="161">
        <v>0.63987624426742751</v>
      </c>
      <c r="W54" s="161">
        <v>9.316762627317185E-2</v>
      </c>
      <c r="X54" s="161">
        <v>0.2315927948217949</v>
      </c>
      <c r="Y54" s="161">
        <v>3.4221890533693143E-2</v>
      </c>
      <c r="Z54" s="161">
        <v>183</v>
      </c>
      <c r="AA54" s="156">
        <f t="shared" si="1"/>
        <v>285.99280195111862</v>
      </c>
      <c r="AB54" s="156">
        <f t="shared" si="2"/>
        <v>790.18002326373801</v>
      </c>
      <c r="AC54" s="156">
        <f t="shared" si="3"/>
        <v>36.193372843046795</v>
      </c>
      <c r="AD54" s="156">
        <f t="shared" si="3"/>
        <v>36.731525641055782</v>
      </c>
      <c r="AE54" s="153"/>
    </row>
    <row r="55" spans="1:32" s="158" customFormat="1" ht="63" x14ac:dyDescent="0.25">
      <c r="A55" s="159" t="s">
        <v>81</v>
      </c>
      <c r="B55" s="157" t="s">
        <v>145</v>
      </c>
      <c r="C55" s="157" t="s">
        <v>71</v>
      </c>
      <c r="D55" s="157" t="s">
        <v>72</v>
      </c>
      <c r="E55" s="160" t="s">
        <v>375</v>
      </c>
      <c r="F55" s="157" t="s">
        <v>23</v>
      </c>
      <c r="G55" s="157" t="s">
        <v>63</v>
      </c>
      <c r="H55" s="157">
        <v>0.6</v>
      </c>
      <c r="I55" s="157">
        <v>0.1</v>
      </c>
      <c r="J55" s="157">
        <v>4</v>
      </c>
      <c r="K55" s="157">
        <v>4.13</v>
      </c>
      <c r="L55" s="157">
        <f>K55*8/J55</f>
        <v>8.26</v>
      </c>
      <c r="M55" s="160" t="s">
        <v>70</v>
      </c>
      <c r="N55" s="153">
        <v>7.9239691764705915E-4</v>
      </c>
      <c r="O55" s="153">
        <v>7.9239691764705915E-4</v>
      </c>
      <c r="P55" s="157">
        <v>1</v>
      </c>
      <c r="Q55" s="157">
        <v>37</v>
      </c>
      <c r="R55" s="157">
        <v>0.6</v>
      </c>
      <c r="S55" s="157">
        <v>0.1</v>
      </c>
      <c r="T55" s="157">
        <v>4</v>
      </c>
      <c r="U55" s="157">
        <v>1</v>
      </c>
      <c r="V55" s="161">
        <v>0.85013020660331506</v>
      </c>
      <c r="W55" s="161">
        <v>0.18967915072421393</v>
      </c>
      <c r="X55" s="161">
        <v>0.23644654174578739</v>
      </c>
      <c r="Y55" s="161">
        <v>5.3763882710345913E-2</v>
      </c>
      <c r="Z55" s="161">
        <v>183</v>
      </c>
      <c r="AA55" s="156">
        <f t="shared" si="1"/>
        <v>215.26114303263529</v>
      </c>
      <c r="AB55" s="156">
        <f t="shared" si="2"/>
        <v>773.95930026648568</v>
      </c>
      <c r="AC55" s="156">
        <f t="shared" si="3"/>
        <v>27.812979695252412</v>
      </c>
      <c r="AD55" s="156">
        <f t="shared" si="3"/>
        <v>28.344645421001754</v>
      </c>
      <c r="AE55" s="153"/>
    </row>
    <row r="56" spans="1:32" s="158" customFormat="1" ht="63" x14ac:dyDescent="0.25">
      <c r="A56" s="159" t="s">
        <v>81</v>
      </c>
      <c r="B56" s="157" t="s">
        <v>146</v>
      </c>
      <c r="C56" s="157" t="s">
        <v>71</v>
      </c>
      <c r="D56" s="157" t="s">
        <v>82</v>
      </c>
      <c r="E56" s="160" t="s">
        <v>375</v>
      </c>
      <c r="F56" s="157" t="s">
        <v>23</v>
      </c>
      <c r="G56" s="157" t="s">
        <v>66</v>
      </c>
      <c r="H56" s="157">
        <v>0.9</v>
      </c>
      <c r="I56" s="157">
        <v>0.1</v>
      </c>
      <c r="J56" s="157">
        <v>8</v>
      </c>
      <c r="K56" s="157">
        <f>L56*J56/8</f>
        <v>4.13</v>
      </c>
      <c r="L56" s="157">
        <v>4.13</v>
      </c>
      <c r="M56" s="160" t="s">
        <v>58</v>
      </c>
      <c r="N56" s="153">
        <v>1.7355969176455538E-3</v>
      </c>
      <c r="O56" s="153">
        <v>1.7355969176455538E-3</v>
      </c>
      <c r="P56" s="157">
        <v>1</v>
      </c>
      <c r="Q56" s="157">
        <v>38</v>
      </c>
      <c r="R56" s="157">
        <v>0.9</v>
      </c>
      <c r="S56" s="157">
        <v>0.1</v>
      </c>
      <c r="T56" s="157">
        <v>8</v>
      </c>
      <c r="U56" s="157">
        <v>1</v>
      </c>
      <c r="V56" s="161">
        <v>0.91990199327962063</v>
      </c>
      <c r="W56" s="161">
        <v>0.133815006259803</v>
      </c>
      <c r="X56" s="161">
        <v>0.30642090132774252</v>
      </c>
      <c r="Y56" s="161">
        <v>4.5244445847079109E-2</v>
      </c>
      <c r="Z56" s="161">
        <v>183</v>
      </c>
      <c r="AA56" s="156">
        <f t="shared" si="1"/>
        <v>198.93423575219265</v>
      </c>
      <c r="AB56" s="156">
        <f t="shared" si="2"/>
        <v>597.21774594046485</v>
      </c>
      <c r="AC56" s="156">
        <f t="shared" si="3"/>
        <v>33.310168209908468</v>
      </c>
      <c r="AD56" s="156">
        <f t="shared" si="3"/>
        <v>33.81118987450229</v>
      </c>
      <c r="AE56" s="153"/>
    </row>
    <row r="57" spans="1:32" s="158" customFormat="1" ht="63" x14ac:dyDescent="0.25">
      <c r="A57" s="159" t="s">
        <v>83</v>
      </c>
      <c r="B57" s="157" t="s">
        <v>145</v>
      </c>
      <c r="C57" s="157" t="s">
        <v>84</v>
      </c>
      <c r="D57" s="157" t="s">
        <v>85</v>
      </c>
      <c r="E57" s="160" t="s">
        <v>375</v>
      </c>
      <c r="F57" s="157" t="s">
        <v>23</v>
      </c>
      <c r="G57" s="157" t="s">
        <v>63</v>
      </c>
      <c r="H57" s="157">
        <v>0.30499999999999999</v>
      </c>
      <c r="I57" s="157">
        <v>0.1</v>
      </c>
      <c r="J57" s="157">
        <v>4</v>
      </c>
      <c r="K57" s="168">
        <v>32.5</v>
      </c>
      <c r="L57" s="164">
        <f>K57*8/J57</f>
        <v>65</v>
      </c>
      <c r="M57" s="160" t="s">
        <v>57</v>
      </c>
      <c r="N57" s="153">
        <v>4.7800000000000002E-4</v>
      </c>
      <c r="O57" s="153">
        <v>4.7800000000000002E-4</v>
      </c>
      <c r="P57" s="157">
        <v>1</v>
      </c>
      <c r="Q57" s="157">
        <v>39</v>
      </c>
      <c r="R57" s="157">
        <v>0.30499999999999999</v>
      </c>
      <c r="S57" s="157">
        <v>0.1</v>
      </c>
      <c r="T57" s="157">
        <v>4</v>
      </c>
      <c r="U57" s="157">
        <v>1</v>
      </c>
      <c r="V57" s="161">
        <v>6.6686096542457918</v>
      </c>
      <c r="W57" s="161">
        <v>1.4822865596723123</v>
      </c>
      <c r="X57" s="161">
        <v>1.7707854505742997</v>
      </c>
      <c r="Y57" s="161">
        <v>0.40206993322593554</v>
      </c>
      <c r="Z57" s="161">
        <v>183</v>
      </c>
      <c r="AA57" s="156">
        <f t="shared" si="1"/>
        <v>27.442002079621947</v>
      </c>
      <c r="AB57" s="156">
        <f t="shared" si="2"/>
        <v>103.34397085804471</v>
      </c>
      <c r="AC57" s="156">
        <f t="shared" si="3"/>
        <v>26.554042632362961</v>
      </c>
      <c r="AD57" s="156">
        <f t="shared" si="3"/>
        <v>27.124980025105319</v>
      </c>
      <c r="AE57" s="153"/>
    </row>
    <row r="58" spans="1:32" s="158" customFormat="1" ht="63" x14ac:dyDescent="0.25">
      <c r="A58" s="159" t="s">
        <v>83</v>
      </c>
      <c r="B58" s="157" t="s">
        <v>146</v>
      </c>
      <c r="C58" s="157" t="s">
        <v>84</v>
      </c>
      <c r="D58" s="157" t="s">
        <v>16</v>
      </c>
      <c r="E58" s="160" t="s">
        <v>375</v>
      </c>
      <c r="F58" s="157" t="s">
        <v>23</v>
      </c>
      <c r="G58" s="157" t="s">
        <v>66</v>
      </c>
      <c r="H58" s="157">
        <v>0.69499999999999995</v>
      </c>
      <c r="I58" s="157">
        <v>0.1</v>
      </c>
      <c r="J58" s="157">
        <v>8</v>
      </c>
      <c r="K58" s="157">
        <f>L58*J58/8</f>
        <v>64</v>
      </c>
      <c r="L58" s="157">
        <v>64</v>
      </c>
      <c r="M58" s="160" t="s">
        <v>58</v>
      </c>
      <c r="N58" s="153">
        <v>1.0910769176424775E-3</v>
      </c>
      <c r="O58" s="153">
        <v>1.091076917642477E-3</v>
      </c>
      <c r="P58" s="157">
        <v>1</v>
      </c>
      <c r="Q58" s="157">
        <v>40</v>
      </c>
      <c r="R58" s="157">
        <v>0.69499999999999995</v>
      </c>
      <c r="S58" s="157">
        <v>0.1</v>
      </c>
      <c r="T58" s="157">
        <v>8</v>
      </c>
      <c r="U58" s="157">
        <v>1</v>
      </c>
      <c r="V58" s="161">
        <v>13.243916007910851</v>
      </c>
      <c r="W58" s="161">
        <v>1.921980096863743</v>
      </c>
      <c r="X58" s="161">
        <v>3.5254070589428914</v>
      </c>
      <c r="Y58" s="161">
        <v>0.51931670331846391</v>
      </c>
      <c r="Z58" s="161">
        <v>183</v>
      </c>
      <c r="AA58" s="156">
        <f t="shared" si="1"/>
        <v>13.817665401282408</v>
      </c>
      <c r="AB58" s="156">
        <f t="shared" si="2"/>
        <v>51.908899295978983</v>
      </c>
      <c r="AC58" s="156">
        <f t="shared" si="3"/>
        <v>26.619068384585773</v>
      </c>
      <c r="AD58" s="156">
        <f t="shared" si="3"/>
        <v>27.019879350773547</v>
      </c>
      <c r="AE58" s="153"/>
    </row>
    <row r="59" spans="1:32" s="158" customFormat="1" ht="63" x14ac:dyDescent="0.25">
      <c r="A59" s="159" t="s">
        <v>83</v>
      </c>
      <c r="B59" s="157" t="s">
        <v>147</v>
      </c>
      <c r="C59" s="157" t="s">
        <v>84</v>
      </c>
      <c r="D59" s="157" t="s">
        <v>85</v>
      </c>
      <c r="E59" s="160" t="s">
        <v>375</v>
      </c>
      <c r="F59" s="157" t="s">
        <v>23</v>
      </c>
      <c r="G59" s="157" t="s">
        <v>63</v>
      </c>
      <c r="H59" s="157">
        <v>0.30499999999999999</v>
      </c>
      <c r="I59" s="157">
        <v>0.1</v>
      </c>
      <c r="J59" s="157">
        <v>1</v>
      </c>
      <c r="K59" s="157">
        <f>L59*J59/8</f>
        <v>1.65</v>
      </c>
      <c r="L59" s="157">
        <v>13.2</v>
      </c>
      <c r="M59" s="160" t="s">
        <v>86</v>
      </c>
      <c r="N59" s="179">
        <v>4.7800000000000002E-4</v>
      </c>
      <c r="O59" s="179">
        <v>4.7800000000000002E-4</v>
      </c>
      <c r="P59" s="157">
        <v>1</v>
      </c>
      <c r="Q59" s="157">
        <v>41</v>
      </c>
      <c r="R59" s="157">
        <v>0.30499999999999999</v>
      </c>
      <c r="S59" s="157">
        <v>0.1</v>
      </c>
      <c r="T59" s="157">
        <v>1</v>
      </c>
      <c r="U59" s="157">
        <v>1</v>
      </c>
      <c r="V59" s="169">
        <v>0.33530793431397143</v>
      </c>
      <c r="W59" s="169">
        <v>0.12139130926846267</v>
      </c>
      <c r="X59" s="169">
        <v>9.0380957659193073E-2</v>
      </c>
      <c r="Y59" s="169">
        <v>3.4140227152419253E-2</v>
      </c>
      <c r="Z59" s="161">
        <v>183</v>
      </c>
      <c r="AA59" s="156">
        <f t="shared" si="1"/>
        <v>545.76698393496633</v>
      </c>
      <c r="AB59" s="156">
        <f t="shared" si="2"/>
        <v>2024.7627900785603</v>
      </c>
      <c r="AC59" s="156">
        <f t="shared" si="3"/>
        <v>26.954613479132075</v>
      </c>
      <c r="AD59" s="156">
        <f t="shared" si="3"/>
        <v>28.124111485540134</v>
      </c>
      <c r="AE59" s="179"/>
      <c r="AF59" s="180"/>
    </row>
    <row r="60" spans="1:32" s="158" customFormat="1" ht="63" x14ac:dyDescent="0.25">
      <c r="A60" s="159" t="s">
        <v>83</v>
      </c>
      <c r="B60" s="157" t="s">
        <v>147</v>
      </c>
      <c r="C60" s="157" t="s">
        <v>84</v>
      </c>
      <c r="D60" s="157" t="s">
        <v>16</v>
      </c>
      <c r="E60" s="160" t="s">
        <v>375</v>
      </c>
      <c r="F60" s="157" t="s">
        <v>23</v>
      </c>
      <c r="G60" s="157" t="s">
        <v>66</v>
      </c>
      <c r="H60" s="157">
        <v>0.69499999999999995</v>
      </c>
      <c r="I60" s="157">
        <v>0.1</v>
      </c>
      <c r="J60" s="157">
        <v>1</v>
      </c>
      <c r="K60" s="157">
        <f>L60*J60/8</f>
        <v>35</v>
      </c>
      <c r="L60" s="157">
        <v>280</v>
      </c>
      <c r="M60" s="160" t="s">
        <v>86</v>
      </c>
      <c r="N60" s="179">
        <v>1.0910769176464897E-3</v>
      </c>
      <c r="O60" s="179">
        <v>1.091076917646489E-3</v>
      </c>
      <c r="P60" s="157">
        <v>1</v>
      </c>
      <c r="Q60" s="157">
        <v>42</v>
      </c>
      <c r="R60" s="157">
        <v>0.69499999999999995</v>
      </c>
      <c r="S60" s="157">
        <v>0.1</v>
      </c>
      <c r="T60" s="157">
        <v>1</v>
      </c>
      <c r="U60" s="157">
        <v>1</v>
      </c>
      <c r="V60" s="169">
        <v>7.2183905980668204</v>
      </c>
      <c r="W60" s="169">
        <v>2.5855807819918706</v>
      </c>
      <c r="X60" s="169">
        <v>1.910454007589524</v>
      </c>
      <c r="Y60" s="169">
        <v>0.71941627844491718</v>
      </c>
      <c r="Z60" s="161">
        <v>183</v>
      </c>
      <c r="AA60" s="156">
        <f t="shared" si="1"/>
        <v>25.351911553388341</v>
      </c>
      <c r="AB60" s="156">
        <f t="shared" si="2"/>
        <v>95.78874930933118</v>
      </c>
      <c r="AC60" s="156">
        <f t="shared" si="3"/>
        <v>26.466481435642574</v>
      </c>
      <c r="AD60" s="156">
        <f t="shared" si="3"/>
        <v>27.82416559774612</v>
      </c>
      <c r="AE60" s="179"/>
      <c r="AF60" s="180"/>
    </row>
    <row r="61" spans="1:32" s="158" customFormat="1" ht="63" x14ac:dyDescent="0.25">
      <c r="A61" s="159" t="s">
        <v>83</v>
      </c>
      <c r="B61" s="157" t="s">
        <v>145</v>
      </c>
      <c r="C61" s="157" t="s">
        <v>87</v>
      </c>
      <c r="D61" s="157" t="s">
        <v>62</v>
      </c>
      <c r="E61" s="160" t="s">
        <v>375</v>
      </c>
      <c r="F61" s="157" t="s">
        <v>23</v>
      </c>
      <c r="G61" s="157" t="s">
        <v>63</v>
      </c>
      <c r="H61" s="157">
        <v>0.5</v>
      </c>
      <c r="I61" s="157">
        <v>0.1</v>
      </c>
      <c r="J61" s="157">
        <v>4</v>
      </c>
      <c r="K61" s="157">
        <v>1.01</v>
      </c>
      <c r="L61" s="157">
        <f>K61*8/J61</f>
        <v>2.02</v>
      </c>
      <c r="M61" s="160" t="s">
        <v>70</v>
      </c>
      <c r="N61" s="153">
        <v>4.7800000000000002E-4</v>
      </c>
      <c r="O61" s="153">
        <v>4.7800000000000002E-4</v>
      </c>
      <c r="P61" s="157">
        <v>1</v>
      </c>
      <c r="Q61" s="157">
        <v>43</v>
      </c>
      <c r="R61" s="157">
        <v>0.5</v>
      </c>
      <c r="S61" s="157">
        <v>0.1</v>
      </c>
      <c r="T61" s="157">
        <v>4</v>
      </c>
      <c r="U61" s="157">
        <v>1</v>
      </c>
      <c r="V61" s="161">
        <v>0.21088723329234643</v>
      </c>
      <c r="W61" s="161">
        <v>4.7091195447777137E-2</v>
      </c>
      <c r="X61" s="161">
        <v>6.1045226605423761E-2</v>
      </c>
      <c r="Y61" s="161">
        <v>1.3889275673853159E-2</v>
      </c>
      <c r="Z61" s="161">
        <v>183</v>
      </c>
      <c r="AA61" s="156">
        <f t="shared" si="1"/>
        <v>867.7623445621897</v>
      </c>
      <c r="AB61" s="156">
        <f t="shared" si="2"/>
        <v>2997.7773886048735</v>
      </c>
      <c r="AC61" s="156">
        <f t="shared" si="3"/>
        <v>28.946857357077967</v>
      </c>
      <c r="AD61" s="156">
        <f t="shared" si="3"/>
        <v>29.494421498082353</v>
      </c>
      <c r="AE61" s="153"/>
    </row>
    <row r="62" spans="1:32" s="158" customFormat="1" ht="63" x14ac:dyDescent="0.25">
      <c r="A62" s="159" t="s">
        <v>83</v>
      </c>
      <c r="B62" s="157" t="s">
        <v>146</v>
      </c>
      <c r="C62" s="157" t="s">
        <v>87</v>
      </c>
      <c r="D62" s="157" t="s">
        <v>16</v>
      </c>
      <c r="E62" s="160" t="s">
        <v>375</v>
      </c>
      <c r="F62" s="157" t="s">
        <v>23</v>
      </c>
      <c r="G62" s="157" t="s">
        <v>66</v>
      </c>
      <c r="H62" s="157">
        <v>0.61250000000000004</v>
      </c>
      <c r="I62" s="157">
        <v>0.1</v>
      </c>
      <c r="J62" s="157">
        <v>8</v>
      </c>
      <c r="K62" s="157">
        <f>L62*J62/8</f>
        <v>4.5199999999999996</v>
      </c>
      <c r="L62" s="157">
        <v>4.5199999999999996</v>
      </c>
      <c r="M62" s="160" t="s">
        <v>58</v>
      </c>
      <c r="N62" s="153">
        <v>8.3169691764705908E-4</v>
      </c>
      <c r="O62" s="153">
        <v>8.3169691764705756E-4</v>
      </c>
      <c r="P62" s="157">
        <v>1</v>
      </c>
      <c r="Q62" s="157">
        <v>44</v>
      </c>
      <c r="R62" s="157">
        <v>0.61250000000000004</v>
      </c>
      <c r="S62" s="157">
        <v>0.1</v>
      </c>
      <c r="T62" s="157">
        <v>8</v>
      </c>
      <c r="U62" s="157">
        <v>1</v>
      </c>
      <c r="V62" s="161">
        <v>0.94332372685347277</v>
      </c>
      <c r="W62" s="161">
        <v>0.13702314124226722</v>
      </c>
      <c r="X62" s="161">
        <v>0.27192086634140161</v>
      </c>
      <c r="Y62" s="161">
        <v>4.0090514266313673E-2</v>
      </c>
      <c r="Z62" s="161">
        <v>183</v>
      </c>
      <c r="AA62" s="156">
        <f t="shared" si="1"/>
        <v>193.99490841856618</v>
      </c>
      <c r="AB62" s="156">
        <f t="shared" si="2"/>
        <v>672.98991233074469</v>
      </c>
      <c r="AC62" s="156">
        <f t="shared" si="3"/>
        <v>28.825827083605127</v>
      </c>
      <c r="AD62" s="156">
        <f t="shared" si="3"/>
        <v>29.258206973543707</v>
      </c>
      <c r="AE62" s="153"/>
    </row>
    <row r="63" spans="1:32" s="158" customFormat="1" ht="63" x14ac:dyDescent="0.25">
      <c r="A63" s="159" t="s">
        <v>88</v>
      </c>
      <c r="B63" s="157" t="s">
        <v>145</v>
      </c>
      <c r="C63" s="157" t="s">
        <v>89</v>
      </c>
      <c r="D63" s="157" t="s">
        <v>10</v>
      </c>
      <c r="E63" s="160" t="s">
        <v>375</v>
      </c>
      <c r="F63" s="157" t="s">
        <v>23</v>
      </c>
      <c r="G63" s="157" t="s">
        <v>63</v>
      </c>
      <c r="H63" s="157">
        <v>0.84499999999999997</v>
      </c>
      <c r="I63" s="157">
        <v>0.1</v>
      </c>
      <c r="J63" s="157">
        <v>4</v>
      </c>
      <c r="K63" s="157">
        <v>0.56999999999999995</v>
      </c>
      <c r="L63" s="157">
        <f>K63*8/J63</f>
        <v>1.1399999999999999</v>
      </c>
      <c r="M63" s="160" t="s">
        <v>70</v>
      </c>
      <c r="N63" s="153">
        <v>1.5626769176458927E-3</v>
      </c>
      <c r="O63" s="153">
        <v>1.5626769176458927E-3</v>
      </c>
      <c r="P63" s="157">
        <v>1</v>
      </c>
      <c r="Q63" s="157">
        <v>45</v>
      </c>
      <c r="R63" s="157">
        <v>0.84499999999999997</v>
      </c>
      <c r="S63" s="157">
        <v>0.1</v>
      </c>
      <c r="T63" s="157">
        <v>4</v>
      </c>
      <c r="U63" s="157">
        <v>1</v>
      </c>
      <c r="V63" s="161">
        <v>0.15032957507456751</v>
      </c>
      <c r="W63" s="161">
        <v>3.3769237754798828E-2</v>
      </c>
      <c r="X63" s="161">
        <v>6.5771506534328686E-2</v>
      </c>
      <c r="Y63" s="161">
        <v>1.5034738750717064E-2</v>
      </c>
      <c r="Z63" s="161">
        <v>183</v>
      </c>
      <c r="AA63" s="156">
        <f t="shared" si="1"/>
        <v>1217.3253327512373</v>
      </c>
      <c r="AB63" s="156">
        <f t="shared" si="2"/>
        <v>2782.3598643659657</v>
      </c>
      <c r="AC63" s="156">
        <f t="shared" si="3"/>
        <v>43.751541572378052</v>
      </c>
      <c r="AD63" s="156">
        <f t="shared" si="3"/>
        <v>44.521996202240395</v>
      </c>
      <c r="AE63" s="153"/>
    </row>
    <row r="64" spans="1:32" s="158" customFormat="1" ht="63" x14ac:dyDescent="0.25">
      <c r="A64" s="159" t="s">
        <v>88</v>
      </c>
      <c r="B64" s="157" t="s">
        <v>146</v>
      </c>
      <c r="C64" s="157" t="s">
        <v>89</v>
      </c>
      <c r="D64" s="157" t="s">
        <v>47</v>
      </c>
      <c r="E64" s="160" t="s">
        <v>375</v>
      </c>
      <c r="F64" s="157" t="s">
        <v>23</v>
      </c>
      <c r="G64" s="157" t="s">
        <v>66</v>
      </c>
      <c r="H64" s="157">
        <v>0.999</v>
      </c>
      <c r="I64" s="157">
        <v>0.1</v>
      </c>
      <c r="J64" s="157">
        <v>8</v>
      </c>
      <c r="K64" s="157">
        <v>2.68</v>
      </c>
      <c r="L64" s="157">
        <f>K64</f>
        <v>2.68</v>
      </c>
      <c r="M64" s="160" t="s">
        <v>58</v>
      </c>
      <c r="N64" s="153">
        <v>2.0468529176470287E-3</v>
      </c>
      <c r="O64" s="153">
        <v>2.0468529176470287E-3</v>
      </c>
      <c r="P64" s="157">
        <v>1</v>
      </c>
      <c r="Q64" s="157">
        <v>46</v>
      </c>
      <c r="R64" s="157">
        <v>0.999</v>
      </c>
      <c r="S64" s="157">
        <v>0.1</v>
      </c>
      <c r="T64" s="157">
        <v>8</v>
      </c>
      <c r="U64" s="157">
        <v>1</v>
      </c>
      <c r="V64" s="161">
        <v>0.65122121165946489</v>
      </c>
      <c r="W64" s="161">
        <v>9.490230600029223E-2</v>
      </c>
      <c r="X64" s="161">
        <v>0.25331182382276629</v>
      </c>
      <c r="Y64" s="161">
        <v>3.7454206594675202E-2</v>
      </c>
      <c r="Z64" s="161">
        <v>183</v>
      </c>
      <c r="AA64" s="156">
        <f t="shared" si="1"/>
        <v>281.01050261196644</v>
      </c>
      <c r="AB64" s="156">
        <f t="shared" si="2"/>
        <v>722.42975964690424</v>
      </c>
      <c r="AC64" s="156">
        <f t="shared" si="3"/>
        <v>38.897968814201882</v>
      </c>
      <c r="AD64" s="156">
        <f t="shared" si="3"/>
        <v>39.466065866260273</v>
      </c>
      <c r="AE64" s="153"/>
    </row>
    <row r="65" spans="1:31" s="158" customFormat="1" ht="63" x14ac:dyDescent="0.25">
      <c r="A65" s="159" t="s">
        <v>88</v>
      </c>
      <c r="B65" s="157" t="s">
        <v>145</v>
      </c>
      <c r="C65" s="157" t="s">
        <v>90</v>
      </c>
      <c r="D65" s="157" t="s">
        <v>10</v>
      </c>
      <c r="E65" s="160" t="s">
        <v>375</v>
      </c>
      <c r="F65" s="157" t="s">
        <v>23</v>
      </c>
      <c r="G65" s="157" t="s">
        <v>63</v>
      </c>
      <c r="H65" s="157">
        <v>0.313</v>
      </c>
      <c r="I65" s="157">
        <v>0.1</v>
      </c>
      <c r="J65" s="157">
        <v>4</v>
      </c>
      <c r="K65" s="157">
        <v>0.49</v>
      </c>
      <c r="L65" s="157">
        <f>K65*8/J65</f>
        <v>0.98</v>
      </c>
      <c r="M65" s="160" t="s">
        <v>70</v>
      </c>
      <c r="N65" s="153">
        <v>4.7800000000000002E-4</v>
      </c>
      <c r="O65" s="153">
        <v>4.7800000000000002E-4</v>
      </c>
      <c r="P65" s="157">
        <v>1</v>
      </c>
      <c r="Q65" s="157">
        <v>47</v>
      </c>
      <c r="R65" s="157">
        <v>0.313</v>
      </c>
      <c r="S65" s="157">
        <v>0.1</v>
      </c>
      <c r="T65" s="157">
        <v>4</v>
      </c>
      <c r="U65" s="157">
        <v>1</v>
      </c>
      <c r="V65" s="161">
        <v>0.10318242420851013</v>
      </c>
      <c r="W65" s="161">
        <v>2.304577324683512E-2</v>
      </c>
      <c r="X65" s="161">
        <v>3.0503681912415762E-2</v>
      </c>
      <c r="Y65" s="161">
        <v>6.9424294991646722E-3</v>
      </c>
      <c r="Z65" s="161">
        <v>183</v>
      </c>
      <c r="AA65" s="156">
        <f t="shared" si="1"/>
        <v>1773.5578651476071</v>
      </c>
      <c r="AB65" s="156">
        <f t="shared" si="2"/>
        <v>5999.2757767879302</v>
      </c>
      <c r="AC65" s="156">
        <f t="shared" si="3"/>
        <v>29.562866104768183</v>
      </c>
      <c r="AD65" s="156">
        <f t="shared" si="3"/>
        <v>30.1245240279281</v>
      </c>
      <c r="AE65" s="153"/>
    </row>
    <row r="66" spans="1:31" s="158" customFormat="1" ht="63" x14ac:dyDescent="0.25">
      <c r="A66" s="159" t="s">
        <v>88</v>
      </c>
      <c r="B66" s="157" t="s">
        <v>146</v>
      </c>
      <c r="C66" s="157" t="s">
        <v>90</v>
      </c>
      <c r="D66" s="157" t="s">
        <v>47</v>
      </c>
      <c r="E66" s="160" t="s">
        <v>375</v>
      </c>
      <c r="F66" s="157" t="s">
        <v>23</v>
      </c>
      <c r="G66" s="157" t="s">
        <v>66</v>
      </c>
      <c r="H66" s="157">
        <v>0.98899999999999999</v>
      </c>
      <c r="I66" s="157">
        <v>0.1</v>
      </c>
      <c r="J66" s="157">
        <v>8</v>
      </c>
      <c r="K66" s="157">
        <v>2.7</v>
      </c>
      <c r="L66" s="157">
        <f>K66</f>
        <v>2.7</v>
      </c>
      <c r="M66" s="160" t="s">
        <v>58</v>
      </c>
      <c r="N66" s="153">
        <v>2.015412917646728E-3</v>
      </c>
      <c r="O66" s="153">
        <v>2.015412917646728E-3</v>
      </c>
      <c r="P66" s="157">
        <v>1</v>
      </c>
      <c r="Q66" s="157">
        <v>48</v>
      </c>
      <c r="R66" s="157">
        <v>0.98899999999999999</v>
      </c>
      <c r="S66" s="157">
        <v>0.1</v>
      </c>
      <c r="T66" s="157">
        <v>8</v>
      </c>
      <c r="U66" s="157">
        <v>1</v>
      </c>
      <c r="V66" s="161">
        <v>0.65254989968541588</v>
      </c>
      <c r="W66" s="161">
        <v>9.5085787549738926E-2</v>
      </c>
      <c r="X66" s="161">
        <v>0.2516711497846722</v>
      </c>
      <c r="Y66" s="161">
        <v>3.7209004802538533E-2</v>
      </c>
      <c r="Z66" s="161">
        <v>183</v>
      </c>
      <c r="AA66" s="156">
        <f t="shared" si="1"/>
        <v>280.43832370248077</v>
      </c>
      <c r="AB66" s="156">
        <f t="shared" si="2"/>
        <v>727.13936482816291</v>
      </c>
      <c r="AC66" s="156">
        <f t="shared" si="3"/>
        <v>38.567341732180012</v>
      </c>
      <c r="AD66" s="156">
        <f t="shared" si="3"/>
        <v>39.132036197391415</v>
      </c>
      <c r="AE66" s="153"/>
    </row>
    <row r="67" spans="1:31" s="158" customFormat="1" ht="63" x14ac:dyDescent="0.25">
      <c r="A67" s="159" t="s">
        <v>91</v>
      </c>
      <c r="B67" s="157" t="s">
        <v>145</v>
      </c>
      <c r="C67" s="157" t="s">
        <v>92</v>
      </c>
      <c r="D67" s="157" t="s">
        <v>10</v>
      </c>
      <c r="E67" s="160" t="s">
        <v>375</v>
      </c>
      <c r="F67" s="157" t="s">
        <v>23</v>
      </c>
      <c r="G67" s="157" t="s">
        <v>63</v>
      </c>
      <c r="H67" s="157">
        <v>2.5000000000000001E-2</v>
      </c>
      <c r="I67" s="157">
        <v>0.1</v>
      </c>
      <c r="J67" s="157">
        <v>4</v>
      </c>
      <c r="K67" s="157">
        <v>6.39</v>
      </c>
      <c r="L67" s="157">
        <f>K67*8/J67</f>
        <v>12.78</v>
      </c>
      <c r="M67" s="160" t="s">
        <v>93</v>
      </c>
      <c r="N67" s="153">
        <v>4.7800000000000002E-4</v>
      </c>
      <c r="O67" s="153">
        <v>4.7800000000000002E-4</v>
      </c>
      <c r="P67" s="157">
        <v>1</v>
      </c>
      <c r="Q67" s="157">
        <v>49</v>
      </c>
      <c r="R67" s="157">
        <v>2.5000000000000001E-2</v>
      </c>
      <c r="S67" s="157">
        <v>0.1</v>
      </c>
      <c r="T67" s="157">
        <v>4</v>
      </c>
      <c r="U67" s="157">
        <v>1</v>
      </c>
      <c r="V67" s="161">
        <v>1.297308732191929</v>
      </c>
      <c r="W67" s="161">
        <v>0.28925297403716649</v>
      </c>
      <c r="X67" s="161">
        <v>0.34676278406105399</v>
      </c>
      <c r="Y67" s="161">
        <v>7.8801488963804039E-2</v>
      </c>
      <c r="Z67" s="161">
        <v>183</v>
      </c>
      <c r="AA67" s="156">
        <f t="shared" si="1"/>
        <v>141.06125662994941</v>
      </c>
      <c r="AB67" s="156">
        <f t="shared" si="2"/>
        <v>527.73829376043852</v>
      </c>
      <c r="AC67" s="156">
        <f t="shared" si="3"/>
        <v>26.729395667842656</v>
      </c>
      <c r="AD67" s="156">
        <f t="shared" si="3"/>
        <v>27.243104146503516</v>
      </c>
      <c r="AE67" s="153"/>
    </row>
    <row r="68" spans="1:31" s="158" customFormat="1" ht="63" x14ac:dyDescent="0.25">
      <c r="A68" s="159" t="s">
        <v>91</v>
      </c>
      <c r="B68" s="157" t="s">
        <v>146</v>
      </c>
      <c r="C68" s="157" t="s">
        <v>92</v>
      </c>
      <c r="D68" s="157" t="s">
        <v>47</v>
      </c>
      <c r="E68" s="160" t="s">
        <v>375</v>
      </c>
      <c r="F68" s="157" t="s">
        <v>23</v>
      </c>
      <c r="G68" s="157" t="s">
        <v>66</v>
      </c>
      <c r="H68" s="157">
        <v>0.33</v>
      </c>
      <c r="I68" s="157">
        <v>0.1</v>
      </c>
      <c r="J68" s="157">
        <v>8</v>
      </c>
      <c r="K68" s="157">
        <f t="shared" ref="K68:K74" si="4">L68*J68/8</f>
        <v>43.4</v>
      </c>
      <c r="L68" s="157">
        <v>43.4</v>
      </c>
      <c r="M68" s="160" t="s">
        <v>94</v>
      </c>
      <c r="N68" s="153">
        <v>4.7800000000000002E-4</v>
      </c>
      <c r="O68" s="153">
        <v>4.7800000000000002E-4</v>
      </c>
      <c r="P68" s="157">
        <v>1</v>
      </c>
      <c r="Q68" s="157">
        <v>50</v>
      </c>
      <c r="R68" s="157">
        <v>0.33</v>
      </c>
      <c r="S68" s="157">
        <v>0.1</v>
      </c>
      <c r="T68" s="157">
        <v>8</v>
      </c>
      <c r="U68" s="157">
        <v>1</v>
      </c>
      <c r="V68" s="161">
        <v>8.9075557169344073</v>
      </c>
      <c r="W68" s="161">
        <v>1.2927939537535584</v>
      </c>
      <c r="X68" s="161">
        <v>2.3678133596388853</v>
      </c>
      <c r="Y68" s="161">
        <v>0.3487880959349472</v>
      </c>
      <c r="Z68" s="161">
        <v>183</v>
      </c>
      <c r="AA68" s="156">
        <f t="shared" si="1"/>
        <v>20.544356478410066</v>
      </c>
      <c r="AB68" s="156">
        <f t="shared" si="2"/>
        <v>77.286496950886914</v>
      </c>
      <c r="AC68" s="156">
        <f t="shared" si="3"/>
        <v>26.582077450690182</v>
      </c>
      <c r="AD68" s="156">
        <f t="shared" si="3"/>
        <v>26.979403401621703</v>
      </c>
      <c r="AE68" s="153"/>
    </row>
    <row r="69" spans="1:31" s="158" customFormat="1" ht="63" x14ac:dyDescent="0.25">
      <c r="A69" s="159" t="s">
        <v>91</v>
      </c>
      <c r="B69" s="157" t="s">
        <v>147</v>
      </c>
      <c r="C69" s="157" t="s">
        <v>92</v>
      </c>
      <c r="D69" s="157" t="s">
        <v>10</v>
      </c>
      <c r="E69" s="160" t="s">
        <v>375</v>
      </c>
      <c r="F69" s="157" t="s">
        <v>23</v>
      </c>
      <c r="G69" s="157" t="s">
        <v>63</v>
      </c>
      <c r="H69" s="157">
        <v>2.5000000000000001E-2</v>
      </c>
      <c r="I69" s="157">
        <v>0.1</v>
      </c>
      <c r="J69" s="157">
        <v>1</v>
      </c>
      <c r="K69" s="157">
        <f t="shared" si="4"/>
        <v>2.4950000000000001</v>
      </c>
      <c r="L69" s="157">
        <v>19.96</v>
      </c>
      <c r="M69" s="160" t="s">
        <v>95</v>
      </c>
      <c r="N69" s="153">
        <v>4.7800000000000002E-4</v>
      </c>
      <c r="O69" s="153">
        <v>4.7800000000000002E-4</v>
      </c>
      <c r="P69" s="157">
        <v>1</v>
      </c>
      <c r="Q69" s="157">
        <v>51</v>
      </c>
      <c r="R69" s="157">
        <v>2.5000000000000001E-2</v>
      </c>
      <c r="S69" s="157">
        <v>0.1</v>
      </c>
      <c r="T69" s="157">
        <v>1</v>
      </c>
      <c r="U69" s="157">
        <v>1</v>
      </c>
      <c r="V69" s="161">
        <v>0.50586564735623607</v>
      </c>
      <c r="W69" s="161">
        <v>0.18305586107005412</v>
      </c>
      <c r="X69" s="161">
        <v>0.13530538929388619</v>
      </c>
      <c r="Y69" s="161">
        <v>5.1093445951908574E-2</v>
      </c>
      <c r="Z69" s="161">
        <v>183</v>
      </c>
      <c r="AA69" s="156">
        <f t="shared" si="1"/>
        <v>361.75613219912799</v>
      </c>
      <c r="AB69" s="156">
        <f t="shared" si="2"/>
        <v>1352.4960162711634</v>
      </c>
      <c r="AC69" s="156">
        <f t="shared" si="3"/>
        <v>26.747297429865341</v>
      </c>
      <c r="AD69" s="156">
        <f t="shared" si="3"/>
        <v>27.911395818326458</v>
      </c>
      <c r="AE69" s="153"/>
    </row>
    <row r="70" spans="1:31" s="158" customFormat="1" ht="63" x14ac:dyDescent="0.25">
      <c r="A70" s="159" t="s">
        <v>91</v>
      </c>
      <c r="B70" s="157" t="s">
        <v>147</v>
      </c>
      <c r="C70" s="157" t="s">
        <v>92</v>
      </c>
      <c r="D70" s="157" t="s">
        <v>47</v>
      </c>
      <c r="E70" s="160" t="s">
        <v>375</v>
      </c>
      <c r="F70" s="157" t="s">
        <v>23</v>
      </c>
      <c r="G70" s="157" t="s">
        <v>66</v>
      </c>
      <c r="H70" s="157">
        <v>0.33</v>
      </c>
      <c r="I70" s="157">
        <v>0.1</v>
      </c>
      <c r="J70" s="157">
        <v>1</v>
      </c>
      <c r="K70" s="157">
        <f t="shared" si="4"/>
        <v>16.094999999999999</v>
      </c>
      <c r="L70" s="157">
        <v>128.76</v>
      </c>
      <c r="M70" s="160" t="s">
        <v>96</v>
      </c>
      <c r="N70" s="153">
        <v>4.7800000000000002E-4</v>
      </c>
      <c r="O70" s="153">
        <v>4.7800000000000002E-4</v>
      </c>
      <c r="P70" s="157">
        <v>1</v>
      </c>
      <c r="Q70" s="157">
        <v>52</v>
      </c>
      <c r="R70" s="157">
        <v>0.33</v>
      </c>
      <c r="S70" s="157">
        <v>0.1</v>
      </c>
      <c r="T70" s="157">
        <v>1</v>
      </c>
      <c r="U70" s="157">
        <v>1</v>
      </c>
      <c r="V70" s="161">
        <v>3.2865178675060998</v>
      </c>
      <c r="W70" s="161">
        <v>1.1842281642730461</v>
      </c>
      <c r="X70" s="161">
        <v>0.87500113711859673</v>
      </c>
      <c r="Y70" s="161">
        <v>0.33002925941966049</v>
      </c>
      <c r="Z70" s="161">
        <v>183</v>
      </c>
      <c r="AA70" s="156">
        <f t="shared" si="1"/>
        <v>55.682034109513431</v>
      </c>
      <c r="AB70" s="156">
        <f t="shared" si="2"/>
        <v>209.14258534865922</v>
      </c>
      <c r="AC70" s="156">
        <f t="shared" si="3"/>
        <v>26.623958012514066</v>
      </c>
      <c r="AD70" s="156">
        <f t="shared" si="3"/>
        <v>27.868722377689206</v>
      </c>
      <c r="AE70" s="153"/>
    </row>
    <row r="71" spans="1:31" s="158" customFormat="1" ht="63" x14ac:dyDescent="0.25">
      <c r="A71" s="159" t="s">
        <v>97</v>
      </c>
      <c r="B71" s="157" t="s">
        <v>145</v>
      </c>
      <c r="C71" s="157" t="s">
        <v>98</v>
      </c>
      <c r="D71" s="157" t="s">
        <v>99</v>
      </c>
      <c r="E71" s="160" t="s">
        <v>375</v>
      </c>
      <c r="F71" s="157" t="s">
        <v>23</v>
      </c>
      <c r="G71" s="157" t="s">
        <v>44</v>
      </c>
      <c r="H71" s="157">
        <v>1</v>
      </c>
      <c r="I71" s="157">
        <v>0.1</v>
      </c>
      <c r="J71" s="157">
        <v>4</v>
      </c>
      <c r="K71" s="157">
        <f t="shared" si="4"/>
        <v>0.05</v>
      </c>
      <c r="L71" s="161">
        <f>L73*J73/J71</f>
        <v>0.1</v>
      </c>
      <c r="M71" s="160" t="s">
        <v>100</v>
      </c>
      <c r="N71" s="153">
        <v>2.0499969176470587E-3</v>
      </c>
      <c r="O71" s="153">
        <v>2.0499969176470587E-3</v>
      </c>
      <c r="P71" s="157">
        <v>1</v>
      </c>
      <c r="Q71" s="157">
        <v>53</v>
      </c>
      <c r="R71" s="157">
        <v>1</v>
      </c>
      <c r="S71" s="157">
        <v>0.1</v>
      </c>
      <c r="T71" s="157">
        <v>4</v>
      </c>
      <c r="U71" s="157">
        <v>1</v>
      </c>
      <c r="V71" s="161">
        <v>6.4275972733996836E-2</v>
      </c>
      <c r="W71" s="161">
        <v>1.4700867520165056E-2</v>
      </c>
      <c r="X71" s="161">
        <v>5.6859842047232392E-2</v>
      </c>
      <c r="Y71" s="161">
        <v>1.3057735957232537E-2</v>
      </c>
      <c r="Z71" s="161">
        <v>183</v>
      </c>
      <c r="AA71" s="156">
        <f t="shared" si="1"/>
        <v>2847.0981023863628</v>
      </c>
      <c r="AB71" s="156">
        <f t="shared" si="2"/>
        <v>3218.4401751940391</v>
      </c>
      <c r="AC71" s="156">
        <f t="shared" si="3"/>
        <v>88.462048303094917</v>
      </c>
      <c r="AD71" s="156">
        <f t="shared" si="3"/>
        <v>88.822893882428033</v>
      </c>
      <c r="AE71" s="153"/>
    </row>
    <row r="72" spans="1:31" s="158" customFormat="1" ht="63" x14ac:dyDescent="0.25">
      <c r="A72" s="159" t="s">
        <v>97</v>
      </c>
      <c r="B72" s="157" t="s">
        <v>146</v>
      </c>
      <c r="C72" s="157" t="s">
        <v>98</v>
      </c>
      <c r="D72" s="157" t="s">
        <v>101</v>
      </c>
      <c r="E72" s="160" t="s">
        <v>375</v>
      </c>
      <c r="F72" s="157" t="s">
        <v>23</v>
      </c>
      <c r="G72" s="157" t="s">
        <v>44</v>
      </c>
      <c r="H72" s="157">
        <v>1</v>
      </c>
      <c r="I72" s="157">
        <v>0.1</v>
      </c>
      <c r="J72" s="157">
        <v>8</v>
      </c>
      <c r="K72" s="157">
        <f t="shared" si="4"/>
        <v>4.13</v>
      </c>
      <c r="L72" s="157">
        <v>4.13</v>
      </c>
      <c r="M72" s="160" t="s">
        <v>58</v>
      </c>
      <c r="N72" s="153">
        <v>2.0499969176470587E-3</v>
      </c>
      <c r="O72" s="153">
        <v>2.0499969176470587E-3</v>
      </c>
      <c r="P72" s="157">
        <v>1</v>
      </c>
      <c r="Q72" s="157">
        <v>54</v>
      </c>
      <c r="R72" s="157">
        <v>1</v>
      </c>
      <c r="S72" s="157">
        <v>0.1</v>
      </c>
      <c r="T72" s="157">
        <v>8</v>
      </c>
      <c r="U72" s="157">
        <v>1</v>
      </c>
      <c r="V72" s="161">
        <v>0.94574165722229697</v>
      </c>
      <c r="W72" s="161">
        <v>0.13765459119958431</v>
      </c>
      <c r="X72" s="161">
        <v>0.33221525091588255</v>
      </c>
      <c r="Y72" s="161">
        <v>4.9077412123689962E-2</v>
      </c>
      <c r="Z72" s="161">
        <v>183</v>
      </c>
      <c r="AA72" s="156">
        <f t="shared" si="1"/>
        <v>193.49893134398096</v>
      </c>
      <c r="AB72" s="156">
        <f t="shared" si="2"/>
        <v>550.84767931480633</v>
      </c>
      <c r="AC72" s="156">
        <f t="shared" si="3"/>
        <v>35.127484168522273</v>
      </c>
      <c r="AD72" s="156">
        <f t="shared" si="3"/>
        <v>35.652579180982784</v>
      </c>
      <c r="AE72" s="153"/>
    </row>
    <row r="73" spans="1:31" s="158" customFormat="1" ht="63" x14ac:dyDescent="0.25">
      <c r="A73" s="159" t="s">
        <v>97</v>
      </c>
      <c r="B73" s="157" t="s">
        <v>147</v>
      </c>
      <c r="C73" s="157" t="s">
        <v>98</v>
      </c>
      <c r="D73" s="157" t="s">
        <v>82</v>
      </c>
      <c r="E73" s="160" t="s">
        <v>375</v>
      </c>
      <c r="F73" s="157" t="s">
        <v>23</v>
      </c>
      <c r="G73" s="157" t="s">
        <v>44</v>
      </c>
      <c r="H73" s="157">
        <v>1</v>
      </c>
      <c r="I73" s="157">
        <v>0.1</v>
      </c>
      <c r="J73" s="157">
        <v>2</v>
      </c>
      <c r="K73" s="157">
        <f t="shared" si="4"/>
        <v>0.05</v>
      </c>
      <c r="L73" s="161">
        <v>0.2</v>
      </c>
      <c r="M73" s="160" t="s">
        <v>102</v>
      </c>
      <c r="N73" s="153">
        <v>2.0499969176470587E-3</v>
      </c>
      <c r="O73" s="153">
        <v>2.0499969176470587E-3</v>
      </c>
      <c r="P73" s="157">
        <v>1</v>
      </c>
      <c r="Q73" s="157">
        <v>55</v>
      </c>
      <c r="R73" s="157">
        <v>1</v>
      </c>
      <c r="S73" s="157">
        <v>0.1</v>
      </c>
      <c r="T73" s="157">
        <v>2</v>
      </c>
      <c r="U73" s="157">
        <v>1</v>
      </c>
      <c r="V73" s="161">
        <v>3.7196289689885371E-2</v>
      </c>
      <c r="W73" s="161">
        <v>1.1204503665551802E-2</v>
      </c>
      <c r="X73" s="161">
        <v>2.9780603163213282E-2</v>
      </c>
      <c r="Y73" s="161">
        <v>9.0616431629666674E-3</v>
      </c>
      <c r="Z73" s="161">
        <v>183</v>
      </c>
      <c r="AA73" s="156">
        <f t="shared" si="1"/>
        <v>4919.8455417386003</v>
      </c>
      <c r="AB73" s="156">
        <f t="shared" si="2"/>
        <v>6144.9393417945321</v>
      </c>
      <c r="AC73" s="156">
        <f t="shared" si="3"/>
        <v>80.06337032941056</v>
      </c>
      <c r="AD73" s="156">
        <f t="shared" si="3"/>
        <v>80.875007349291607</v>
      </c>
      <c r="AE73" s="153"/>
    </row>
    <row r="74" spans="1:31" s="158" customFormat="1" ht="63" x14ac:dyDescent="0.25">
      <c r="A74" s="159" t="s">
        <v>97</v>
      </c>
      <c r="B74" s="157" t="s">
        <v>147</v>
      </c>
      <c r="C74" s="157" t="s">
        <v>98</v>
      </c>
      <c r="D74" s="157" t="s">
        <v>82</v>
      </c>
      <c r="E74" s="160" t="s">
        <v>375</v>
      </c>
      <c r="F74" s="157" t="s">
        <v>23</v>
      </c>
      <c r="G74" s="157" t="s">
        <v>44</v>
      </c>
      <c r="H74" s="157">
        <v>1</v>
      </c>
      <c r="I74" s="157">
        <v>0.1</v>
      </c>
      <c r="J74" s="157">
        <v>2</v>
      </c>
      <c r="K74" s="157">
        <f t="shared" si="4"/>
        <v>0.05</v>
      </c>
      <c r="L74" s="161">
        <v>0.2</v>
      </c>
      <c r="M74" s="160" t="s">
        <v>102</v>
      </c>
      <c r="N74" s="153">
        <v>2.0499969176470587E-3</v>
      </c>
      <c r="O74" s="153">
        <v>2.0499969176470587E-3</v>
      </c>
      <c r="P74" s="157">
        <v>1</v>
      </c>
      <c r="Q74" s="157">
        <v>56</v>
      </c>
      <c r="R74" s="157">
        <v>1</v>
      </c>
      <c r="S74" s="157">
        <v>0.1</v>
      </c>
      <c r="T74" s="157">
        <v>2</v>
      </c>
      <c r="U74" s="157">
        <v>1</v>
      </c>
      <c r="V74" s="161">
        <v>3.7196289689885371E-2</v>
      </c>
      <c r="W74" s="161">
        <v>1.1204503665551802E-2</v>
      </c>
      <c r="X74" s="161">
        <v>2.9780603163213282E-2</v>
      </c>
      <c r="Y74" s="161">
        <v>9.0616431629666674E-3</v>
      </c>
      <c r="Z74" s="161">
        <v>183</v>
      </c>
      <c r="AA74" s="156">
        <f t="shared" si="1"/>
        <v>4919.8455417386003</v>
      </c>
      <c r="AB74" s="156">
        <f t="shared" si="2"/>
        <v>6144.9393417945321</v>
      </c>
      <c r="AC74" s="156">
        <f t="shared" si="3"/>
        <v>80.06337032941056</v>
      </c>
      <c r="AD74" s="156">
        <f t="shared" si="3"/>
        <v>80.875007349291607</v>
      </c>
      <c r="AE74" s="153"/>
    </row>
    <row r="75" spans="1:31" s="158" customFormat="1" ht="63" x14ac:dyDescent="0.25">
      <c r="A75" s="159" t="s">
        <v>7</v>
      </c>
      <c r="B75" s="157" t="s">
        <v>145</v>
      </c>
      <c r="C75" s="157" t="s">
        <v>103</v>
      </c>
      <c r="D75" s="157" t="s">
        <v>10</v>
      </c>
      <c r="E75" s="160" t="s">
        <v>375</v>
      </c>
      <c r="F75" s="157" t="s">
        <v>23</v>
      </c>
      <c r="G75" s="157" t="s">
        <v>13</v>
      </c>
      <c r="H75" s="157">
        <v>0.6</v>
      </c>
      <c r="I75" s="157">
        <v>0.1</v>
      </c>
      <c r="J75" s="157">
        <v>6</v>
      </c>
      <c r="K75" s="157">
        <v>0.50700000000000001</v>
      </c>
      <c r="L75" s="157">
        <f t="shared" ref="L75:L110" si="5">K75</f>
        <v>0.50700000000000001</v>
      </c>
      <c r="M75" s="160" t="s">
        <v>14</v>
      </c>
      <c r="N75" s="153">
        <v>7.9239691764705742E-4</v>
      </c>
      <c r="O75" s="153">
        <v>7.9239691764705742E-4</v>
      </c>
      <c r="P75" s="157">
        <v>1</v>
      </c>
      <c r="Q75" s="157">
        <v>57</v>
      </c>
      <c r="R75" s="157">
        <v>0.6</v>
      </c>
      <c r="S75" s="157">
        <v>0.1</v>
      </c>
      <c r="T75" s="157">
        <v>6</v>
      </c>
      <c r="U75" s="157">
        <v>1</v>
      </c>
      <c r="V75" s="161">
        <v>9.584197373639422E-2</v>
      </c>
      <c r="W75" s="161">
        <v>1.6433867114186217E-2</v>
      </c>
      <c r="X75" s="161">
        <v>3.9444447286834661E-2</v>
      </c>
      <c r="Y75" s="161">
        <v>6.8718196127106829E-3</v>
      </c>
      <c r="Z75" s="161">
        <v>183</v>
      </c>
      <c r="AA75" s="156">
        <f t="shared" si="1"/>
        <v>1909.393065123294</v>
      </c>
      <c r="AB75" s="156">
        <f t="shared" si="2"/>
        <v>4639.4362853977609</v>
      </c>
      <c r="AC75" s="156">
        <f t="shared" si="3"/>
        <v>41.155712626832475</v>
      </c>
      <c r="AD75" s="156">
        <f t="shared" si="3"/>
        <v>41.814988310199482</v>
      </c>
      <c r="AE75" s="153"/>
    </row>
    <row r="76" spans="1:31" s="158" customFormat="1" ht="63" x14ac:dyDescent="0.25">
      <c r="A76" s="159" t="s">
        <v>7</v>
      </c>
      <c r="B76" s="157" t="s">
        <v>146</v>
      </c>
      <c r="C76" s="157" t="s">
        <v>103</v>
      </c>
      <c r="D76" s="157" t="s">
        <v>16</v>
      </c>
      <c r="E76" s="160" t="s">
        <v>375</v>
      </c>
      <c r="F76" s="157" t="s">
        <v>23</v>
      </c>
      <c r="G76" s="157" t="s">
        <v>16</v>
      </c>
      <c r="H76" s="157">
        <v>0.75</v>
      </c>
      <c r="I76" s="157">
        <v>0.1</v>
      </c>
      <c r="J76" s="157">
        <v>12</v>
      </c>
      <c r="K76" s="157">
        <v>0.60799999999999998</v>
      </c>
      <c r="L76" s="157">
        <f t="shared" si="5"/>
        <v>0.60799999999999998</v>
      </c>
      <c r="M76" s="160" t="s">
        <v>14</v>
      </c>
      <c r="N76" s="153">
        <v>1.2639969176414154E-3</v>
      </c>
      <c r="O76" s="153">
        <v>1.263996917641415E-3</v>
      </c>
      <c r="P76" s="157">
        <v>1</v>
      </c>
      <c r="Q76" s="157">
        <v>58</v>
      </c>
      <c r="R76" s="157">
        <v>0.75</v>
      </c>
      <c r="S76" s="157">
        <v>0.1</v>
      </c>
      <c r="T76" s="157">
        <v>12</v>
      </c>
      <c r="U76" s="157">
        <v>1</v>
      </c>
      <c r="V76" s="161">
        <v>0.25985584532588524</v>
      </c>
      <c r="W76" s="161">
        <v>2.8260504342388856E-2</v>
      </c>
      <c r="X76" s="161">
        <v>0.12456055887695754</v>
      </c>
      <c r="Y76" s="161">
        <v>1.3709776361739355E-2</v>
      </c>
      <c r="Z76" s="161">
        <v>183</v>
      </c>
      <c r="AA76" s="156">
        <f t="shared" si="1"/>
        <v>704.23661153552155</v>
      </c>
      <c r="AB76" s="156">
        <f t="shared" si="2"/>
        <v>1469.1648917597558</v>
      </c>
      <c r="AC76" s="156">
        <f t="shared" si="3"/>
        <v>47.934484106272897</v>
      </c>
      <c r="AD76" s="156">
        <f t="shared" si="3"/>
        <v>48.512143292416809</v>
      </c>
      <c r="AE76" s="153"/>
    </row>
    <row r="77" spans="1:31" s="158" customFormat="1" ht="63" x14ac:dyDescent="0.25">
      <c r="A77" s="159" t="s">
        <v>7</v>
      </c>
      <c r="B77" s="157" t="s">
        <v>147</v>
      </c>
      <c r="C77" s="157" t="s">
        <v>103</v>
      </c>
      <c r="D77" s="157" t="s">
        <v>10</v>
      </c>
      <c r="E77" s="160" t="s">
        <v>375</v>
      </c>
      <c r="F77" s="157" t="s">
        <v>23</v>
      </c>
      <c r="G77" s="157" t="s">
        <v>13</v>
      </c>
      <c r="H77" s="157">
        <v>0.6</v>
      </c>
      <c r="I77" s="157">
        <v>0.1</v>
      </c>
      <c r="J77" s="157">
        <f>5/60</f>
        <v>8.3333333333333329E-2</v>
      </c>
      <c r="K77" s="157">
        <v>0.50700000000000001</v>
      </c>
      <c r="L77" s="157">
        <f t="shared" si="5"/>
        <v>0.50700000000000001</v>
      </c>
      <c r="M77" s="160" t="s">
        <v>104</v>
      </c>
      <c r="N77" s="153">
        <v>7.9239691764705807E-4</v>
      </c>
      <c r="O77" s="153">
        <v>7.9239691764705807E-4</v>
      </c>
      <c r="P77" s="157">
        <v>1</v>
      </c>
      <c r="Q77" s="157">
        <v>59</v>
      </c>
      <c r="R77" s="157">
        <v>0.6</v>
      </c>
      <c r="S77" s="157">
        <v>0.1</v>
      </c>
      <c r="T77" s="157">
        <v>8.3333333333333329E-2</v>
      </c>
      <c r="U77" s="157">
        <v>1</v>
      </c>
      <c r="V77" s="161">
        <v>1.3308422041983753E-3</v>
      </c>
      <c r="W77" s="161">
        <v>1.3363424854941069E-3</v>
      </c>
      <c r="X77" s="161">
        <v>5.4690215653274135E-4</v>
      </c>
      <c r="Y77" s="161">
        <v>6.2168666663702161E-4</v>
      </c>
      <c r="Z77" s="161">
        <v>183</v>
      </c>
      <c r="AA77" s="156">
        <f t="shared" si="1"/>
        <v>137506.91060344674</v>
      </c>
      <c r="AB77" s="156">
        <f t="shared" si="2"/>
        <v>334611.95538190269</v>
      </c>
      <c r="AC77" s="156">
        <f t="shared" si="3"/>
        <v>41.094440408295029</v>
      </c>
      <c r="AD77" s="156">
        <f t="shared" si="3"/>
        <v>46.521507277167473</v>
      </c>
      <c r="AE77" s="153"/>
    </row>
    <row r="78" spans="1:31" s="158" customFormat="1" ht="63" x14ac:dyDescent="0.25">
      <c r="A78" s="159" t="s">
        <v>7</v>
      </c>
      <c r="B78" s="157" t="s">
        <v>147</v>
      </c>
      <c r="C78" s="157" t="s">
        <v>103</v>
      </c>
      <c r="D78" s="157" t="s">
        <v>16</v>
      </c>
      <c r="E78" s="160" t="s">
        <v>375</v>
      </c>
      <c r="F78" s="157" t="s">
        <v>23</v>
      </c>
      <c r="G78" s="157" t="s">
        <v>16</v>
      </c>
      <c r="H78" s="157">
        <v>0.75</v>
      </c>
      <c r="I78" s="157">
        <v>0.1</v>
      </c>
      <c r="J78" s="157">
        <f>60/60</f>
        <v>1</v>
      </c>
      <c r="K78" s="157">
        <v>0.60799999999999998</v>
      </c>
      <c r="L78" s="157">
        <f t="shared" si="5"/>
        <v>0.60799999999999998</v>
      </c>
      <c r="M78" s="160" t="s">
        <v>104</v>
      </c>
      <c r="N78" s="153">
        <v>1.2639969176465892E-3</v>
      </c>
      <c r="O78" s="153">
        <v>1.263996917646589E-3</v>
      </c>
      <c r="P78" s="157">
        <v>1</v>
      </c>
      <c r="Q78" s="157">
        <v>60</v>
      </c>
      <c r="R78" s="157">
        <v>0.75</v>
      </c>
      <c r="S78" s="157">
        <v>0.1</v>
      </c>
      <c r="T78" s="157">
        <v>1</v>
      </c>
      <c r="U78" s="157">
        <v>1</v>
      </c>
      <c r="V78" s="161">
        <v>2.1648331147343443E-2</v>
      </c>
      <c r="W78" s="161">
        <v>7.9919036755213661E-3</v>
      </c>
      <c r="X78" s="161">
        <v>1.0377068174233469E-2</v>
      </c>
      <c r="Y78" s="161">
        <v>3.9760389569303296E-3</v>
      </c>
      <c r="Z78" s="161">
        <v>183</v>
      </c>
      <c r="AA78" s="156">
        <f t="shared" si="1"/>
        <v>8453.3074976754815</v>
      </c>
      <c r="AB78" s="156">
        <f t="shared" si="2"/>
        <v>17635.038811289087</v>
      </c>
      <c r="AC78" s="156">
        <f t="shared" si="3"/>
        <v>47.934725792971271</v>
      </c>
      <c r="AD78" s="156">
        <f t="shared" si="3"/>
        <v>49.750836826382866</v>
      </c>
      <c r="AE78" s="153"/>
    </row>
    <row r="79" spans="1:31" s="158" customFormat="1" ht="63" x14ac:dyDescent="0.25">
      <c r="A79" s="159" t="s">
        <v>7</v>
      </c>
      <c r="B79" s="160" t="s">
        <v>41</v>
      </c>
      <c r="C79" s="160" t="s">
        <v>103</v>
      </c>
      <c r="D79" s="157" t="s">
        <v>32</v>
      </c>
      <c r="E79" s="160" t="s">
        <v>375</v>
      </c>
      <c r="F79" s="157" t="s">
        <v>23</v>
      </c>
      <c r="G79" s="157" t="s">
        <v>13</v>
      </c>
      <c r="H79" s="157">
        <v>0.6</v>
      </c>
      <c r="I79" s="157">
        <v>0.1</v>
      </c>
      <c r="J79" s="157">
        <v>0.33</v>
      </c>
      <c r="K79" s="157">
        <v>0.51100000000000001</v>
      </c>
      <c r="L79" s="157">
        <f>K79</f>
        <v>0.51100000000000001</v>
      </c>
      <c r="M79" s="160" t="s">
        <v>34</v>
      </c>
      <c r="N79" s="153">
        <v>7.9239691764705807E-4</v>
      </c>
      <c r="O79" s="153">
        <v>7.9239691764705807E-4</v>
      </c>
      <c r="P79" s="157">
        <v>1</v>
      </c>
      <c r="Q79" s="157">
        <v>61</v>
      </c>
      <c r="R79" s="157">
        <v>0.6</v>
      </c>
      <c r="S79" s="157">
        <v>0.1</v>
      </c>
      <c r="T79" s="157">
        <v>0.33</v>
      </c>
      <c r="U79" s="157">
        <v>1</v>
      </c>
      <c r="V79" s="161">
        <v>5.303951054813614E-3</v>
      </c>
      <c r="W79" s="161">
        <v>2.9343644232935253E-3</v>
      </c>
      <c r="X79" s="161">
        <v>2.1741919620996632E-3</v>
      </c>
      <c r="Y79" s="161">
        <v>1.3012526137544116E-3</v>
      </c>
      <c r="Z79" s="161">
        <v>183</v>
      </c>
      <c r="AA79" s="156">
        <f t="shared" si="1"/>
        <v>34502.580832437714</v>
      </c>
      <c r="AB79" s="156">
        <f t="shared" si="2"/>
        <v>84169.200875562543</v>
      </c>
      <c r="AC79" s="156">
        <f t="shared" si="3"/>
        <v>40.991931102502726</v>
      </c>
      <c r="AD79" s="156">
        <f t="shared" si="3"/>
        <v>44.345296835826822</v>
      </c>
      <c r="AE79" s="153"/>
    </row>
    <row r="80" spans="1:31" s="158" customFormat="1" ht="63" x14ac:dyDescent="0.25">
      <c r="A80" s="159" t="s">
        <v>7</v>
      </c>
      <c r="B80" s="160" t="s">
        <v>41</v>
      </c>
      <c r="C80" s="160" t="s">
        <v>103</v>
      </c>
      <c r="D80" s="157" t="s">
        <v>16</v>
      </c>
      <c r="E80" s="160" t="s">
        <v>375</v>
      </c>
      <c r="F80" s="157" t="s">
        <v>23</v>
      </c>
      <c r="G80" s="157" t="s">
        <v>16</v>
      </c>
      <c r="H80" s="157">
        <v>0.75</v>
      </c>
      <c r="I80" s="157">
        <v>0.1</v>
      </c>
      <c r="J80" s="157">
        <v>1</v>
      </c>
      <c r="K80" s="157">
        <v>0.61299999999999999</v>
      </c>
      <c r="L80" s="157">
        <f>K80</f>
        <v>0.61299999999999999</v>
      </c>
      <c r="M80" s="160" t="s">
        <v>34</v>
      </c>
      <c r="N80" s="153">
        <v>1.2639969176465888E-3</v>
      </c>
      <c r="O80" s="153">
        <v>1.263996917646589E-3</v>
      </c>
      <c r="P80" s="157">
        <v>1</v>
      </c>
      <c r="Q80" s="157">
        <v>62</v>
      </c>
      <c r="R80" s="157">
        <v>0.75</v>
      </c>
      <c r="S80" s="157">
        <v>0.1</v>
      </c>
      <c r="T80" s="157">
        <v>1</v>
      </c>
      <c r="U80" s="157">
        <v>1</v>
      </c>
      <c r="V80" s="161">
        <v>2.1775157645393672E-2</v>
      </c>
      <c r="W80" s="161">
        <v>8.0377997965130118E-3</v>
      </c>
      <c r="X80" s="161">
        <v>1.0410903118484921E-2</v>
      </c>
      <c r="Y80" s="161">
        <v>3.9888079639868925E-3</v>
      </c>
      <c r="Z80" s="161">
        <v>183</v>
      </c>
      <c r="AA80" s="156">
        <f t="shared" si="1"/>
        <v>8404.0723369326297</v>
      </c>
      <c r="AB80" s="156">
        <f t="shared" si="2"/>
        <v>17577.725766660638</v>
      </c>
      <c r="AC80" s="156">
        <f t="shared" si="3"/>
        <v>47.810919617784016</v>
      </c>
      <c r="AD80" s="156">
        <f t="shared" si="3"/>
        <v>49.625619758747064</v>
      </c>
      <c r="AE80" s="153"/>
    </row>
    <row r="81" spans="1:31" s="158" customFormat="1" ht="63" x14ac:dyDescent="0.25">
      <c r="A81" s="159" t="s">
        <v>7</v>
      </c>
      <c r="B81" s="157" t="s">
        <v>145</v>
      </c>
      <c r="C81" s="157" t="s">
        <v>105</v>
      </c>
      <c r="D81" s="157" t="s">
        <v>10</v>
      </c>
      <c r="E81" s="160" t="s">
        <v>375</v>
      </c>
      <c r="F81" s="157" t="s">
        <v>23</v>
      </c>
      <c r="G81" s="157" t="s">
        <v>13</v>
      </c>
      <c r="H81" s="157">
        <v>0.5</v>
      </c>
      <c r="I81" s="157">
        <v>0.1</v>
      </c>
      <c r="J81" s="157">
        <v>6</v>
      </c>
      <c r="K81" s="157">
        <v>1.2999999999999999E-2</v>
      </c>
      <c r="L81" s="157">
        <f t="shared" si="5"/>
        <v>1.2999999999999999E-2</v>
      </c>
      <c r="M81" s="160" t="s">
        <v>14</v>
      </c>
      <c r="N81" s="153">
        <v>4.7800000000000002E-4</v>
      </c>
      <c r="O81" s="153">
        <v>4.7800000000000002E-4</v>
      </c>
      <c r="P81" s="157">
        <v>1</v>
      </c>
      <c r="Q81" s="157">
        <v>63</v>
      </c>
      <c r="R81" s="157">
        <v>0.5</v>
      </c>
      <c r="S81" s="157">
        <v>0.1</v>
      </c>
      <c r="T81" s="157">
        <v>6</v>
      </c>
      <c r="U81" s="157">
        <v>1</v>
      </c>
      <c r="V81" s="161">
        <v>1.1445328083851625E-2</v>
      </c>
      <c r="W81" s="161">
        <v>1.9951564601981015E-3</v>
      </c>
      <c r="X81" s="161">
        <v>9.9995810283465304E-3</v>
      </c>
      <c r="Y81" s="161">
        <v>1.7500254832299217E-3</v>
      </c>
      <c r="Z81" s="161">
        <v>183</v>
      </c>
      <c r="AA81" s="156">
        <f t="shared" si="1"/>
        <v>15989.056727713842</v>
      </c>
      <c r="AB81" s="156">
        <f t="shared" si="2"/>
        <v>18300.76675025051</v>
      </c>
      <c r="AC81" s="156">
        <f t="shared" si="3"/>
        <v>87.368234052242514</v>
      </c>
      <c r="AD81" s="156">
        <f t="shared" si="3"/>
        <v>87.713696551706008</v>
      </c>
      <c r="AE81" s="153"/>
    </row>
    <row r="82" spans="1:31" s="158" customFormat="1" ht="63" x14ac:dyDescent="0.25">
      <c r="A82" s="159" t="s">
        <v>7</v>
      </c>
      <c r="B82" s="157" t="s">
        <v>146</v>
      </c>
      <c r="C82" s="157" t="s">
        <v>105</v>
      </c>
      <c r="D82" s="157" t="s">
        <v>16</v>
      </c>
      <c r="E82" s="160" t="s">
        <v>375</v>
      </c>
      <c r="F82" s="157" t="s">
        <v>23</v>
      </c>
      <c r="G82" s="157" t="s">
        <v>16</v>
      </c>
      <c r="H82" s="157">
        <v>0.75</v>
      </c>
      <c r="I82" s="157">
        <v>0.1</v>
      </c>
      <c r="J82" s="157">
        <v>12</v>
      </c>
      <c r="K82" s="157">
        <v>1.544</v>
      </c>
      <c r="L82" s="157">
        <f t="shared" si="5"/>
        <v>1.544</v>
      </c>
      <c r="M82" s="160" t="s">
        <v>14</v>
      </c>
      <c r="N82" s="153">
        <v>1.2639969176414145E-3</v>
      </c>
      <c r="O82" s="153">
        <v>1.2639969176414145E-3</v>
      </c>
      <c r="P82" s="157">
        <v>1</v>
      </c>
      <c r="Q82" s="157">
        <v>64</v>
      </c>
      <c r="R82" s="157">
        <v>0.75</v>
      </c>
      <c r="S82" s="157">
        <v>0.1</v>
      </c>
      <c r="T82" s="157">
        <v>12</v>
      </c>
      <c r="U82" s="157">
        <v>1</v>
      </c>
      <c r="V82" s="161">
        <v>0.54439801024896894</v>
      </c>
      <c r="W82" s="161">
        <v>5.9015656483932026E-2</v>
      </c>
      <c r="X82" s="161">
        <v>0.20065979587447397</v>
      </c>
      <c r="Y82" s="161">
        <v>2.2045601128660646E-2</v>
      </c>
      <c r="Z82" s="161">
        <v>183</v>
      </c>
      <c r="AA82" s="156">
        <f t="shared" si="1"/>
        <v>336.15111840013674</v>
      </c>
      <c r="AB82" s="156">
        <f t="shared" si="2"/>
        <v>911.99135931783098</v>
      </c>
      <c r="AC82" s="156">
        <f t="shared" si="3"/>
        <v>36.8590244815014</v>
      </c>
      <c r="AD82" s="156">
        <f t="shared" si="3"/>
        <v>37.355512828469379</v>
      </c>
      <c r="AE82" s="153"/>
    </row>
    <row r="83" spans="1:31" s="158" customFormat="1" ht="63" x14ac:dyDescent="0.25">
      <c r="A83" s="159" t="s">
        <v>7</v>
      </c>
      <c r="B83" s="157" t="s">
        <v>147</v>
      </c>
      <c r="C83" s="157" t="s">
        <v>105</v>
      </c>
      <c r="D83" s="157" t="s">
        <v>10</v>
      </c>
      <c r="E83" s="160" t="s">
        <v>375</v>
      </c>
      <c r="F83" s="157" t="s">
        <v>23</v>
      </c>
      <c r="G83" s="157" t="s">
        <v>13</v>
      </c>
      <c r="H83" s="157">
        <v>0.5</v>
      </c>
      <c r="I83" s="157">
        <v>0.1</v>
      </c>
      <c r="J83" s="161">
        <f>2/60</f>
        <v>3.3333333333333333E-2</v>
      </c>
      <c r="K83" s="157">
        <v>1.2999999999999999E-2</v>
      </c>
      <c r="L83" s="157">
        <f t="shared" si="5"/>
        <v>1.2999999999999999E-2</v>
      </c>
      <c r="M83" s="160" t="s">
        <v>371</v>
      </c>
      <c r="N83" s="153">
        <v>4.7800000000000002E-4</v>
      </c>
      <c r="O83" s="153">
        <v>4.7800000000000002E-4</v>
      </c>
      <c r="P83" s="157">
        <v>1</v>
      </c>
      <c r="Q83" s="157">
        <v>65</v>
      </c>
      <c r="R83" s="157">
        <v>0.5</v>
      </c>
      <c r="S83" s="157">
        <v>0.1</v>
      </c>
      <c r="T83" s="157">
        <v>3.3333333333333333E-2</v>
      </c>
      <c r="U83" s="157">
        <v>1</v>
      </c>
      <c r="V83" s="161">
        <v>6.2901266997522642E-5</v>
      </c>
      <c r="W83" s="161">
        <v>9.2774923099407016E-5</v>
      </c>
      <c r="X83" s="161">
        <v>5.4869360829210951E-5</v>
      </c>
      <c r="Y83" s="161">
        <v>8.387340737298291E-5</v>
      </c>
      <c r="Z83" s="161">
        <v>183</v>
      </c>
      <c r="AA83" s="156">
        <f t="shared" si="1"/>
        <v>2909321.365612674</v>
      </c>
      <c r="AB83" s="156">
        <f t="shared" si="2"/>
        <v>3335194.6739386073</v>
      </c>
      <c r="AC83" s="156">
        <f t="shared" si="3"/>
        <v>87.230931026193744</v>
      </c>
      <c r="AD83" s="156">
        <f t="shared" si="3"/>
        <v>90.405256691092845</v>
      </c>
      <c r="AE83" s="153"/>
    </row>
    <row r="84" spans="1:31" s="158" customFormat="1" ht="63" x14ac:dyDescent="0.25">
      <c r="A84" s="159" t="s">
        <v>7</v>
      </c>
      <c r="B84" s="157" t="s">
        <v>147</v>
      </c>
      <c r="C84" s="157" t="s">
        <v>105</v>
      </c>
      <c r="D84" s="157" t="s">
        <v>16</v>
      </c>
      <c r="E84" s="160" t="s">
        <v>375</v>
      </c>
      <c r="F84" s="157" t="s">
        <v>23</v>
      </c>
      <c r="G84" s="157" t="s">
        <v>16</v>
      </c>
      <c r="H84" s="157">
        <v>0.75</v>
      </c>
      <c r="I84" s="157">
        <v>0.1</v>
      </c>
      <c r="J84" s="161">
        <f>20/60</f>
        <v>0.33333333333333331</v>
      </c>
      <c r="K84" s="157">
        <v>1.544</v>
      </c>
      <c r="L84" s="157">
        <f t="shared" si="5"/>
        <v>1.544</v>
      </c>
      <c r="M84" s="160" t="s">
        <v>371</v>
      </c>
      <c r="N84" s="153">
        <v>1.2639969176469021E-3</v>
      </c>
      <c r="O84" s="153">
        <v>1.2639969176469023E-3</v>
      </c>
      <c r="P84" s="157">
        <v>1</v>
      </c>
      <c r="Q84" s="157">
        <v>66</v>
      </c>
      <c r="R84" s="157">
        <v>0.75</v>
      </c>
      <c r="S84" s="157">
        <v>0.1</v>
      </c>
      <c r="T84" s="157">
        <v>0.33333333333333331</v>
      </c>
      <c r="U84" s="157">
        <v>1</v>
      </c>
      <c r="V84" s="161">
        <v>1.5105004309226514E-2</v>
      </c>
      <c r="W84" s="161">
        <v>8.2685163545435682E-3</v>
      </c>
      <c r="X84" s="161">
        <v>5.5710994664119528E-3</v>
      </c>
      <c r="Y84" s="161">
        <v>3.2982354478343378E-3</v>
      </c>
      <c r="Z84" s="161">
        <v>183</v>
      </c>
      <c r="AA84" s="156">
        <f t="shared" ref="AA84:AA147" si="6">Z84/V84</f>
        <v>12115.190188209282</v>
      </c>
      <c r="AB84" s="156">
        <f t="shared" ref="AB84:AB147" si="7">Z84/X84</f>
        <v>32848.09418738677</v>
      </c>
      <c r="AC84" s="156">
        <f t="shared" si="3"/>
        <v>36.882475187438288</v>
      </c>
      <c r="AD84" s="156">
        <f t="shared" si="3"/>
        <v>39.889084164681492</v>
      </c>
      <c r="AE84" s="153"/>
    </row>
    <row r="85" spans="1:31" s="158" customFormat="1" ht="63" x14ac:dyDescent="0.25">
      <c r="A85" s="159" t="s">
        <v>7</v>
      </c>
      <c r="B85" s="160" t="s">
        <v>41</v>
      </c>
      <c r="C85" s="160" t="s">
        <v>105</v>
      </c>
      <c r="D85" s="157" t="s">
        <v>32</v>
      </c>
      <c r="E85" s="160" t="s">
        <v>375</v>
      </c>
      <c r="F85" s="157" t="s">
        <v>23</v>
      </c>
      <c r="G85" s="157" t="s">
        <v>13</v>
      </c>
      <c r="H85" s="157">
        <v>0.5</v>
      </c>
      <c r="I85" s="157">
        <v>0.1</v>
      </c>
      <c r="J85" s="157">
        <v>0.33</v>
      </c>
      <c r="K85" s="157">
        <v>1.2999999999999999E-2</v>
      </c>
      <c r="L85" s="157">
        <f t="shared" si="5"/>
        <v>1.2999999999999999E-2</v>
      </c>
      <c r="M85" s="160" t="s">
        <v>34</v>
      </c>
      <c r="N85" s="153">
        <v>4.7800000000000002E-4</v>
      </c>
      <c r="O85" s="153">
        <v>4.7800000000000002E-4</v>
      </c>
      <c r="P85" s="157">
        <v>1</v>
      </c>
      <c r="Q85" s="157">
        <v>67</v>
      </c>
      <c r="R85" s="157">
        <v>0.5</v>
      </c>
      <c r="S85" s="157">
        <v>0.1</v>
      </c>
      <c r="T85" s="157">
        <v>0.33</v>
      </c>
      <c r="U85" s="157">
        <v>1</v>
      </c>
      <c r="V85" s="161">
        <v>6.2801651638977752E-4</v>
      </c>
      <c r="W85" s="161">
        <v>3.7702403998369658E-4</v>
      </c>
      <c r="X85" s="161">
        <v>5.4856733323320462E-4</v>
      </c>
      <c r="Y85" s="161">
        <v>3.3546114625815398E-4</v>
      </c>
      <c r="Z85" s="161">
        <v>183</v>
      </c>
      <c r="AA85" s="156">
        <f t="shared" si="6"/>
        <v>291393.61023814429</v>
      </c>
      <c r="AB85" s="156">
        <f t="shared" si="7"/>
        <v>333596.24044949067</v>
      </c>
      <c r="AC85" s="156">
        <f t="shared" si="3"/>
        <v>87.349188901385048</v>
      </c>
      <c r="AD85" s="156">
        <f t="shared" si="3"/>
        <v>88.976062712780887</v>
      </c>
      <c r="AE85" s="153"/>
    </row>
    <row r="86" spans="1:31" s="158" customFormat="1" ht="63" x14ac:dyDescent="0.25">
      <c r="A86" s="159" t="s">
        <v>7</v>
      </c>
      <c r="B86" s="160" t="s">
        <v>41</v>
      </c>
      <c r="C86" s="160" t="s">
        <v>105</v>
      </c>
      <c r="D86" s="157" t="s">
        <v>16</v>
      </c>
      <c r="E86" s="160" t="s">
        <v>375</v>
      </c>
      <c r="F86" s="157" t="s">
        <v>23</v>
      </c>
      <c r="G86" s="157" t="s">
        <v>16</v>
      </c>
      <c r="H86" s="157">
        <v>0.75</v>
      </c>
      <c r="I86" s="157">
        <v>0.1</v>
      </c>
      <c r="J86" s="157">
        <v>1</v>
      </c>
      <c r="K86" s="157">
        <v>1.5569999999999999</v>
      </c>
      <c r="L86" s="157">
        <f t="shared" si="5"/>
        <v>1.5569999999999999</v>
      </c>
      <c r="M86" s="160" t="s">
        <v>34</v>
      </c>
      <c r="N86" s="153">
        <v>1.263996917646589E-3</v>
      </c>
      <c r="O86" s="153">
        <v>1.2639969176465892E-3</v>
      </c>
      <c r="P86" s="157">
        <v>1</v>
      </c>
      <c r="Q86" s="157">
        <v>68</v>
      </c>
      <c r="R86" s="157">
        <v>0.75</v>
      </c>
      <c r="S86" s="157">
        <v>0.1</v>
      </c>
      <c r="T86" s="157">
        <v>1</v>
      </c>
      <c r="U86" s="157">
        <v>1</v>
      </c>
      <c r="V86" s="161">
        <v>4.5658267970789111E-2</v>
      </c>
      <c r="W86" s="161">
        <v>1.6692806713010811E-2</v>
      </c>
      <c r="X86" s="161">
        <v>1.6805332558368052E-2</v>
      </c>
      <c r="Y86" s="161">
        <v>6.4028307874808912E-3</v>
      </c>
      <c r="Z86" s="161">
        <v>183</v>
      </c>
      <c r="AA86" s="156">
        <f t="shared" si="6"/>
        <v>4008.0364002655183</v>
      </c>
      <c r="AB86" s="156">
        <f t="shared" si="7"/>
        <v>10889.400692572246</v>
      </c>
      <c r="AC86" s="156">
        <f t="shared" si="3"/>
        <v>36.806767547817707</v>
      </c>
      <c r="AD86" s="156">
        <f t="shared" si="3"/>
        <v>38.356825772686605</v>
      </c>
      <c r="AE86" s="153"/>
    </row>
    <row r="87" spans="1:31" s="158" customFormat="1" ht="63" x14ac:dyDescent="0.25">
      <c r="A87" s="159" t="s">
        <v>7</v>
      </c>
      <c r="B87" s="157" t="s">
        <v>8</v>
      </c>
      <c r="C87" s="157" t="s">
        <v>9</v>
      </c>
      <c r="D87" s="157" t="s">
        <v>10</v>
      </c>
      <c r="E87" s="160" t="s">
        <v>375</v>
      </c>
      <c r="F87" s="157" t="s">
        <v>12</v>
      </c>
      <c r="G87" s="157" t="s">
        <v>13</v>
      </c>
      <c r="H87" s="157">
        <v>2.5000000000000001E-2</v>
      </c>
      <c r="I87" s="157">
        <v>0.1</v>
      </c>
      <c r="J87" s="157">
        <v>6</v>
      </c>
      <c r="K87" s="157">
        <v>0.13800000000000001</v>
      </c>
      <c r="L87" s="157">
        <f t="shared" si="5"/>
        <v>0.13800000000000001</v>
      </c>
      <c r="M87" s="160" t="s">
        <v>14</v>
      </c>
      <c r="N87" s="157">
        <v>4.7800000000000002E-4</v>
      </c>
      <c r="O87" s="157">
        <v>4.7800000000000002E-4</v>
      </c>
      <c r="P87" s="157">
        <v>20</v>
      </c>
      <c r="Q87" s="157">
        <v>69</v>
      </c>
      <c r="R87" s="157">
        <v>2.5000000000000001E-2</v>
      </c>
      <c r="S87" s="157">
        <v>5.0000000000000001E-3</v>
      </c>
      <c r="T87" s="157">
        <v>6</v>
      </c>
      <c r="U87" s="157">
        <v>20</v>
      </c>
      <c r="V87" s="161">
        <v>2.0277877501716696E-2</v>
      </c>
      <c r="W87" s="161">
        <v>3.450417021798313E-3</v>
      </c>
      <c r="X87" s="161">
        <v>4.8857734072506858E-3</v>
      </c>
      <c r="Y87" s="161">
        <v>8.4467383478793257E-4</v>
      </c>
      <c r="Z87" s="161">
        <v>183</v>
      </c>
      <c r="AA87" s="168">
        <f t="shared" si="6"/>
        <v>9024.6131521658262</v>
      </c>
      <c r="AB87" s="168">
        <f t="shared" si="7"/>
        <v>37455.687103380718</v>
      </c>
      <c r="AC87" s="168">
        <f t="shared" si="3"/>
        <v>24.094106529823268</v>
      </c>
      <c r="AD87" s="168">
        <f t="shared" si="3"/>
        <v>24.48034047628537</v>
      </c>
      <c r="AE87" s="157"/>
    </row>
    <row r="88" spans="1:31" s="158" customFormat="1" ht="63" x14ac:dyDescent="0.25">
      <c r="A88" s="159" t="s">
        <v>7</v>
      </c>
      <c r="B88" s="157" t="s">
        <v>15</v>
      </c>
      <c r="C88" s="157" t="s">
        <v>9</v>
      </c>
      <c r="D88" s="157" t="s">
        <v>16</v>
      </c>
      <c r="E88" s="160" t="s">
        <v>375</v>
      </c>
      <c r="F88" s="157" t="s">
        <v>12</v>
      </c>
      <c r="G88" s="157" t="s">
        <v>16</v>
      </c>
      <c r="H88" s="157">
        <v>0.05</v>
      </c>
      <c r="I88" s="157">
        <v>0.1</v>
      </c>
      <c r="J88" s="157">
        <v>12</v>
      </c>
      <c r="K88" s="157">
        <v>0.40500000000000003</v>
      </c>
      <c r="L88" s="157">
        <f t="shared" si="5"/>
        <v>0.40500000000000003</v>
      </c>
      <c r="M88" s="160" t="s">
        <v>14</v>
      </c>
      <c r="N88" s="157">
        <v>4.7800000000000002E-4</v>
      </c>
      <c r="O88" s="157">
        <v>4.7800000000000002E-4</v>
      </c>
      <c r="P88" s="157">
        <v>20</v>
      </c>
      <c r="Q88" s="157">
        <v>70</v>
      </c>
      <c r="R88" s="157">
        <v>0.05</v>
      </c>
      <c r="S88" s="157">
        <v>5.0000000000000001E-3</v>
      </c>
      <c r="T88" s="157">
        <v>12</v>
      </c>
      <c r="U88" s="157">
        <v>20</v>
      </c>
      <c r="V88" s="161">
        <v>0.11898949732119118</v>
      </c>
      <c r="W88" s="161">
        <v>1.2842966078961413E-2</v>
      </c>
      <c r="X88" s="161">
        <v>2.8633720804492994E-2</v>
      </c>
      <c r="Y88" s="161">
        <v>3.1308163856175095E-3</v>
      </c>
      <c r="Z88" s="161">
        <v>183</v>
      </c>
      <c r="AA88" s="168">
        <f t="shared" si="6"/>
        <v>1537.950862217896</v>
      </c>
      <c r="AB88" s="168">
        <f t="shared" si="7"/>
        <v>6391.0660179128718</v>
      </c>
      <c r="AC88" s="168">
        <f t="shared" si="3"/>
        <v>24.064074098238525</v>
      </c>
      <c r="AD88" s="168">
        <f t="shared" si="3"/>
        <v>24.377673867302569</v>
      </c>
      <c r="AE88" s="157"/>
    </row>
    <row r="89" spans="1:31" s="158" customFormat="1" ht="63" x14ac:dyDescent="0.25">
      <c r="A89" s="159" t="s">
        <v>7</v>
      </c>
      <c r="B89" s="157" t="s">
        <v>18</v>
      </c>
      <c r="C89" s="157" t="s">
        <v>9</v>
      </c>
      <c r="D89" s="157" t="s">
        <v>10</v>
      </c>
      <c r="E89" s="160" t="s">
        <v>375</v>
      </c>
      <c r="F89" s="157" t="s">
        <v>12</v>
      </c>
      <c r="G89" s="157" t="s">
        <v>13</v>
      </c>
      <c r="H89" s="157">
        <v>2.5000000000000001E-2</v>
      </c>
      <c r="I89" s="157">
        <v>0.1</v>
      </c>
      <c r="J89" s="157">
        <v>6</v>
      </c>
      <c r="K89" s="157">
        <v>0.13800000000000001</v>
      </c>
      <c r="L89" s="157">
        <f t="shared" si="5"/>
        <v>0.13800000000000001</v>
      </c>
      <c r="M89" s="160" t="s">
        <v>14</v>
      </c>
      <c r="N89" s="157">
        <v>4.7800000000000002E-4</v>
      </c>
      <c r="O89" s="157">
        <v>4.7800000000000002E-4</v>
      </c>
      <c r="P89" s="157">
        <v>10</v>
      </c>
      <c r="Q89" s="157">
        <v>71</v>
      </c>
      <c r="R89" s="157">
        <v>2.5000000000000001E-2</v>
      </c>
      <c r="S89" s="157">
        <v>0.01</v>
      </c>
      <c r="T89" s="157">
        <v>6</v>
      </c>
      <c r="U89" s="157">
        <v>10</v>
      </c>
      <c r="V89" s="161">
        <v>2.0301623791430946E-2</v>
      </c>
      <c r="W89" s="161">
        <v>3.4545684073677397E-3</v>
      </c>
      <c r="X89" s="161">
        <v>4.9094753408265119E-3</v>
      </c>
      <c r="Y89" s="161">
        <v>8.4882062279993426E-4</v>
      </c>
      <c r="Z89" s="161">
        <v>183</v>
      </c>
      <c r="AA89" s="168">
        <f t="shared" si="6"/>
        <v>9014.0572931531678</v>
      </c>
      <c r="AB89" s="168">
        <f t="shared" si="7"/>
        <v>37274.858777311201</v>
      </c>
      <c r="AC89" s="168">
        <f t="shared" si="3"/>
        <v>24.182673224881341</v>
      </c>
      <c r="AD89" s="168">
        <f t="shared" si="3"/>
        <v>24.570960036269941</v>
      </c>
      <c r="AE89" s="157"/>
    </row>
    <row r="90" spans="1:31" s="158" customFormat="1" ht="63" x14ac:dyDescent="0.25">
      <c r="A90" s="159" t="s">
        <v>7</v>
      </c>
      <c r="B90" s="157" t="s">
        <v>19</v>
      </c>
      <c r="C90" s="157" t="s">
        <v>9</v>
      </c>
      <c r="D90" s="157" t="s">
        <v>16</v>
      </c>
      <c r="E90" s="160" t="s">
        <v>375</v>
      </c>
      <c r="F90" s="157" t="s">
        <v>12</v>
      </c>
      <c r="G90" s="157" t="s">
        <v>16</v>
      </c>
      <c r="H90" s="157">
        <v>0.05</v>
      </c>
      <c r="I90" s="157">
        <v>0.1</v>
      </c>
      <c r="J90" s="157">
        <v>12</v>
      </c>
      <c r="K90" s="157">
        <v>0.40500000000000003</v>
      </c>
      <c r="L90" s="157">
        <f t="shared" si="5"/>
        <v>0.40500000000000003</v>
      </c>
      <c r="M90" s="160" t="s">
        <v>14</v>
      </c>
      <c r="N90" s="157">
        <v>4.7800000000000002E-4</v>
      </c>
      <c r="O90" s="157">
        <v>4.7800000000000002E-4</v>
      </c>
      <c r="P90" s="157">
        <v>10</v>
      </c>
      <c r="Q90" s="157">
        <v>72</v>
      </c>
      <c r="R90" s="157">
        <v>0.05</v>
      </c>
      <c r="S90" s="157">
        <v>0.01</v>
      </c>
      <c r="T90" s="157">
        <v>12</v>
      </c>
      <c r="U90" s="157">
        <v>10</v>
      </c>
      <c r="V90" s="161">
        <v>0.11908454062249654</v>
      </c>
      <c r="W90" s="161">
        <v>1.2853457025116878E-2</v>
      </c>
      <c r="X90" s="161">
        <v>2.8728704941921517E-2</v>
      </c>
      <c r="Y90" s="161">
        <v>3.1412971591037644E-3</v>
      </c>
      <c r="Z90" s="161">
        <v>183</v>
      </c>
      <c r="AA90" s="168">
        <f t="shared" si="6"/>
        <v>1536.7233987165337</v>
      </c>
      <c r="AB90" s="168">
        <f t="shared" si="7"/>
        <v>6369.9355877668759</v>
      </c>
      <c r="AC90" s="168">
        <f t="shared" si="3"/>
        <v>24.124630108783666</v>
      </c>
      <c r="AD90" s="168">
        <f t="shared" si="3"/>
        <v>24.439317398932992</v>
      </c>
      <c r="AE90" s="157"/>
    </row>
    <row r="91" spans="1:31" s="158" customFormat="1" ht="63" x14ac:dyDescent="0.25">
      <c r="A91" s="159" t="s">
        <v>7</v>
      </c>
      <c r="B91" s="157" t="s">
        <v>20</v>
      </c>
      <c r="C91" s="157" t="s">
        <v>9</v>
      </c>
      <c r="D91" s="157" t="s">
        <v>10</v>
      </c>
      <c r="E91" s="160" t="s">
        <v>375</v>
      </c>
      <c r="F91" s="157" t="s">
        <v>12</v>
      </c>
      <c r="G91" s="157" t="s">
        <v>13</v>
      </c>
      <c r="H91" s="157">
        <v>2.5000000000000001E-2</v>
      </c>
      <c r="I91" s="157">
        <v>0.1</v>
      </c>
      <c r="J91" s="157">
        <v>6</v>
      </c>
      <c r="K91" s="157">
        <v>0.13800000000000001</v>
      </c>
      <c r="L91" s="157">
        <f t="shared" si="5"/>
        <v>0.13800000000000001</v>
      </c>
      <c r="M91" s="160" t="s">
        <v>14</v>
      </c>
      <c r="N91" s="157">
        <v>4.7800000000000002E-4</v>
      </c>
      <c r="O91" s="157">
        <v>4.7800000000000002E-4</v>
      </c>
      <c r="P91" s="157">
        <v>5</v>
      </c>
      <c r="Q91" s="157">
        <v>73</v>
      </c>
      <c r="R91" s="157">
        <v>2.5000000000000001E-2</v>
      </c>
      <c r="S91" s="157">
        <v>0.02</v>
      </c>
      <c r="T91" s="157">
        <v>6</v>
      </c>
      <c r="U91" s="157">
        <v>5</v>
      </c>
      <c r="V91" s="161">
        <v>2.0349112240337409E-2</v>
      </c>
      <c r="W91" s="161">
        <v>3.4628711793886131E-3</v>
      </c>
      <c r="X91" s="161">
        <v>4.9571401248332944E-3</v>
      </c>
      <c r="Y91" s="161">
        <v>8.571380565445515E-4</v>
      </c>
      <c r="Z91" s="161">
        <v>183</v>
      </c>
      <c r="AA91" s="168">
        <f t="shared" si="6"/>
        <v>8993.0213091677197</v>
      </c>
      <c r="AB91" s="168">
        <f t="shared" si="7"/>
        <v>36916.446860810531</v>
      </c>
      <c r="AC91" s="168">
        <f t="shared" si="3"/>
        <v>24.360473647626311</v>
      </c>
      <c r="AD91" s="168">
        <f t="shared" si="3"/>
        <v>24.752236284339155</v>
      </c>
      <c r="AE91" s="157"/>
    </row>
    <row r="92" spans="1:31" s="158" customFormat="1" ht="63" x14ac:dyDescent="0.25">
      <c r="A92" s="159" t="s">
        <v>7</v>
      </c>
      <c r="B92" s="157" t="s">
        <v>21</v>
      </c>
      <c r="C92" s="157" t="s">
        <v>9</v>
      </c>
      <c r="D92" s="157" t="s">
        <v>16</v>
      </c>
      <c r="E92" s="160" t="s">
        <v>375</v>
      </c>
      <c r="F92" s="157" t="s">
        <v>12</v>
      </c>
      <c r="G92" s="157" t="s">
        <v>16</v>
      </c>
      <c r="H92" s="157">
        <v>0.05</v>
      </c>
      <c r="I92" s="157">
        <v>0.1</v>
      </c>
      <c r="J92" s="157">
        <v>12</v>
      </c>
      <c r="K92" s="157">
        <v>0.40500000000000003</v>
      </c>
      <c r="L92" s="157">
        <f t="shared" si="5"/>
        <v>0.40500000000000003</v>
      </c>
      <c r="M92" s="160" t="s">
        <v>14</v>
      </c>
      <c r="N92" s="157">
        <v>4.7800000000000002E-4</v>
      </c>
      <c r="O92" s="157">
        <v>4.7800000000000002E-4</v>
      </c>
      <c r="P92" s="157">
        <v>5</v>
      </c>
      <c r="Q92" s="157">
        <v>74</v>
      </c>
      <c r="R92" s="157">
        <v>0.05</v>
      </c>
      <c r="S92" s="157">
        <v>0.02</v>
      </c>
      <c r="T92" s="157">
        <v>12</v>
      </c>
      <c r="U92" s="157">
        <v>5</v>
      </c>
      <c r="V92" s="161">
        <v>0.11927457012139478</v>
      </c>
      <c r="W92" s="161">
        <v>1.2874427029774401E-2</v>
      </c>
      <c r="X92" s="161">
        <v>2.8918796205619195E-2</v>
      </c>
      <c r="Y92" s="161">
        <v>3.162261925486097E-3</v>
      </c>
      <c r="Z92" s="161">
        <v>183</v>
      </c>
      <c r="AA92" s="168">
        <f t="shared" si="6"/>
        <v>1534.2750748440931</v>
      </c>
      <c r="AB92" s="168">
        <f t="shared" si="7"/>
        <v>6328.0642354138299</v>
      </c>
      <c r="AC92" s="168">
        <f t="shared" si="3"/>
        <v>24.245567329386592</v>
      </c>
      <c r="AD92" s="168">
        <f t="shared" si="3"/>
        <v>24.562350760719717</v>
      </c>
      <c r="AE92" s="157"/>
    </row>
    <row r="93" spans="1:31" s="158" customFormat="1" ht="63" x14ac:dyDescent="0.25">
      <c r="A93" s="159" t="s">
        <v>7</v>
      </c>
      <c r="B93" s="157" t="s">
        <v>22</v>
      </c>
      <c r="C93" s="157" t="s">
        <v>9</v>
      </c>
      <c r="D93" s="157" t="s">
        <v>10</v>
      </c>
      <c r="E93" s="160" t="s">
        <v>375</v>
      </c>
      <c r="F93" s="157" t="s">
        <v>23</v>
      </c>
      <c r="G93" s="157" t="s">
        <v>13</v>
      </c>
      <c r="H93" s="157">
        <v>2.5000000000000001E-2</v>
      </c>
      <c r="I93" s="157">
        <v>0.1</v>
      </c>
      <c r="J93" s="157">
        <v>6</v>
      </c>
      <c r="K93" s="157">
        <v>0.13800000000000001</v>
      </c>
      <c r="L93" s="157">
        <f t="shared" si="5"/>
        <v>0.13800000000000001</v>
      </c>
      <c r="M93" s="160" t="s">
        <v>14</v>
      </c>
      <c r="N93" s="157">
        <v>4.7800000000000002E-4</v>
      </c>
      <c r="O93" s="157">
        <v>4.7800000000000002E-4</v>
      </c>
      <c r="P93" s="157">
        <v>1</v>
      </c>
      <c r="Q93" s="157">
        <v>75</v>
      </c>
      <c r="R93" s="157">
        <v>2.5000000000000001E-2</v>
      </c>
      <c r="S93" s="157">
        <v>0.1</v>
      </c>
      <c r="T93" s="157">
        <v>6</v>
      </c>
      <c r="U93" s="157">
        <v>1</v>
      </c>
      <c r="V93" s="161">
        <v>2.1429275303878829E-2</v>
      </c>
      <c r="W93" s="161">
        <v>3.6576351749832065E-3</v>
      </c>
      <c r="X93" s="161">
        <v>6.0813834639619375E-3</v>
      </c>
      <c r="Y93" s="161">
        <v>1.0553864270106076E-3</v>
      </c>
      <c r="Z93" s="161">
        <v>183</v>
      </c>
      <c r="AA93" s="168">
        <f t="shared" si="6"/>
        <v>8539.7194914414995</v>
      </c>
      <c r="AB93" s="168">
        <f t="shared" si="7"/>
        <v>30091.837011175419</v>
      </c>
      <c r="AC93" s="168">
        <f t="shared" si="3"/>
        <v>28.378857323566002</v>
      </c>
      <c r="AD93" s="168">
        <f t="shared" si="3"/>
        <v>28.854338295657197</v>
      </c>
      <c r="AE93" s="157"/>
    </row>
    <row r="94" spans="1:31" s="158" customFormat="1" ht="63" x14ac:dyDescent="0.25">
      <c r="A94" s="159" t="s">
        <v>7</v>
      </c>
      <c r="B94" s="157" t="s">
        <v>24</v>
      </c>
      <c r="C94" s="157" t="s">
        <v>9</v>
      </c>
      <c r="D94" s="157" t="s">
        <v>16</v>
      </c>
      <c r="E94" s="160" t="s">
        <v>375</v>
      </c>
      <c r="F94" s="157" t="s">
        <v>23</v>
      </c>
      <c r="G94" s="157" t="s">
        <v>16</v>
      </c>
      <c r="H94" s="157">
        <v>0.05</v>
      </c>
      <c r="I94" s="157">
        <v>0.1</v>
      </c>
      <c r="J94" s="157">
        <v>12</v>
      </c>
      <c r="K94" s="157">
        <v>0.40500000000000003</v>
      </c>
      <c r="L94" s="157">
        <f t="shared" si="5"/>
        <v>0.40500000000000003</v>
      </c>
      <c r="M94" s="160" t="s">
        <v>14</v>
      </c>
      <c r="N94" s="157">
        <v>4.7800000000000002E-4</v>
      </c>
      <c r="O94" s="157">
        <v>4.7800000000000002E-4</v>
      </c>
      <c r="P94" s="157">
        <v>1</v>
      </c>
      <c r="Q94" s="157">
        <v>76</v>
      </c>
      <c r="R94" s="157">
        <v>0.05</v>
      </c>
      <c r="S94" s="157">
        <v>0.1</v>
      </c>
      <c r="T94" s="157">
        <v>12</v>
      </c>
      <c r="U94" s="157">
        <v>1</v>
      </c>
      <c r="V94" s="161">
        <v>0.1249094671678681</v>
      </c>
      <c r="W94" s="161">
        <v>1.3504235991046656E-2</v>
      </c>
      <c r="X94" s="161">
        <v>3.4810748068748246E-2</v>
      </c>
      <c r="Y94" s="161">
        <v>3.8146363239812096E-3</v>
      </c>
      <c r="Z94" s="161">
        <v>183</v>
      </c>
      <c r="AA94" s="168">
        <f t="shared" si="6"/>
        <v>1465.0610890370942</v>
      </c>
      <c r="AB94" s="168">
        <f t="shared" si="7"/>
        <v>5256.9970527088553</v>
      </c>
      <c r="AC94" s="168">
        <f t="shared" si="3"/>
        <v>27.868782773659142</v>
      </c>
      <c r="AD94" s="168">
        <f t="shared" si="3"/>
        <v>28.24770188043458</v>
      </c>
      <c r="AE94" s="157"/>
    </row>
    <row r="95" spans="1:31" s="158" customFormat="1" ht="63" x14ac:dyDescent="0.25">
      <c r="A95" s="159" t="s">
        <v>7</v>
      </c>
      <c r="B95" s="157" t="s">
        <v>25</v>
      </c>
      <c r="C95" s="157" t="s">
        <v>9</v>
      </c>
      <c r="D95" s="157" t="s">
        <v>10</v>
      </c>
      <c r="E95" s="160" t="s">
        <v>375</v>
      </c>
      <c r="F95" s="157" t="s">
        <v>12</v>
      </c>
      <c r="G95" s="157" t="s">
        <v>13</v>
      </c>
      <c r="H95" s="157">
        <v>2.5000000000000001E-2</v>
      </c>
      <c r="I95" s="157">
        <v>0.1</v>
      </c>
      <c r="J95" s="157">
        <v>10.5</v>
      </c>
      <c r="K95" s="157">
        <v>0.13800000000000001</v>
      </c>
      <c r="L95" s="162">
        <f>K95</f>
        <v>0.13800000000000001</v>
      </c>
      <c r="M95" s="160" t="s">
        <v>26</v>
      </c>
      <c r="N95" s="157">
        <v>4.7800000000000002E-4</v>
      </c>
      <c r="O95" s="157">
        <v>4.7800000000000002E-4</v>
      </c>
      <c r="P95" s="157">
        <v>20</v>
      </c>
      <c r="Q95" s="157">
        <v>77</v>
      </c>
      <c r="R95" s="157">
        <v>2.5000000000000001E-2</v>
      </c>
      <c r="S95" s="157">
        <v>5.0000000000000001E-3</v>
      </c>
      <c r="T95" s="157">
        <v>10.5</v>
      </c>
      <c r="U95" s="157">
        <v>20</v>
      </c>
      <c r="V95" s="161">
        <v>3.5486399951689777E-2</v>
      </c>
      <c r="W95" s="161">
        <v>4.2544565836508336E-3</v>
      </c>
      <c r="X95" s="161">
        <v>8.55017603555072E-3</v>
      </c>
      <c r="Y95" s="161">
        <v>1.0387784839266537E-3</v>
      </c>
      <c r="Z95" s="161">
        <v>183</v>
      </c>
      <c r="AA95" s="168">
        <f t="shared" si="6"/>
        <v>5156.9051875966916</v>
      </c>
      <c r="AB95" s="168">
        <f t="shared" si="7"/>
        <v>21403.068105160117</v>
      </c>
      <c r="AC95" s="168"/>
      <c r="AD95" s="168"/>
      <c r="AE95" s="157"/>
    </row>
    <row r="96" spans="1:31" s="158" customFormat="1" ht="63" x14ac:dyDescent="0.25">
      <c r="A96" s="159" t="s">
        <v>7</v>
      </c>
      <c r="B96" s="157" t="s">
        <v>25</v>
      </c>
      <c r="C96" s="157" t="s">
        <v>9</v>
      </c>
      <c r="D96" s="157" t="s">
        <v>16</v>
      </c>
      <c r="E96" s="160" t="s">
        <v>375</v>
      </c>
      <c r="F96" s="157" t="s">
        <v>12</v>
      </c>
      <c r="G96" s="157" t="s">
        <v>16</v>
      </c>
      <c r="H96" s="157">
        <v>0.05</v>
      </c>
      <c r="I96" s="157">
        <v>0.1</v>
      </c>
      <c r="J96" s="157">
        <v>10.5</v>
      </c>
      <c r="K96" s="157">
        <v>0.40500000000000003</v>
      </c>
      <c r="L96" s="162">
        <f>K96</f>
        <v>0.40500000000000003</v>
      </c>
      <c r="M96" s="160" t="s">
        <v>26</v>
      </c>
      <c r="N96" s="157">
        <v>4.7800000000000002E-4</v>
      </c>
      <c r="O96" s="157">
        <v>4.7800000000000002E-4</v>
      </c>
      <c r="P96" s="157">
        <v>20</v>
      </c>
      <c r="Q96" s="157">
        <v>78</v>
      </c>
      <c r="R96" s="157">
        <v>0.05</v>
      </c>
      <c r="S96" s="157">
        <v>5.0000000000000001E-3</v>
      </c>
      <c r="T96" s="157">
        <v>10.5</v>
      </c>
      <c r="U96" s="157">
        <v>20</v>
      </c>
      <c r="V96" s="161">
        <v>0.10411481638363705</v>
      </c>
      <c r="W96" s="161">
        <v>1.2482316456058113E-2</v>
      </c>
      <c r="X96" s="161">
        <v>2.5054500136202203E-2</v>
      </c>
      <c r="Y96" s="161">
        <v>3.0438841973698203E-3</v>
      </c>
      <c r="Z96" s="161">
        <v>183</v>
      </c>
      <c r="AA96" s="168">
        <f t="shared" si="6"/>
        <v>1757.674905036482</v>
      </c>
      <c r="AB96" s="168">
        <f t="shared" si="7"/>
        <v>7304.0770721893714</v>
      </c>
      <c r="AC96" s="168">
        <f t="shared" si="3"/>
        <v>24.064298441330997</v>
      </c>
      <c r="AD96" s="168">
        <f t="shared" si="3"/>
        <v>24.385571444894069</v>
      </c>
      <c r="AE96" s="157"/>
    </row>
    <row r="97" spans="1:31" s="158" customFormat="1" ht="63" x14ac:dyDescent="0.25">
      <c r="A97" s="159" t="s">
        <v>7</v>
      </c>
      <c r="B97" s="157" t="s">
        <v>27</v>
      </c>
      <c r="C97" s="157" t="s">
        <v>9</v>
      </c>
      <c r="D97" s="157" t="s">
        <v>10</v>
      </c>
      <c r="E97" s="160" t="s">
        <v>375</v>
      </c>
      <c r="F97" s="157" t="s">
        <v>12</v>
      </c>
      <c r="G97" s="157" t="s">
        <v>13</v>
      </c>
      <c r="H97" s="157">
        <v>2.5000000000000001E-2</v>
      </c>
      <c r="I97" s="157">
        <v>0.1</v>
      </c>
      <c r="J97" s="157">
        <v>10.5</v>
      </c>
      <c r="K97" s="157">
        <v>0.13800000000000001</v>
      </c>
      <c r="L97" s="162">
        <f t="shared" si="5"/>
        <v>0.13800000000000001</v>
      </c>
      <c r="M97" s="160" t="s">
        <v>26</v>
      </c>
      <c r="N97" s="157">
        <v>4.7800000000000002E-4</v>
      </c>
      <c r="O97" s="157">
        <v>4.7800000000000002E-4</v>
      </c>
      <c r="P97" s="157">
        <v>10</v>
      </c>
      <c r="Q97" s="157">
        <v>79</v>
      </c>
      <c r="R97" s="157">
        <v>2.5000000000000001E-2</v>
      </c>
      <c r="S97" s="157">
        <v>0.01</v>
      </c>
      <c r="T97" s="157">
        <v>10.5</v>
      </c>
      <c r="U97" s="157">
        <v>10</v>
      </c>
      <c r="V97" s="161">
        <v>3.5527924717224275E-2</v>
      </c>
      <c r="W97" s="161">
        <v>4.2595533742694524E-3</v>
      </c>
      <c r="X97" s="161">
        <v>8.5918434346330588E-3</v>
      </c>
      <c r="Y97" s="161">
        <v>1.0438789994206745E-3</v>
      </c>
      <c r="Z97" s="161">
        <v>183</v>
      </c>
      <c r="AA97" s="168">
        <f t="shared" si="6"/>
        <v>5150.8778364214404</v>
      </c>
      <c r="AB97" s="168">
        <f t="shared" si="7"/>
        <v>21299.270801693277</v>
      </c>
      <c r="AC97" s="168">
        <f t="shared" si="3"/>
        <v>24.183352962543434</v>
      </c>
      <c r="AD97" s="168">
        <f t="shared" si="3"/>
        <v>24.506771196398219</v>
      </c>
      <c r="AE97" s="157"/>
    </row>
    <row r="98" spans="1:31" s="158" customFormat="1" ht="63" x14ac:dyDescent="0.25">
      <c r="A98" s="159" t="s">
        <v>7</v>
      </c>
      <c r="B98" s="157" t="s">
        <v>27</v>
      </c>
      <c r="C98" s="157" t="s">
        <v>9</v>
      </c>
      <c r="D98" s="157" t="s">
        <v>16</v>
      </c>
      <c r="E98" s="160" t="s">
        <v>375</v>
      </c>
      <c r="F98" s="157" t="s">
        <v>12</v>
      </c>
      <c r="G98" s="157" t="s">
        <v>16</v>
      </c>
      <c r="H98" s="157">
        <v>0.05</v>
      </c>
      <c r="I98" s="157">
        <v>0.1</v>
      </c>
      <c r="J98" s="157">
        <v>10.5</v>
      </c>
      <c r="K98" s="157">
        <v>0.40500000000000003</v>
      </c>
      <c r="L98" s="162">
        <f t="shared" si="5"/>
        <v>0.40500000000000003</v>
      </c>
      <c r="M98" s="160" t="s">
        <v>26</v>
      </c>
      <c r="N98" s="157">
        <v>4.7800000000000002E-4</v>
      </c>
      <c r="O98" s="157">
        <v>4.7800000000000002E-4</v>
      </c>
      <c r="P98" s="157">
        <v>10</v>
      </c>
      <c r="Q98" s="157">
        <v>80</v>
      </c>
      <c r="R98" s="157">
        <v>0.05</v>
      </c>
      <c r="S98" s="157">
        <v>0.01</v>
      </c>
      <c r="T98" s="157">
        <v>10.5</v>
      </c>
      <c r="U98" s="157">
        <v>10</v>
      </c>
      <c r="V98" s="161">
        <v>0.10419795165950306</v>
      </c>
      <c r="W98" s="161">
        <v>1.2492512185333073E-2</v>
      </c>
      <c r="X98" s="161">
        <v>2.5137605523841901E-2</v>
      </c>
      <c r="Y98" s="161">
        <v>3.0540785607947696E-3</v>
      </c>
      <c r="Z98" s="161">
        <v>183</v>
      </c>
      <c r="AA98" s="168">
        <f t="shared" si="6"/>
        <v>1756.272528254734</v>
      </c>
      <c r="AB98" s="168">
        <f t="shared" si="7"/>
        <v>7279.9296586316723</v>
      </c>
      <c r="AC98" s="168">
        <f t="shared" si="3"/>
        <v>24.124855741873212</v>
      </c>
      <c r="AD98" s="168">
        <f t="shared" si="3"/>
        <v>24.44727301831599</v>
      </c>
      <c r="AE98" s="157"/>
    </row>
    <row r="99" spans="1:31" s="158" customFormat="1" ht="63" x14ac:dyDescent="0.25">
      <c r="A99" s="159" t="s">
        <v>7</v>
      </c>
      <c r="B99" s="157" t="s">
        <v>28</v>
      </c>
      <c r="C99" s="157" t="s">
        <v>9</v>
      </c>
      <c r="D99" s="157" t="s">
        <v>10</v>
      </c>
      <c r="E99" s="160" t="s">
        <v>375</v>
      </c>
      <c r="F99" s="157" t="s">
        <v>12</v>
      </c>
      <c r="G99" s="157" t="s">
        <v>13</v>
      </c>
      <c r="H99" s="157">
        <v>2.5000000000000001E-2</v>
      </c>
      <c r="I99" s="157">
        <v>0.1</v>
      </c>
      <c r="J99" s="157">
        <v>10.5</v>
      </c>
      <c r="K99" s="157">
        <v>0.13800000000000001</v>
      </c>
      <c r="L99" s="162">
        <f>K99</f>
        <v>0.13800000000000001</v>
      </c>
      <c r="M99" s="160" t="s">
        <v>26</v>
      </c>
      <c r="N99" s="157">
        <v>4.7800000000000002E-4</v>
      </c>
      <c r="O99" s="157">
        <v>4.7800000000000002E-4</v>
      </c>
      <c r="P99" s="157">
        <v>5</v>
      </c>
      <c r="Q99" s="157">
        <v>81</v>
      </c>
      <c r="R99" s="157">
        <v>2.5000000000000001E-2</v>
      </c>
      <c r="S99" s="157">
        <v>0.02</v>
      </c>
      <c r="T99" s="157">
        <v>10.5</v>
      </c>
      <c r="U99" s="157">
        <v>5</v>
      </c>
      <c r="V99" s="161">
        <v>3.5611028695699827E-2</v>
      </c>
      <c r="W99" s="161">
        <v>4.2697478262910451E-3</v>
      </c>
      <c r="X99" s="161">
        <v>8.6749439294900119E-3</v>
      </c>
      <c r="Y99" s="161">
        <v>1.0540725876578439E-3</v>
      </c>
      <c r="Z99" s="161">
        <v>183</v>
      </c>
      <c r="AA99" s="168">
        <f t="shared" si="6"/>
        <v>5138.857446768955</v>
      </c>
      <c r="AB99" s="168">
        <f t="shared" si="7"/>
        <v>21095.237212761826</v>
      </c>
      <c r="AC99" s="168">
        <f t="shared" si="3"/>
        <v>24.360273340089009</v>
      </c>
      <c r="AD99" s="168">
        <f t="shared" si="3"/>
        <v>24.686998636485601</v>
      </c>
      <c r="AE99" s="157"/>
    </row>
    <row r="100" spans="1:31" s="158" customFormat="1" ht="63" x14ac:dyDescent="0.25">
      <c r="A100" s="159" t="s">
        <v>7</v>
      </c>
      <c r="B100" s="157" t="s">
        <v>28</v>
      </c>
      <c r="C100" s="157" t="s">
        <v>9</v>
      </c>
      <c r="D100" s="157" t="s">
        <v>16</v>
      </c>
      <c r="E100" s="160" t="s">
        <v>375</v>
      </c>
      <c r="F100" s="157" t="s">
        <v>12</v>
      </c>
      <c r="G100" s="157" t="s">
        <v>16</v>
      </c>
      <c r="H100" s="157">
        <v>0.05</v>
      </c>
      <c r="I100" s="157">
        <v>0.1</v>
      </c>
      <c r="J100" s="157">
        <v>10.5</v>
      </c>
      <c r="K100" s="157">
        <v>0.40500000000000003</v>
      </c>
      <c r="L100" s="162">
        <f>K100</f>
        <v>0.40500000000000003</v>
      </c>
      <c r="M100" s="160" t="s">
        <v>26</v>
      </c>
      <c r="N100" s="157">
        <v>4.7800000000000002E-4</v>
      </c>
      <c r="O100" s="157">
        <v>4.7800000000000002E-4</v>
      </c>
      <c r="P100" s="157">
        <v>5</v>
      </c>
      <c r="Q100" s="157">
        <v>82</v>
      </c>
      <c r="R100" s="157">
        <v>0.05</v>
      </c>
      <c r="S100" s="157">
        <v>0.02</v>
      </c>
      <c r="T100" s="157">
        <v>10.5</v>
      </c>
      <c r="U100" s="157">
        <v>5</v>
      </c>
      <c r="V100" s="161">
        <v>0.1043641383331828</v>
      </c>
      <c r="W100" s="161">
        <v>1.2512903650383857E-2</v>
      </c>
      <c r="X100" s="161">
        <v>2.5303832888070348E-2</v>
      </c>
      <c r="Y100" s="161">
        <v>3.0744710431106883E-3</v>
      </c>
      <c r="Z100" s="161">
        <v>183</v>
      </c>
      <c r="AA100" s="168">
        <f t="shared" si="6"/>
        <v>1753.4758866668549</v>
      </c>
      <c r="AB100" s="168">
        <f t="shared" si="7"/>
        <v>7232.1059346814018</v>
      </c>
      <c r="AC100" s="168">
        <f t="shared" si="3"/>
        <v>24.24571628933283</v>
      </c>
      <c r="AD100" s="168">
        <f t="shared" si="3"/>
        <v>24.570404512116362</v>
      </c>
      <c r="AE100" s="157"/>
    </row>
    <row r="101" spans="1:31" s="158" customFormat="1" ht="63" x14ac:dyDescent="0.25">
      <c r="A101" s="159" t="s">
        <v>7</v>
      </c>
      <c r="B101" s="157" t="s">
        <v>29</v>
      </c>
      <c r="C101" s="157" t="s">
        <v>9</v>
      </c>
      <c r="D101" s="157" t="s">
        <v>10</v>
      </c>
      <c r="E101" s="160" t="s">
        <v>375</v>
      </c>
      <c r="F101" s="157" t="s">
        <v>23</v>
      </c>
      <c r="G101" s="157" t="s">
        <v>13</v>
      </c>
      <c r="H101" s="157">
        <v>2.5000000000000001E-2</v>
      </c>
      <c r="I101" s="157">
        <v>0.1</v>
      </c>
      <c r="J101" s="157">
        <v>10.5</v>
      </c>
      <c r="K101" s="157">
        <v>0.13800000000000001</v>
      </c>
      <c r="L101" s="162">
        <f t="shared" si="5"/>
        <v>0.13800000000000001</v>
      </c>
      <c r="M101" s="160" t="s">
        <v>26</v>
      </c>
      <c r="N101" s="157">
        <v>4.7800000000000002E-4</v>
      </c>
      <c r="O101" s="157">
        <v>4.7800000000000002E-4</v>
      </c>
      <c r="P101" s="157">
        <v>1</v>
      </c>
      <c r="Q101" s="157">
        <v>83</v>
      </c>
      <c r="R101" s="157">
        <v>2.5000000000000001E-2</v>
      </c>
      <c r="S101" s="157">
        <v>0.1</v>
      </c>
      <c r="T101" s="157">
        <v>10.5</v>
      </c>
      <c r="U101" s="157">
        <v>1</v>
      </c>
      <c r="V101" s="161">
        <v>3.7501796770414597E-2</v>
      </c>
      <c r="W101" s="161">
        <v>4.5051358298052258E-3</v>
      </c>
      <c r="X101" s="161">
        <v>1.0642273221348888E-2</v>
      </c>
      <c r="Y101" s="161">
        <v>1.2963584062845894E-3</v>
      </c>
      <c r="Z101" s="161">
        <v>183</v>
      </c>
      <c r="AA101" s="168">
        <f t="shared" si="6"/>
        <v>4879.7661914793862</v>
      </c>
      <c r="AB101" s="168">
        <f t="shared" si="7"/>
        <v>17195.574309527557</v>
      </c>
      <c r="AC101" s="168">
        <f t="shared" si="3"/>
        <v>28.378035555204768</v>
      </c>
      <c r="AD101" s="168">
        <f t="shared" si="3"/>
        <v>28.775123664598492</v>
      </c>
      <c r="AE101" s="157"/>
    </row>
    <row r="102" spans="1:31" s="158" customFormat="1" ht="63" x14ac:dyDescent="0.25">
      <c r="A102" s="159" t="s">
        <v>7</v>
      </c>
      <c r="B102" s="157" t="s">
        <v>29</v>
      </c>
      <c r="C102" s="157" t="s">
        <v>9</v>
      </c>
      <c r="D102" s="157" t="s">
        <v>16</v>
      </c>
      <c r="E102" s="160" t="s">
        <v>375</v>
      </c>
      <c r="F102" s="157" t="s">
        <v>23</v>
      </c>
      <c r="G102" s="157" t="s">
        <v>16</v>
      </c>
      <c r="H102" s="157">
        <v>0.05</v>
      </c>
      <c r="I102" s="157">
        <v>0.1</v>
      </c>
      <c r="J102" s="157">
        <v>10.5</v>
      </c>
      <c r="K102" s="157">
        <v>0.40500000000000003</v>
      </c>
      <c r="L102" s="162">
        <f t="shared" si="5"/>
        <v>0.40500000000000003</v>
      </c>
      <c r="M102" s="160" t="s">
        <v>26</v>
      </c>
      <c r="N102" s="157">
        <v>4.7800000000000002E-4</v>
      </c>
      <c r="O102" s="157">
        <v>4.7800000000000002E-4</v>
      </c>
      <c r="P102" s="157">
        <v>1</v>
      </c>
      <c r="Q102" s="157">
        <v>84</v>
      </c>
      <c r="R102" s="157">
        <v>0.05</v>
      </c>
      <c r="S102" s="157">
        <v>0.1</v>
      </c>
      <c r="T102" s="157">
        <v>10.5</v>
      </c>
      <c r="U102" s="157">
        <v>1</v>
      </c>
      <c r="V102" s="161">
        <v>0.10929485989454593</v>
      </c>
      <c r="W102" s="161">
        <v>1.31278020546154E-2</v>
      </c>
      <c r="X102" s="161">
        <v>3.0459325203608004E-2</v>
      </c>
      <c r="Y102" s="161">
        <v>3.7095598424631603E-3</v>
      </c>
      <c r="Z102" s="161">
        <v>183</v>
      </c>
      <c r="AA102" s="168">
        <f t="shared" si="6"/>
        <v>1674.3696837762461</v>
      </c>
      <c r="AB102" s="168">
        <f t="shared" si="7"/>
        <v>6008.0122844718526</v>
      </c>
      <c r="AC102" s="168">
        <f t="shared" si="3"/>
        <v>27.868945742733867</v>
      </c>
      <c r="AD102" s="168">
        <f t="shared" si="3"/>
        <v>28.257280442151195</v>
      </c>
      <c r="AE102" s="157"/>
    </row>
    <row r="103" spans="1:31" s="158" customFormat="1" ht="63" x14ac:dyDescent="0.25">
      <c r="A103" s="159" t="s">
        <v>7</v>
      </c>
      <c r="B103" s="160" t="s">
        <v>170</v>
      </c>
      <c r="C103" s="160" t="s">
        <v>9</v>
      </c>
      <c r="D103" s="157" t="s">
        <v>32</v>
      </c>
      <c r="E103" s="160" t="s">
        <v>375</v>
      </c>
      <c r="F103" s="157" t="s">
        <v>12</v>
      </c>
      <c r="G103" s="157" t="s">
        <v>13</v>
      </c>
      <c r="H103" s="157">
        <v>0</v>
      </c>
      <c r="I103" s="157">
        <v>0.1</v>
      </c>
      <c r="J103" s="157">
        <v>12</v>
      </c>
      <c r="K103" s="157">
        <v>0.13900000000000001</v>
      </c>
      <c r="L103" s="157">
        <f>K103</f>
        <v>0.13900000000000001</v>
      </c>
      <c r="M103" s="160" t="s">
        <v>34</v>
      </c>
      <c r="N103" s="157">
        <v>4.7800000000000002E-4</v>
      </c>
      <c r="O103" s="157">
        <v>4.7800000000000002E-4</v>
      </c>
      <c r="P103" s="157">
        <v>20</v>
      </c>
      <c r="Q103" s="157">
        <v>85</v>
      </c>
      <c r="R103" s="157">
        <v>0</v>
      </c>
      <c r="S103" s="157">
        <v>5.0000000000000001E-3</v>
      </c>
      <c r="T103" s="157">
        <v>12</v>
      </c>
      <c r="U103" s="157">
        <v>20</v>
      </c>
      <c r="V103" s="161">
        <v>4.080205856863385E-2</v>
      </c>
      <c r="W103" s="161">
        <v>4.4037854759311004E-3</v>
      </c>
      <c r="X103" s="161">
        <v>9.7945172507451078E-3</v>
      </c>
      <c r="Y103" s="161">
        <v>1.0709048050787408E-3</v>
      </c>
      <c r="Z103" s="161">
        <v>183</v>
      </c>
      <c r="AA103" s="168">
        <f t="shared" si="6"/>
        <v>4485.0678230406565</v>
      </c>
      <c r="AB103" s="168">
        <f t="shared" si="7"/>
        <v>18683.922373619636</v>
      </c>
      <c r="AC103" s="168">
        <f t="shared" si="3"/>
        <v>24.004958559307934</v>
      </c>
      <c r="AD103" s="168">
        <f t="shared" si="3"/>
        <v>24.317824084115209</v>
      </c>
      <c r="AE103" s="157"/>
    </row>
    <row r="104" spans="1:31" s="158" customFormat="1" ht="63" x14ac:dyDescent="0.25">
      <c r="A104" s="159" t="s">
        <v>7</v>
      </c>
      <c r="B104" s="160" t="s">
        <v>170</v>
      </c>
      <c r="C104" s="160" t="s">
        <v>9</v>
      </c>
      <c r="D104" s="157" t="s">
        <v>16</v>
      </c>
      <c r="E104" s="160" t="s">
        <v>375</v>
      </c>
      <c r="F104" s="157" t="s">
        <v>12</v>
      </c>
      <c r="G104" s="157" t="s">
        <v>16</v>
      </c>
      <c r="H104" s="157">
        <v>0</v>
      </c>
      <c r="I104" s="157">
        <v>0.1</v>
      </c>
      <c r="J104" s="157">
        <v>12</v>
      </c>
      <c r="K104" s="157">
        <v>0.40899999999999997</v>
      </c>
      <c r="L104" s="157">
        <f>K104</f>
        <v>0.40899999999999997</v>
      </c>
      <c r="M104" s="160" t="s">
        <v>34</v>
      </c>
      <c r="N104" s="157">
        <v>4.7800000000000002E-4</v>
      </c>
      <c r="O104" s="157">
        <v>4.7800000000000002E-4</v>
      </c>
      <c r="P104" s="157">
        <v>20</v>
      </c>
      <c r="Q104" s="157">
        <v>86</v>
      </c>
      <c r="R104" s="157">
        <v>0</v>
      </c>
      <c r="S104" s="157">
        <v>5.0000000000000001E-3</v>
      </c>
      <c r="T104" s="157">
        <v>12</v>
      </c>
      <c r="U104" s="157">
        <v>20</v>
      </c>
      <c r="V104" s="161">
        <v>0.12006876582345208</v>
      </c>
      <c r="W104" s="161">
        <v>1.2959245205147123E-2</v>
      </c>
      <c r="X104" s="161">
        <v>2.8820614134229532E-2</v>
      </c>
      <c r="Y104" s="161">
        <v>3.151150809704714E-3</v>
      </c>
      <c r="Z104" s="161">
        <v>183</v>
      </c>
      <c r="AA104" s="168">
        <f t="shared" si="6"/>
        <v>1524.1266014933592</v>
      </c>
      <c r="AB104" s="168">
        <f t="shared" si="7"/>
        <v>6349.6218070750765</v>
      </c>
      <c r="AC104" s="168">
        <f t="shared" si="3"/>
        <v>24.003423318773073</v>
      </c>
      <c r="AD104" s="168">
        <f t="shared" si="3"/>
        <v>24.315851423608741</v>
      </c>
      <c r="AE104" s="157"/>
    </row>
    <row r="105" spans="1:31" s="158" customFormat="1" ht="63" x14ac:dyDescent="0.25">
      <c r="A105" s="159" t="s">
        <v>7</v>
      </c>
      <c r="B105" s="160" t="s">
        <v>170</v>
      </c>
      <c r="C105" s="160" t="s">
        <v>31</v>
      </c>
      <c r="D105" s="157" t="s">
        <v>32</v>
      </c>
      <c r="E105" s="160" t="s">
        <v>375</v>
      </c>
      <c r="F105" s="157" t="s">
        <v>12</v>
      </c>
      <c r="G105" s="157" t="s">
        <v>13</v>
      </c>
      <c r="H105" s="157">
        <v>2.5000000000000001E-2</v>
      </c>
      <c r="I105" s="157">
        <v>0.1</v>
      </c>
      <c r="J105" s="157">
        <v>0.33</v>
      </c>
      <c r="K105" s="157">
        <v>0.13900000000000001</v>
      </c>
      <c r="L105" s="157">
        <f>K105</f>
        <v>0.13900000000000001</v>
      </c>
      <c r="M105" s="160" t="s">
        <v>34</v>
      </c>
      <c r="N105" s="157">
        <v>4.7800000000000002E-4</v>
      </c>
      <c r="O105" s="157">
        <v>4.7800000000000002E-4</v>
      </c>
      <c r="P105" s="157">
        <v>20</v>
      </c>
      <c r="Q105" s="157">
        <v>87</v>
      </c>
      <c r="R105" s="157">
        <v>2.5000000000000001E-2</v>
      </c>
      <c r="S105" s="157">
        <v>5.0000000000000001E-3</v>
      </c>
      <c r="T105" s="157">
        <v>0.33</v>
      </c>
      <c r="U105" s="157">
        <v>20</v>
      </c>
      <c r="V105" s="161">
        <v>1.1220613393840677E-3</v>
      </c>
      <c r="W105" s="161">
        <v>5.9821170526767149E-4</v>
      </c>
      <c r="X105" s="161">
        <v>2.7064895071494678E-4</v>
      </c>
      <c r="Y105" s="161">
        <v>1.5615518255959168E-4</v>
      </c>
      <c r="Z105" s="161">
        <v>183</v>
      </c>
      <c r="AA105" s="168">
        <f t="shared" si="6"/>
        <v>163092.68805255697</v>
      </c>
      <c r="AB105" s="168">
        <f t="shared" si="7"/>
        <v>676152.63061832252</v>
      </c>
      <c r="AC105" s="168">
        <f t="shared" si="3"/>
        <v>24.120691197106382</v>
      </c>
      <c r="AD105" s="168">
        <f t="shared" si="3"/>
        <v>26.103665505796084</v>
      </c>
      <c r="AE105" s="157"/>
    </row>
    <row r="106" spans="1:31" s="158" customFormat="1" ht="63" x14ac:dyDescent="0.25">
      <c r="A106" s="159" t="s">
        <v>7</v>
      </c>
      <c r="B106" s="160" t="s">
        <v>170</v>
      </c>
      <c r="C106" s="160" t="s">
        <v>31</v>
      </c>
      <c r="D106" s="157" t="s">
        <v>16</v>
      </c>
      <c r="E106" s="160" t="s">
        <v>375</v>
      </c>
      <c r="F106" s="157" t="s">
        <v>12</v>
      </c>
      <c r="G106" s="157" t="s">
        <v>16</v>
      </c>
      <c r="H106" s="157">
        <v>0.05</v>
      </c>
      <c r="I106" s="157">
        <v>0.1</v>
      </c>
      <c r="J106" s="157">
        <v>1</v>
      </c>
      <c r="K106" s="157">
        <v>0.40899999999999997</v>
      </c>
      <c r="L106" s="157">
        <f>K106</f>
        <v>0.40899999999999997</v>
      </c>
      <c r="M106" s="160" t="s">
        <v>34</v>
      </c>
      <c r="N106" s="157">
        <v>4.7800000000000002E-4</v>
      </c>
      <c r="O106" s="157">
        <v>4.7800000000000002E-4</v>
      </c>
      <c r="P106" s="157">
        <v>20</v>
      </c>
      <c r="Q106" s="157">
        <v>88</v>
      </c>
      <c r="R106" s="157">
        <v>0.05</v>
      </c>
      <c r="S106" s="157">
        <v>5.0000000000000001E-3</v>
      </c>
      <c r="T106" s="157">
        <v>1</v>
      </c>
      <c r="U106" s="157">
        <v>20</v>
      </c>
      <c r="V106" s="161">
        <v>1.0013429618273123E-2</v>
      </c>
      <c r="W106" s="161">
        <v>3.5987842834113294E-3</v>
      </c>
      <c r="X106" s="161">
        <v>2.4097685127251606E-3</v>
      </c>
      <c r="Y106" s="161">
        <v>9.0221966916306914E-4</v>
      </c>
      <c r="Z106" s="161">
        <v>183</v>
      </c>
      <c r="AA106" s="168">
        <f t="shared" si="6"/>
        <v>18275.456759195706</v>
      </c>
      <c r="AB106" s="168">
        <f t="shared" si="7"/>
        <v>75940.904295844099</v>
      </c>
      <c r="AC106" s="168">
        <f t="shared" si="3"/>
        <v>24.065366259005472</v>
      </c>
      <c r="AD106" s="168">
        <f t="shared" si="3"/>
        <v>25.070123633746803</v>
      </c>
      <c r="AE106" s="157"/>
    </row>
    <row r="107" spans="1:31" s="158" customFormat="1" ht="63" x14ac:dyDescent="0.25">
      <c r="A107" s="159" t="s">
        <v>7</v>
      </c>
      <c r="B107" s="157" t="s">
        <v>145</v>
      </c>
      <c r="C107" s="157" t="s">
        <v>107</v>
      </c>
      <c r="D107" s="157" t="s">
        <v>10</v>
      </c>
      <c r="E107" s="160" t="s">
        <v>375</v>
      </c>
      <c r="F107" s="157" t="s">
        <v>23</v>
      </c>
      <c r="G107" s="157" t="s">
        <v>13</v>
      </c>
      <c r="H107" s="157">
        <v>0.5</v>
      </c>
      <c r="I107" s="157">
        <v>0.1</v>
      </c>
      <c r="J107" s="157">
        <v>6</v>
      </c>
      <c r="K107" s="162">
        <v>0.02</v>
      </c>
      <c r="L107" s="157">
        <f t="shared" si="5"/>
        <v>0.02</v>
      </c>
      <c r="M107" s="160" t="s">
        <v>14</v>
      </c>
      <c r="N107" s="157">
        <v>4.7800000000000002E-4</v>
      </c>
      <c r="O107" s="157">
        <v>4.7800000000000002E-4</v>
      </c>
      <c r="P107" s="157">
        <v>1</v>
      </c>
      <c r="Q107" s="157">
        <v>89</v>
      </c>
      <c r="R107" s="157">
        <v>0.5</v>
      </c>
      <c r="S107" s="157">
        <v>0.1</v>
      </c>
      <c r="T107" s="157">
        <v>6</v>
      </c>
      <c r="U107" s="157">
        <v>1</v>
      </c>
      <c r="V107" s="161">
        <v>1.2508345705726152E-2</v>
      </c>
      <c r="W107" s="161">
        <v>2.1765078425826445E-3</v>
      </c>
      <c r="X107" s="161">
        <v>1.0283995485383729E-2</v>
      </c>
      <c r="Y107" s="161">
        <v>1.799353963889665E-3</v>
      </c>
      <c r="Z107" s="161">
        <v>183</v>
      </c>
      <c r="AA107" s="168">
        <f t="shared" si="6"/>
        <v>14630.232031101048</v>
      </c>
      <c r="AB107" s="168">
        <f t="shared" si="7"/>
        <v>17794.64025048351</v>
      </c>
      <c r="AC107" s="168">
        <f t="shared" si="3"/>
        <v>82.217071124568079</v>
      </c>
      <c r="AD107" s="168">
        <f t="shared" si="3"/>
        <v>82.671604884021519</v>
      </c>
      <c r="AE107" s="157"/>
    </row>
    <row r="108" spans="1:31" s="158" customFormat="1" ht="63" x14ac:dyDescent="0.25">
      <c r="A108" s="159" t="s">
        <v>7</v>
      </c>
      <c r="B108" s="157" t="s">
        <v>146</v>
      </c>
      <c r="C108" s="157" t="s">
        <v>107</v>
      </c>
      <c r="D108" s="157" t="s">
        <v>16</v>
      </c>
      <c r="E108" s="160" t="s">
        <v>375</v>
      </c>
      <c r="F108" s="157" t="s">
        <v>23</v>
      </c>
      <c r="G108" s="157" t="s">
        <v>16</v>
      </c>
      <c r="H108" s="157">
        <v>1</v>
      </c>
      <c r="I108" s="157">
        <v>0.1</v>
      </c>
      <c r="J108" s="157">
        <v>12</v>
      </c>
      <c r="K108" s="157">
        <v>0.69</v>
      </c>
      <c r="L108" s="157">
        <f t="shared" si="5"/>
        <v>0.69</v>
      </c>
      <c r="M108" s="160" t="s">
        <v>14</v>
      </c>
      <c r="N108" s="157">
        <v>2.0499969176470587E-3</v>
      </c>
      <c r="O108" s="157">
        <v>2.0499969176470587E-3</v>
      </c>
      <c r="P108" s="157">
        <v>1</v>
      </c>
      <c r="Q108" s="157">
        <v>90</v>
      </c>
      <c r="R108" s="157">
        <v>1</v>
      </c>
      <c r="S108" s="157">
        <v>0.1</v>
      </c>
      <c r="T108" s="157">
        <v>12</v>
      </c>
      <c r="U108" s="157">
        <v>1</v>
      </c>
      <c r="V108" s="161">
        <v>0.37215150095984439</v>
      </c>
      <c r="W108" s="161">
        <v>4.0602022189834108E-2</v>
      </c>
      <c r="X108" s="161">
        <v>0.21857167851112558</v>
      </c>
      <c r="Y108" s="161">
        <v>2.4084301371513451E-2</v>
      </c>
      <c r="Z108" s="161">
        <v>183</v>
      </c>
      <c r="AA108" s="168">
        <f t="shared" si="6"/>
        <v>491.7352194684442</v>
      </c>
      <c r="AB108" s="168">
        <f t="shared" si="7"/>
        <v>837.25394454837874</v>
      </c>
      <c r="AC108" s="168">
        <f t="shared" si="3"/>
        <v>58.731908361887733</v>
      </c>
      <c r="AD108" s="168">
        <f t="shared" si="3"/>
        <v>59.317984850379332</v>
      </c>
      <c r="AE108" s="157"/>
    </row>
    <row r="109" spans="1:31" s="158" customFormat="1" ht="63" x14ac:dyDescent="0.25">
      <c r="A109" s="159" t="s">
        <v>7</v>
      </c>
      <c r="B109" s="157" t="s">
        <v>147</v>
      </c>
      <c r="C109" s="157" t="s">
        <v>107</v>
      </c>
      <c r="D109" s="157" t="s">
        <v>10</v>
      </c>
      <c r="E109" s="160" t="s">
        <v>375</v>
      </c>
      <c r="F109" s="157" t="s">
        <v>23</v>
      </c>
      <c r="G109" s="157" t="s">
        <v>13</v>
      </c>
      <c r="H109" s="157">
        <v>0.5</v>
      </c>
      <c r="I109" s="157">
        <v>0.1</v>
      </c>
      <c r="J109" s="157">
        <f>7/60</f>
        <v>0.11666666666666667</v>
      </c>
      <c r="K109" s="162">
        <v>0.02</v>
      </c>
      <c r="L109" s="162">
        <f t="shared" si="5"/>
        <v>0.02</v>
      </c>
      <c r="M109" s="160" t="s">
        <v>108</v>
      </c>
      <c r="N109" s="157">
        <v>4.7800000000000002E-4</v>
      </c>
      <c r="O109" s="157">
        <v>4.7800000000000002E-4</v>
      </c>
      <c r="P109" s="157">
        <v>1</v>
      </c>
      <c r="Q109" s="157">
        <v>91</v>
      </c>
      <c r="R109" s="157">
        <v>0.5</v>
      </c>
      <c r="S109" s="157">
        <v>0.1</v>
      </c>
      <c r="T109" s="157">
        <v>0.11666666666666667</v>
      </c>
      <c r="U109" s="157">
        <v>1</v>
      </c>
      <c r="V109" s="161">
        <v>2.4241941055730266E-4</v>
      </c>
      <c r="W109" s="161">
        <v>2.3891490051952373E-4</v>
      </c>
      <c r="X109" s="161">
        <v>1.9917064965633481E-4</v>
      </c>
      <c r="Y109" s="161">
        <v>2.0382517789723989E-4</v>
      </c>
      <c r="Z109" s="161">
        <v>183</v>
      </c>
      <c r="AA109" s="168">
        <f t="shared" si="6"/>
        <v>754890.04605405882</v>
      </c>
      <c r="AB109" s="168">
        <f t="shared" si="7"/>
        <v>918810.07726672094</v>
      </c>
      <c r="AC109" s="168">
        <f t="shared" si="3"/>
        <v>82.159530541905681</v>
      </c>
      <c r="AD109" s="168">
        <f t="shared" si="3"/>
        <v>85.312878122720377</v>
      </c>
      <c r="AE109" s="157"/>
    </row>
    <row r="110" spans="1:31" s="158" customFormat="1" ht="63" x14ac:dyDescent="0.25">
      <c r="A110" s="159" t="s">
        <v>7</v>
      </c>
      <c r="B110" s="157" t="s">
        <v>147</v>
      </c>
      <c r="C110" s="157" t="s">
        <v>107</v>
      </c>
      <c r="D110" s="157" t="s">
        <v>16</v>
      </c>
      <c r="E110" s="160" t="s">
        <v>375</v>
      </c>
      <c r="F110" s="157" t="s">
        <v>23</v>
      </c>
      <c r="G110" s="157" t="s">
        <v>16</v>
      </c>
      <c r="H110" s="157">
        <v>1</v>
      </c>
      <c r="I110" s="157">
        <v>0.1</v>
      </c>
      <c r="J110" s="157">
        <v>11</v>
      </c>
      <c r="K110" s="157">
        <v>0.69</v>
      </c>
      <c r="L110" s="162">
        <f t="shared" si="5"/>
        <v>0.69</v>
      </c>
      <c r="M110" s="160" t="s">
        <v>108</v>
      </c>
      <c r="N110" s="157">
        <v>2.0499969176470587E-3</v>
      </c>
      <c r="O110" s="157">
        <v>2.0499969176470587E-3</v>
      </c>
      <c r="P110" s="157">
        <v>1</v>
      </c>
      <c r="Q110" s="157">
        <v>92</v>
      </c>
      <c r="R110" s="157">
        <v>1</v>
      </c>
      <c r="S110" s="157">
        <v>0.1</v>
      </c>
      <c r="T110" s="157">
        <v>11</v>
      </c>
      <c r="U110" s="157">
        <v>1</v>
      </c>
      <c r="V110" s="161">
        <v>0.34113218003168733</v>
      </c>
      <c r="W110" s="161">
        <v>3.9899191843656291E-2</v>
      </c>
      <c r="X110" s="161">
        <v>0.20035438521634077</v>
      </c>
      <c r="Y110" s="161">
        <v>2.3671121169942234E-2</v>
      </c>
      <c r="Z110" s="161">
        <v>183</v>
      </c>
      <c r="AA110" s="168">
        <f t="shared" si="6"/>
        <v>536.44895061791408</v>
      </c>
      <c r="AB110" s="168">
        <f t="shared" si="7"/>
        <v>913.38155539944046</v>
      </c>
      <c r="AC110" s="168">
        <f t="shared" si="3"/>
        <v>58.732185628963563</v>
      </c>
      <c r="AD110" s="168">
        <f t="shared" si="3"/>
        <v>59.327319868273939</v>
      </c>
      <c r="AE110" s="157"/>
    </row>
    <row r="111" spans="1:31" s="158" customFormat="1" ht="63" x14ac:dyDescent="0.25">
      <c r="A111" s="159" t="s">
        <v>7</v>
      </c>
      <c r="B111" s="160" t="s">
        <v>41</v>
      </c>
      <c r="C111" s="160" t="s">
        <v>107</v>
      </c>
      <c r="D111" s="157" t="s">
        <v>32</v>
      </c>
      <c r="E111" s="160" t="s">
        <v>375</v>
      </c>
      <c r="F111" s="157" t="s">
        <v>23</v>
      </c>
      <c r="G111" s="157" t="s">
        <v>13</v>
      </c>
      <c r="H111" s="157">
        <v>0.5</v>
      </c>
      <c r="I111" s="157">
        <v>0.1</v>
      </c>
      <c r="J111" s="157">
        <v>0.33</v>
      </c>
      <c r="K111" s="157">
        <v>0.02</v>
      </c>
      <c r="L111" s="157">
        <f>K111</f>
        <v>0.02</v>
      </c>
      <c r="M111" s="160" t="s">
        <v>34</v>
      </c>
      <c r="N111" s="157">
        <v>4.7800000000000002E-4</v>
      </c>
      <c r="O111" s="157">
        <v>4.7800000000000002E-4</v>
      </c>
      <c r="P111" s="157">
        <v>1</v>
      </c>
      <c r="Q111" s="157">
        <v>93</v>
      </c>
      <c r="R111" s="157">
        <v>0.5</v>
      </c>
      <c r="S111" s="157">
        <v>0.1</v>
      </c>
      <c r="T111" s="157">
        <v>0.33</v>
      </c>
      <c r="U111" s="157">
        <v>1</v>
      </c>
      <c r="V111" s="161">
        <v>6.8642050852455393E-4</v>
      </c>
      <c r="W111" s="161">
        <v>4.0853811769444529E-4</v>
      </c>
      <c r="X111" s="161">
        <v>5.6422712944890173E-4</v>
      </c>
      <c r="Y111" s="161">
        <v>3.4463273715095019E-4</v>
      </c>
      <c r="Z111" s="161">
        <v>183</v>
      </c>
      <c r="AA111" s="168">
        <f t="shared" si="6"/>
        <v>266600.42601779854</v>
      </c>
      <c r="AB111" s="168">
        <f t="shared" si="7"/>
        <v>324337.47058341879</v>
      </c>
      <c r="AC111" s="168">
        <f t="shared" ref="AC111:AD139" si="8">X111*100/V111</f>
        <v>82.198466164959981</v>
      </c>
      <c r="AD111" s="168">
        <f t="shared" si="8"/>
        <v>84.357547612903204</v>
      </c>
      <c r="AE111" s="157"/>
    </row>
    <row r="112" spans="1:31" s="158" customFormat="1" ht="63" x14ac:dyDescent="0.25">
      <c r="A112" s="159" t="s">
        <v>7</v>
      </c>
      <c r="B112" s="160" t="s">
        <v>41</v>
      </c>
      <c r="C112" s="160" t="s">
        <v>107</v>
      </c>
      <c r="D112" s="157" t="s">
        <v>16</v>
      </c>
      <c r="E112" s="160" t="s">
        <v>375</v>
      </c>
      <c r="F112" s="157" t="s">
        <v>23</v>
      </c>
      <c r="G112" s="157" t="s">
        <v>16</v>
      </c>
      <c r="H112" s="157">
        <v>1</v>
      </c>
      <c r="I112" s="157">
        <v>0.1</v>
      </c>
      <c r="J112" s="157">
        <v>1</v>
      </c>
      <c r="K112" s="157">
        <v>0.69599999999999995</v>
      </c>
      <c r="L112" s="157">
        <f>K112</f>
        <v>0.69599999999999995</v>
      </c>
      <c r="M112" s="160" t="s">
        <v>34</v>
      </c>
      <c r="N112" s="157">
        <v>2.0499969176470587E-3</v>
      </c>
      <c r="O112" s="157">
        <v>2.0499969176470587E-3</v>
      </c>
      <c r="P112" s="157">
        <v>1</v>
      </c>
      <c r="Q112" s="157">
        <v>94</v>
      </c>
      <c r="R112" s="157">
        <v>1</v>
      </c>
      <c r="S112" s="157">
        <v>0.1</v>
      </c>
      <c r="T112" s="157">
        <v>1</v>
      </c>
      <c r="U112" s="157">
        <v>1</v>
      </c>
      <c r="V112" s="161">
        <v>3.1150315132754708E-2</v>
      </c>
      <c r="W112" s="161">
        <v>1.1612167693038005E-2</v>
      </c>
      <c r="X112" s="161">
        <v>1.8246969451785968E-2</v>
      </c>
      <c r="Y112" s="161">
        <v>7.0150139802230569E-3</v>
      </c>
      <c r="Z112" s="161">
        <v>183</v>
      </c>
      <c r="AA112" s="168">
        <f t="shared" si="6"/>
        <v>5874.7399254261354</v>
      </c>
      <c r="AB112" s="168">
        <f t="shared" si="7"/>
        <v>10029.062660708758</v>
      </c>
      <c r="AC112" s="168">
        <f t="shared" si="8"/>
        <v>58.57715844614102</v>
      </c>
      <c r="AD112" s="168">
        <f t="shared" si="8"/>
        <v>60.410891107169078</v>
      </c>
      <c r="AE112" s="157"/>
    </row>
    <row r="113" spans="1:31" s="158" customFormat="1" ht="63" x14ac:dyDescent="0.25">
      <c r="A113" s="159" t="s">
        <v>7</v>
      </c>
      <c r="B113" s="157" t="s">
        <v>145</v>
      </c>
      <c r="C113" s="157" t="s">
        <v>110</v>
      </c>
      <c r="D113" s="157" t="s">
        <v>111</v>
      </c>
      <c r="E113" s="160" t="s">
        <v>375</v>
      </c>
      <c r="F113" s="157" t="s">
        <v>23</v>
      </c>
      <c r="G113" s="157" t="s">
        <v>111</v>
      </c>
      <c r="H113" s="157">
        <v>1</v>
      </c>
      <c r="I113" s="157">
        <v>0.1</v>
      </c>
      <c r="J113" s="157">
        <v>4</v>
      </c>
      <c r="K113" s="157">
        <v>4.78</v>
      </c>
      <c r="L113" s="157">
        <f>K113*8/J113</f>
        <v>9.56</v>
      </c>
      <c r="M113" s="160" t="s">
        <v>112</v>
      </c>
      <c r="N113" s="157">
        <v>2.0499969176470587E-3</v>
      </c>
      <c r="O113" s="157">
        <v>2.0499969176470587E-3</v>
      </c>
      <c r="P113" s="157">
        <v>1</v>
      </c>
      <c r="Q113" s="157">
        <v>95</v>
      </c>
      <c r="R113" s="157">
        <v>1</v>
      </c>
      <c r="S113" s="157">
        <v>0.1</v>
      </c>
      <c r="T113" s="157">
        <v>4</v>
      </c>
      <c r="U113" s="157">
        <v>1</v>
      </c>
      <c r="V113" s="161">
        <v>1.0239447227847289</v>
      </c>
      <c r="W113" s="161">
        <v>0.22869756504537861</v>
      </c>
      <c r="X113" s="161">
        <v>0.31328871612603382</v>
      </c>
      <c r="Y113" s="161">
        <v>7.1332789173456687E-2</v>
      </c>
      <c r="Z113" s="161">
        <v>183</v>
      </c>
      <c r="AA113" s="168">
        <f t="shared" si="6"/>
        <v>178.72058513306422</v>
      </c>
      <c r="AB113" s="168">
        <f t="shared" si="7"/>
        <v>584.12572997484017</v>
      </c>
      <c r="AC113" s="168">
        <f>X113*100/V113</f>
        <v>30.59625282056351</v>
      </c>
      <c r="AD113" s="168">
        <f>Y113*100/W113</f>
        <v>31.190882666067168</v>
      </c>
      <c r="AE113" s="160" t="s">
        <v>109</v>
      </c>
    </row>
    <row r="114" spans="1:31" s="158" customFormat="1" ht="63" x14ac:dyDescent="0.25">
      <c r="A114" s="159" t="s">
        <v>7</v>
      </c>
      <c r="B114" s="157" t="s">
        <v>146</v>
      </c>
      <c r="C114" s="157" t="s">
        <v>110</v>
      </c>
      <c r="D114" s="157" t="s">
        <v>111</v>
      </c>
      <c r="E114" s="160" t="s">
        <v>375</v>
      </c>
      <c r="F114" s="157" t="s">
        <v>23</v>
      </c>
      <c r="G114" s="157" t="s">
        <v>111</v>
      </c>
      <c r="H114" s="157">
        <v>1</v>
      </c>
      <c r="I114" s="157">
        <v>0.1</v>
      </c>
      <c r="J114" s="157">
        <v>8</v>
      </c>
      <c r="K114" s="157">
        <v>4.78</v>
      </c>
      <c r="L114" s="157">
        <f>K114*8/J114</f>
        <v>4.78</v>
      </c>
      <c r="M114" s="160" t="s">
        <v>58</v>
      </c>
      <c r="N114" s="157">
        <v>2.0499969176470587E-3</v>
      </c>
      <c r="O114" s="157">
        <v>2.0499969176470587E-3</v>
      </c>
      <c r="P114" s="157">
        <v>1</v>
      </c>
      <c r="Q114" s="157">
        <v>96</v>
      </c>
      <c r="R114" s="157">
        <v>1</v>
      </c>
      <c r="S114" s="157">
        <v>0.1</v>
      </c>
      <c r="T114" s="157">
        <v>8</v>
      </c>
      <c r="U114" s="157">
        <v>1</v>
      </c>
      <c r="V114" s="161">
        <v>1.0777258050716876</v>
      </c>
      <c r="W114" s="161">
        <v>0.15681271191946752</v>
      </c>
      <c r="X114" s="161">
        <v>0.36746854299050308</v>
      </c>
      <c r="Y114" s="161">
        <v>5.4270362432943968E-2</v>
      </c>
      <c r="Z114" s="161">
        <v>183</v>
      </c>
      <c r="AA114" s="168">
        <f t="shared" si="6"/>
        <v>169.80200264187542</v>
      </c>
      <c r="AB114" s="168">
        <f t="shared" si="7"/>
        <v>498.00181128627787</v>
      </c>
      <c r="AC114" s="168">
        <f t="shared" si="8"/>
        <v>34.096663665398637</v>
      </c>
      <c r="AD114" s="168">
        <f t="shared" si="8"/>
        <v>34.608394796982381</v>
      </c>
      <c r="AE114" s="160" t="s">
        <v>109</v>
      </c>
    </row>
    <row r="115" spans="1:31" s="158" customFormat="1" ht="63" x14ac:dyDescent="0.25">
      <c r="A115" s="159" t="s">
        <v>7</v>
      </c>
      <c r="B115" s="157" t="s">
        <v>147</v>
      </c>
      <c r="C115" s="157" t="s">
        <v>110</v>
      </c>
      <c r="D115" s="157" t="s">
        <v>111</v>
      </c>
      <c r="E115" s="160" t="s">
        <v>375</v>
      </c>
      <c r="F115" s="157" t="s">
        <v>23</v>
      </c>
      <c r="G115" s="157" t="s">
        <v>111</v>
      </c>
      <c r="H115" s="157">
        <v>1</v>
      </c>
      <c r="I115" s="157">
        <v>0.1</v>
      </c>
      <c r="J115" s="157">
        <v>2</v>
      </c>
      <c r="K115" s="157">
        <v>4.78</v>
      </c>
      <c r="L115" s="157">
        <f>K115*8/J115</f>
        <v>19.12</v>
      </c>
      <c r="M115" s="160" t="s">
        <v>113</v>
      </c>
      <c r="N115" s="157">
        <v>2.0499969176470587E-3</v>
      </c>
      <c r="O115" s="157">
        <v>2.0499969176470587E-3</v>
      </c>
      <c r="P115" s="157">
        <v>1</v>
      </c>
      <c r="Q115" s="157">
        <v>97</v>
      </c>
      <c r="R115" s="157">
        <v>1</v>
      </c>
      <c r="S115" s="157">
        <v>0.1</v>
      </c>
      <c r="T115" s="157">
        <v>2</v>
      </c>
      <c r="U115" s="157">
        <v>1</v>
      </c>
      <c r="V115" s="161">
        <v>0.99709235012810116</v>
      </c>
      <c r="W115" s="161">
        <v>0.29114387456126201</v>
      </c>
      <c r="X115" s="161">
        <v>0.28623738342952842</v>
      </c>
      <c r="Y115" s="161">
        <v>8.5967855439153515E-2</v>
      </c>
      <c r="Z115" s="161">
        <v>183</v>
      </c>
      <c r="AA115" s="168">
        <f t="shared" si="6"/>
        <v>183.53365159855969</v>
      </c>
      <c r="AB115" s="168">
        <f t="shared" si="7"/>
        <v>639.32948871807503</v>
      </c>
      <c r="AC115" s="168">
        <f t="shared" si="8"/>
        <v>28.707208855102955</v>
      </c>
      <c r="AD115" s="168">
        <f t="shared" si="8"/>
        <v>29.52761948665497</v>
      </c>
      <c r="AE115" s="160" t="s">
        <v>109</v>
      </c>
    </row>
    <row r="116" spans="1:31" s="158" customFormat="1" ht="63" x14ac:dyDescent="0.25">
      <c r="A116" s="159" t="s">
        <v>7</v>
      </c>
      <c r="B116" s="157" t="s">
        <v>147</v>
      </c>
      <c r="C116" s="157" t="s">
        <v>110</v>
      </c>
      <c r="D116" s="157" t="s">
        <v>111</v>
      </c>
      <c r="E116" s="160" t="s">
        <v>375</v>
      </c>
      <c r="F116" s="157" t="s">
        <v>23</v>
      </c>
      <c r="G116" s="157" t="s">
        <v>111</v>
      </c>
      <c r="H116" s="157">
        <v>1</v>
      </c>
      <c r="I116" s="157">
        <v>0.1</v>
      </c>
      <c r="J116" s="157">
        <v>2</v>
      </c>
      <c r="K116" s="157">
        <v>4.78</v>
      </c>
      <c r="L116" s="157">
        <f>K116*8/J116</f>
        <v>19.12</v>
      </c>
      <c r="M116" s="160" t="s">
        <v>113</v>
      </c>
      <c r="N116" s="157">
        <v>2.0499969176470587E-3</v>
      </c>
      <c r="O116" s="157">
        <v>2.0499969176470587E-3</v>
      </c>
      <c r="P116" s="157">
        <v>1</v>
      </c>
      <c r="Q116" s="157">
        <v>98</v>
      </c>
      <c r="R116" s="157">
        <v>1</v>
      </c>
      <c r="S116" s="157">
        <v>0.1</v>
      </c>
      <c r="T116" s="157">
        <v>2</v>
      </c>
      <c r="U116" s="157">
        <v>1</v>
      </c>
      <c r="V116" s="161">
        <v>0.99709235012810116</v>
      </c>
      <c r="W116" s="161">
        <v>0.29114387456126201</v>
      </c>
      <c r="X116" s="161">
        <v>0.28623738342952842</v>
      </c>
      <c r="Y116" s="161">
        <v>8.5967855439153515E-2</v>
      </c>
      <c r="Z116" s="161">
        <v>183</v>
      </c>
      <c r="AA116" s="168">
        <f t="shared" si="6"/>
        <v>183.53365159855969</v>
      </c>
      <c r="AB116" s="168">
        <f t="shared" si="7"/>
        <v>639.32948871807503</v>
      </c>
      <c r="AC116" s="168">
        <f t="shared" si="8"/>
        <v>28.707208855102955</v>
      </c>
      <c r="AD116" s="168">
        <f t="shared" si="8"/>
        <v>29.52761948665497</v>
      </c>
      <c r="AE116" s="160" t="s">
        <v>109</v>
      </c>
    </row>
    <row r="117" spans="1:31" s="158" customFormat="1" ht="63" x14ac:dyDescent="0.25">
      <c r="A117" s="159" t="s">
        <v>7</v>
      </c>
      <c r="B117" s="160" t="s">
        <v>41</v>
      </c>
      <c r="C117" s="160" t="s">
        <v>110</v>
      </c>
      <c r="D117" s="157" t="s">
        <v>32</v>
      </c>
      <c r="E117" s="160" t="s">
        <v>375</v>
      </c>
      <c r="F117" s="157" t="s">
        <v>23</v>
      </c>
      <c r="G117" s="157" t="s">
        <v>13</v>
      </c>
      <c r="H117" s="157">
        <v>1</v>
      </c>
      <c r="I117" s="157">
        <v>0.1</v>
      </c>
      <c r="J117" s="157">
        <v>0.33</v>
      </c>
      <c r="K117" s="157">
        <v>4.8220000000000001</v>
      </c>
      <c r="L117" s="157">
        <f t="shared" ref="L117:L124" si="9">K117</f>
        <v>4.8220000000000001</v>
      </c>
      <c r="M117" s="160" t="s">
        <v>34</v>
      </c>
      <c r="N117" s="157">
        <v>2.0499969176470587E-3</v>
      </c>
      <c r="O117" s="157">
        <v>2.0499969176470587E-3</v>
      </c>
      <c r="P117" s="157">
        <v>1</v>
      </c>
      <c r="Q117" s="157">
        <v>99</v>
      </c>
      <c r="R117" s="157">
        <v>1</v>
      </c>
      <c r="S117" s="157">
        <v>0.1</v>
      </c>
      <c r="T117" s="157">
        <v>0.33</v>
      </c>
      <c r="U117" s="157">
        <v>1</v>
      </c>
      <c r="V117" s="161">
        <v>4.473733885492507E-2</v>
      </c>
      <c r="W117" s="161">
        <v>2.4463718482121831E-2</v>
      </c>
      <c r="X117" s="161">
        <v>1.5242598167186004E-2</v>
      </c>
      <c r="Y117" s="161">
        <v>9.0327363068109269E-3</v>
      </c>
      <c r="Z117" s="161">
        <v>183</v>
      </c>
      <c r="AA117" s="168">
        <f t="shared" si="6"/>
        <v>4090.5428146594777</v>
      </c>
      <c r="AB117" s="168">
        <f t="shared" si="7"/>
        <v>12005.827221369593</v>
      </c>
      <c r="AC117" s="168">
        <f>X117*100/V117</f>
        <v>34.071311699193679</v>
      </c>
      <c r="AD117" s="168">
        <f>Y117*100/W117</f>
        <v>36.922989910189173</v>
      </c>
      <c r="AE117" s="160" t="s">
        <v>109</v>
      </c>
    </row>
    <row r="118" spans="1:31" s="158" customFormat="1" ht="63" x14ac:dyDescent="0.25">
      <c r="A118" s="159" t="s">
        <v>7</v>
      </c>
      <c r="B118" s="160" t="s">
        <v>41</v>
      </c>
      <c r="C118" s="160" t="s">
        <v>110</v>
      </c>
      <c r="D118" s="157" t="s">
        <v>16</v>
      </c>
      <c r="E118" s="160" t="s">
        <v>375</v>
      </c>
      <c r="F118" s="157" t="s">
        <v>23</v>
      </c>
      <c r="G118" s="157" t="s">
        <v>16</v>
      </c>
      <c r="H118" s="157">
        <v>1</v>
      </c>
      <c r="I118" s="157">
        <v>0.1</v>
      </c>
      <c r="J118" s="157">
        <v>1</v>
      </c>
      <c r="K118" s="157">
        <v>4.8220000000000001</v>
      </c>
      <c r="L118" s="157">
        <f t="shared" si="9"/>
        <v>4.8220000000000001</v>
      </c>
      <c r="M118" s="160" t="s">
        <v>34</v>
      </c>
      <c r="N118" s="157">
        <v>2.0499969176470587E-3</v>
      </c>
      <c r="O118" s="157">
        <v>2.0499969176470587E-3</v>
      </c>
      <c r="P118" s="157">
        <v>1</v>
      </c>
      <c r="Q118" s="157">
        <v>100</v>
      </c>
      <c r="R118" s="157">
        <v>1</v>
      </c>
      <c r="S118" s="157">
        <v>0.1</v>
      </c>
      <c r="T118" s="157">
        <v>1</v>
      </c>
      <c r="U118" s="157">
        <v>1</v>
      </c>
      <c r="V118" s="161">
        <v>0.13561083982488348</v>
      </c>
      <c r="W118" s="161">
        <v>4.9437301219851931E-2</v>
      </c>
      <c r="X118" s="161">
        <v>4.6197876727833154E-2</v>
      </c>
      <c r="Y118" s="161">
        <v>1.7566201883869547E-2</v>
      </c>
      <c r="Z118" s="161">
        <v>183</v>
      </c>
      <c r="AA118" s="168">
        <f t="shared" si="6"/>
        <v>1349.4496475083477</v>
      </c>
      <c r="AB118" s="168">
        <f t="shared" si="7"/>
        <v>3961.2210119117167</v>
      </c>
      <c r="AC118" s="168">
        <f t="shared" si="8"/>
        <v>34.066507358474617</v>
      </c>
      <c r="AD118" s="168">
        <f t="shared" si="8"/>
        <v>35.5322832161714</v>
      </c>
      <c r="AE118" s="160" t="s">
        <v>109</v>
      </c>
    </row>
    <row r="119" spans="1:31" s="158" customFormat="1" ht="63" x14ac:dyDescent="0.25">
      <c r="A119" s="159" t="s">
        <v>7</v>
      </c>
      <c r="B119" s="157" t="s">
        <v>145</v>
      </c>
      <c r="C119" s="157" t="s">
        <v>114</v>
      </c>
      <c r="D119" s="157" t="s">
        <v>111</v>
      </c>
      <c r="E119" s="160" t="s">
        <v>375</v>
      </c>
      <c r="F119" s="157" t="s">
        <v>23</v>
      </c>
      <c r="G119" s="157" t="s">
        <v>111</v>
      </c>
      <c r="H119" s="157">
        <v>0.92</v>
      </c>
      <c r="I119" s="157">
        <v>0.1</v>
      </c>
      <c r="J119" s="157">
        <v>4</v>
      </c>
      <c r="K119" s="157">
        <v>0.70899999999999996</v>
      </c>
      <c r="L119" s="157">
        <f t="shared" si="9"/>
        <v>0.70899999999999996</v>
      </c>
      <c r="M119" s="160" t="s">
        <v>115</v>
      </c>
      <c r="N119" s="157">
        <v>1.7984769176464565E-3</v>
      </c>
      <c r="O119" s="157">
        <v>1.7984769176464569E-3</v>
      </c>
      <c r="P119" s="157">
        <v>1</v>
      </c>
      <c r="Q119" s="157">
        <v>101</v>
      </c>
      <c r="R119" s="157">
        <v>0.92</v>
      </c>
      <c r="S119" s="157">
        <v>0.1</v>
      </c>
      <c r="T119" s="157">
        <v>4</v>
      </c>
      <c r="U119" s="157">
        <v>1</v>
      </c>
      <c r="V119" s="161">
        <v>0.11550406382300486</v>
      </c>
      <c r="W119" s="161">
        <v>2.6059405159302388E-2</v>
      </c>
      <c r="X119" s="161">
        <v>6.2918565457707368E-2</v>
      </c>
      <c r="Y119" s="161">
        <v>1.4408483162099521E-2</v>
      </c>
      <c r="Z119" s="161">
        <v>183</v>
      </c>
      <c r="AA119" s="168">
        <f t="shared" si="6"/>
        <v>1584.3598393249954</v>
      </c>
      <c r="AB119" s="168">
        <f t="shared" si="7"/>
        <v>2908.5214939143684</v>
      </c>
      <c r="AC119" s="168">
        <f t="shared" si="8"/>
        <v>54.473031835591506</v>
      </c>
      <c r="AD119" s="168">
        <f t="shared" si="8"/>
        <v>55.29091348793181</v>
      </c>
      <c r="AE119" s="160" t="s">
        <v>109</v>
      </c>
    </row>
    <row r="120" spans="1:31" s="158" customFormat="1" ht="63" x14ac:dyDescent="0.25">
      <c r="A120" s="159" t="s">
        <v>7</v>
      </c>
      <c r="B120" s="157" t="s">
        <v>146</v>
      </c>
      <c r="C120" s="157" t="s">
        <v>114</v>
      </c>
      <c r="D120" s="157" t="s">
        <v>111</v>
      </c>
      <c r="E120" s="160" t="s">
        <v>375</v>
      </c>
      <c r="F120" s="157" t="s">
        <v>23</v>
      </c>
      <c r="G120" s="157" t="s">
        <v>111</v>
      </c>
      <c r="H120" s="157">
        <v>0.92</v>
      </c>
      <c r="I120" s="157">
        <v>0.1</v>
      </c>
      <c r="J120" s="157">
        <v>8</v>
      </c>
      <c r="K120" s="157">
        <v>0.70899999999999996</v>
      </c>
      <c r="L120" s="157">
        <f t="shared" si="9"/>
        <v>0.70899999999999996</v>
      </c>
      <c r="M120" s="160" t="s">
        <v>115</v>
      </c>
      <c r="N120" s="157">
        <v>1.7984769176458545E-3</v>
      </c>
      <c r="O120" s="157">
        <v>1.7984769176458545E-3</v>
      </c>
      <c r="P120" s="157">
        <v>1</v>
      </c>
      <c r="Q120" s="157">
        <v>102</v>
      </c>
      <c r="R120" s="157">
        <v>0.92</v>
      </c>
      <c r="S120" s="157">
        <v>0.1</v>
      </c>
      <c r="T120" s="157">
        <v>8</v>
      </c>
      <c r="U120" s="157">
        <v>1</v>
      </c>
      <c r="V120" s="161">
        <v>0.23103004488743278</v>
      </c>
      <c r="W120" s="161">
        <v>3.3836195573844902E-2</v>
      </c>
      <c r="X120" s="161">
        <v>0.12584304436924898</v>
      </c>
      <c r="Y120" s="161">
        <v>1.8650691946969455E-2</v>
      </c>
      <c r="Z120" s="161">
        <v>183</v>
      </c>
      <c r="AA120" s="168">
        <f t="shared" si="6"/>
        <v>792.1047675386335</v>
      </c>
      <c r="AB120" s="168">
        <f t="shared" si="7"/>
        <v>1454.1924102141152</v>
      </c>
      <c r="AC120" s="168">
        <f t="shared" si="8"/>
        <v>54.470423719375901</v>
      </c>
      <c r="AD120" s="168">
        <f t="shared" si="8"/>
        <v>55.120534772491638</v>
      </c>
      <c r="AE120" s="160" t="s">
        <v>109</v>
      </c>
    </row>
    <row r="121" spans="1:31" s="158" customFormat="1" ht="63" x14ac:dyDescent="0.25">
      <c r="A121" s="159" t="s">
        <v>7</v>
      </c>
      <c r="B121" s="157" t="s">
        <v>147</v>
      </c>
      <c r="C121" s="157" t="s">
        <v>114</v>
      </c>
      <c r="D121" s="157" t="s">
        <v>111</v>
      </c>
      <c r="E121" s="160" t="s">
        <v>375</v>
      </c>
      <c r="F121" s="157" t="s">
        <v>23</v>
      </c>
      <c r="G121" s="157" t="s">
        <v>111</v>
      </c>
      <c r="H121" s="157">
        <v>0.92</v>
      </c>
      <c r="I121" s="157">
        <v>0.1</v>
      </c>
      <c r="J121" s="157">
        <v>2</v>
      </c>
      <c r="K121" s="157">
        <v>0.70899999999999996</v>
      </c>
      <c r="L121" s="157">
        <f t="shared" si="9"/>
        <v>0.70899999999999996</v>
      </c>
      <c r="M121" s="160" t="s">
        <v>116</v>
      </c>
      <c r="N121" s="157">
        <v>1.7984769176467579E-3</v>
      </c>
      <c r="O121" s="157">
        <v>1.7984769176467574E-3</v>
      </c>
      <c r="P121" s="157">
        <v>1</v>
      </c>
      <c r="Q121" s="157">
        <v>103</v>
      </c>
      <c r="R121" s="157">
        <v>0.92</v>
      </c>
      <c r="S121" s="157">
        <v>0.1</v>
      </c>
      <c r="T121" s="157">
        <v>2</v>
      </c>
      <c r="U121" s="157">
        <v>1</v>
      </c>
      <c r="V121" s="161">
        <v>5.7745269997515697E-2</v>
      </c>
      <c r="W121" s="161">
        <v>1.7135407781270335E-2</v>
      </c>
      <c r="X121" s="161">
        <v>3.1455739392383407E-2</v>
      </c>
      <c r="Y121" s="161">
        <v>9.5388957404472906E-3</v>
      </c>
      <c r="Z121" s="161">
        <v>183</v>
      </c>
      <c r="AA121" s="168">
        <f t="shared" si="6"/>
        <v>3169.090732589405</v>
      </c>
      <c r="AB121" s="168">
        <f t="shared" si="7"/>
        <v>5817.6982495064494</v>
      </c>
      <c r="AC121" s="168">
        <f>X121*100/V121</f>
        <v>54.473274423579085</v>
      </c>
      <c r="AD121" s="168">
        <f>Y121*100/W121</f>
        <v>55.667748688616989</v>
      </c>
      <c r="AE121" s="160" t="s">
        <v>109</v>
      </c>
    </row>
    <row r="122" spans="1:31" s="158" customFormat="1" ht="63" x14ac:dyDescent="0.25">
      <c r="A122" s="159" t="s">
        <v>7</v>
      </c>
      <c r="B122" s="157" t="s">
        <v>147</v>
      </c>
      <c r="C122" s="157" t="s">
        <v>114</v>
      </c>
      <c r="D122" s="157" t="s">
        <v>111</v>
      </c>
      <c r="E122" s="160" t="s">
        <v>375</v>
      </c>
      <c r="F122" s="157" t="s">
        <v>23</v>
      </c>
      <c r="G122" s="157" t="s">
        <v>111</v>
      </c>
      <c r="H122" s="157">
        <v>0.92</v>
      </c>
      <c r="I122" s="157">
        <v>0.1</v>
      </c>
      <c r="J122" s="157">
        <v>2</v>
      </c>
      <c r="K122" s="157">
        <v>0.70899999999999996</v>
      </c>
      <c r="L122" s="157">
        <f t="shared" si="9"/>
        <v>0.70899999999999996</v>
      </c>
      <c r="M122" s="160" t="s">
        <v>116</v>
      </c>
      <c r="N122" s="157">
        <v>1.7984769176467579E-3</v>
      </c>
      <c r="O122" s="157">
        <v>1.7984769176467574E-3</v>
      </c>
      <c r="P122" s="157">
        <v>1</v>
      </c>
      <c r="Q122" s="157">
        <v>104</v>
      </c>
      <c r="R122" s="157">
        <v>0.92</v>
      </c>
      <c r="S122" s="157">
        <v>0.1</v>
      </c>
      <c r="T122" s="157">
        <v>2</v>
      </c>
      <c r="U122" s="157">
        <v>1</v>
      </c>
      <c r="V122" s="161">
        <v>5.7745269997515697E-2</v>
      </c>
      <c r="W122" s="161">
        <v>1.7135407781270335E-2</v>
      </c>
      <c r="X122" s="161">
        <v>3.1455739392383407E-2</v>
      </c>
      <c r="Y122" s="161">
        <v>9.5388957404472906E-3</v>
      </c>
      <c r="Z122" s="161">
        <v>183</v>
      </c>
      <c r="AA122" s="168">
        <f t="shared" si="6"/>
        <v>3169.090732589405</v>
      </c>
      <c r="AB122" s="168">
        <f t="shared" si="7"/>
        <v>5817.6982495064494</v>
      </c>
      <c r="AC122" s="168">
        <f t="shared" si="8"/>
        <v>54.473274423579085</v>
      </c>
      <c r="AD122" s="168">
        <f t="shared" si="8"/>
        <v>55.667748688616989</v>
      </c>
      <c r="AE122" s="160" t="s">
        <v>109</v>
      </c>
    </row>
    <row r="123" spans="1:31" s="158" customFormat="1" ht="63" x14ac:dyDescent="0.25">
      <c r="A123" s="159" t="s">
        <v>7</v>
      </c>
      <c r="B123" s="160" t="s">
        <v>41</v>
      </c>
      <c r="C123" s="160" t="s">
        <v>114</v>
      </c>
      <c r="D123" s="157" t="s">
        <v>32</v>
      </c>
      <c r="E123" s="160" t="s">
        <v>375</v>
      </c>
      <c r="F123" s="157" t="s">
        <v>23</v>
      </c>
      <c r="G123" s="157" t="s">
        <v>13</v>
      </c>
      <c r="H123" s="157">
        <v>0.92</v>
      </c>
      <c r="I123" s="157">
        <v>0.1</v>
      </c>
      <c r="J123" s="157">
        <v>0.33</v>
      </c>
      <c r="K123" s="157">
        <v>0.71499999999999997</v>
      </c>
      <c r="L123" s="157">
        <f t="shared" si="9"/>
        <v>0.71499999999999997</v>
      </c>
      <c r="M123" s="160" t="s">
        <v>34</v>
      </c>
      <c r="N123" s="157">
        <v>1.7984769176470088E-3</v>
      </c>
      <c r="O123" s="157">
        <v>1.7984769176470088E-3</v>
      </c>
      <c r="P123" s="157">
        <v>1</v>
      </c>
      <c r="Q123" s="157">
        <v>105</v>
      </c>
      <c r="R123" s="157">
        <v>0.92</v>
      </c>
      <c r="S123" s="157">
        <v>0.1</v>
      </c>
      <c r="T123" s="157">
        <v>0.33</v>
      </c>
      <c r="U123" s="157">
        <v>1</v>
      </c>
      <c r="V123" s="161">
        <v>9.5747802730629314E-3</v>
      </c>
      <c r="W123" s="161">
        <v>5.4239702871263376E-3</v>
      </c>
      <c r="X123" s="161">
        <v>5.1999580714783425E-3</v>
      </c>
      <c r="Y123" s="161">
        <v>3.1390290040486245E-3</v>
      </c>
      <c r="Z123" s="161">
        <v>183</v>
      </c>
      <c r="AA123" s="168">
        <f t="shared" si="6"/>
        <v>19112.710138617007</v>
      </c>
      <c r="AB123" s="168">
        <f t="shared" si="7"/>
        <v>35192.591456410206</v>
      </c>
      <c r="AC123" s="168">
        <f t="shared" si="8"/>
        <v>54.30890237875817</v>
      </c>
      <c r="AD123" s="168">
        <f t="shared" si="8"/>
        <v>57.873270646394104</v>
      </c>
      <c r="AE123" s="160" t="s">
        <v>109</v>
      </c>
    </row>
    <row r="124" spans="1:31" s="158" customFormat="1" ht="63" x14ac:dyDescent="0.25">
      <c r="A124" s="159" t="s">
        <v>7</v>
      </c>
      <c r="B124" s="160" t="s">
        <v>41</v>
      </c>
      <c r="C124" s="160" t="s">
        <v>114</v>
      </c>
      <c r="D124" s="157" t="s">
        <v>16</v>
      </c>
      <c r="E124" s="160" t="s">
        <v>375</v>
      </c>
      <c r="F124" s="157" t="s">
        <v>23</v>
      </c>
      <c r="G124" s="157" t="s">
        <v>16</v>
      </c>
      <c r="H124" s="157">
        <v>0.92</v>
      </c>
      <c r="I124" s="157">
        <v>0.1</v>
      </c>
      <c r="J124" s="157">
        <v>1</v>
      </c>
      <c r="K124" s="157">
        <v>0.71499999999999997</v>
      </c>
      <c r="L124" s="157">
        <f t="shared" si="9"/>
        <v>0.71499999999999997</v>
      </c>
      <c r="M124" s="160" t="s">
        <v>34</v>
      </c>
      <c r="N124" s="157">
        <v>1.7984769176469081E-3</v>
      </c>
      <c r="O124" s="157">
        <v>1.7984769176469081E-3</v>
      </c>
      <c r="P124" s="157">
        <v>1</v>
      </c>
      <c r="Q124" s="157">
        <v>106</v>
      </c>
      <c r="R124" s="157">
        <v>0.92</v>
      </c>
      <c r="S124" s="157">
        <v>0.1</v>
      </c>
      <c r="T124" s="157">
        <v>1</v>
      </c>
      <c r="U124" s="157">
        <v>1</v>
      </c>
      <c r="V124" s="161">
        <v>2.9021412417724438E-2</v>
      </c>
      <c r="W124" s="161">
        <v>1.0776666129057422E-2</v>
      </c>
      <c r="X124" s="161">
        <v>1.5765987200528315E-2</v>
      </c>
      <c r="Y124" s="161">
        <v>6.0540589646937435E-3</v>
      </c>
      <c r="Z124" s="161">
        <v>183</v>
      </c>
      <c r="AA124" s="168">
        <f t="shared" si="6"/>
        <v>6305.6889639263454</v>
      </c>
      <c r="AB124" s="168">
        <f t="shared" si="7"/>
        <v>11607.265544010317</v>
      </c>
      <c r="AC124" s="168">
        <f t="shared" si="8"/>
        <v>54.325361473101324</v>
      </c>
      <c r="AD124" s="168">
        <f t="shared" si="8"/>
        <v>56.177475410229306</v>
      </c>
      <c r="AE124" s="160" t="s">
        <v>109</v>
      </c>
    </row>
    <row r="125" spans="1:31" s="158" customFormat="1" ht="63" x14ac:dyDescent="0.25">
      <c r="A125" s="159" t="s">
        <v>7</v>
      </c>
      <c r="B125" s="157" t="s">
        <v>145</v>
      </c>
      <c r="C125" s="157" t="s">
        <v>117</v>
      </c>
      <c r="D125" s="157" t="s">
        <v>10</v>
      </c>
      <c r="E125" s="160" t="s">
        <v>375</v>
      </c>
      <c r="F125" s="157" t="s">
        <v>23</v>
      </c>
      <c r="G125" s="157" t="s">
        <v>10</v>
      </c>
      <c r="H125" s="157">
        <v>0.6</v>
      </c>
      <c r="I125" s="157">
        <v>0.1</v>
      </c>
      <c r="J125" s="157">
        <v>4</v>
      </c>
      <c r="K125" s="157">
        <v>2.96</v>
      </c>
      <c r="L125" s="157">
        <f>K125*8/J125</f>
        <v>5.92</v>
      </c>
      <c r="M125" s="160" t="s">
        <v>112</v>
      </c>
      <c r="N125" s="157">
        <v>7.9239691764705915E-4</v>
      </c>
      <c r="O125" s="157">
        <v>7.9239691764705807E-4</v>
      </c>
      <c r="P125" s="157">
        <v>1</v>
      </c>
      <c r="Q125" s="157">
        <v>107</v>
      </c>
      <c r="R125" s="157">
        <v>0.6</v>
      </c>
      <c r="S125" s="157">
        <v>0.1</v>
      </c>
      <c r="T125" s="157">
        <v>4</v>
      </c>
      <c r="U125" s="157">
        <v>1</v>
      </c>
      <c r="V125" s="161">
        <v>0.61257601209389445</v>
      </c>
      <c r="W125" s="161">
        <v>0.13671854229753913</v>
      </c>
      <c r="X125" s="161">
        <v>0.17299685286002434</v>
      </c>
      <c r="Y125" s="161">
        <v>3.9344917630630506E-2</v>
      </c>
      <c r="Z125" s="161">
        <v>183</v>
      </c>
      <c r="AA125" s="168">
        <f t="shared" si="6"/>
        <v>298.7384363525324</v>
      </c>
      <c r="AB125" s="168">
        <f t="shared" si="7"/>
        <v>1057.8227116540058</v>
      </c>
      <c r="AC125" s="168">
        <f>X125*100/V125</f>
        <v>28.240879408367643</v>
      </c>
      <c r="AD125" s="168">
        <f>Y125*100/W125</f>
        <v>28.778040615006393</v>
      </c>
      <c r="AE125" s="157"/>
    </row>
    <row r="126" spans="1:31" s="158" customFormat="1" ht="63" x14ac:dyDescent="0.25">
      <c r="A126" s="159" t="s">
        <v>7</v>
      </c>
      <c r="B126" s="157" t="s">
        <v>146</v>
      </c>
      <c r="C126" s="157" t="s">
        <v>117</v>
      </c>
      <c r="D126" s="157" t="s">
        <v>16</v>
      </c>
      <c r="E126" s="160" t="s">
        <v>375</v>
      </c>
      <c r="F126" s="157" t="s">
        <v>23</v>
      </c>
      <c r="G126" s="157" t="s">
        <v>47</v>
      </c>
      <c r="H126" s="157">
        <v>1</v>
      </c>
      <c r="I126" s="157">
        <v>0.1</v>
      </c>
      <c r="J126" s="157">
        <v>8</v>
      </c>
      <c r="K126" s="157">
        <v>44.2</v>
      </c>
      <c r="L126" s="157">
        <f>K126*8/J126</f>
        <v>44.2</v>
      </c>
      <c r="M126" s="160" t="s">
        <v>58</v>
      </c>
      <c r="N126" s="157">
        <v>2.0499969176470587E-3</v>
      </c>
      <c r="O126" s="157">
        <v>2.0499969176470587E-3</v>
      </c>
      <c r="P126" s="157">
        <v>1</v>
      </c>
      <c r="Q126" s="157">
        <v>108</v>
      </c>
      <c r="R126" s="157">
        <v>1</v>
      </c>
      <c r="S126" s="157">
        <v>0.1</v>
      </c>
      <c r="T126" s="157">
        <v>8</v>
      </c>
      <c r="U126" s="157">
        <v>1</v>
      </c>
      <c r="V126" s="161">
        <v>9.1762961139218113</v>
      </c>
      <c r="W126" s="161">
        <v>1.3321304690778584</v>
      </c>
      <c r="X126" s="161">
        <v>2.5121173593196167</v>
      </c>
      <c r="Y126" s="161">
        <v>0.37017104676308882</v>
      </c>
      <c r="Z126" s="161">
        <v>183</v>
      </c>
      <c r="AA126" s="168">
        <f t="shared" si="6"/>
        <v>19.942686867129503</v>
      </c>
      <c r="AB126" s="168">
        <f t="shared" si="7"/>
        <v>72.846915101754576</v>
      </c>
      <c r="AC126" s="168">
        <f t="shared" si="8"/>
        <v>27.376158399120964</v>
      </c>
      <c r="AD126" s="168">
        <f t="shared" si="8"/>
        <v>27.787897308537097</v>
      </c>
      <c r="AE126" s="157"/>
    </row>
    <row r="127" spans="1:31" s="158" customFormat="1" ht="63" x14ac:dyDescent="0.25">
      <c r="A127" s="159" t="s">
        <v>7</v>
      </c>
      <c r="B127" s="157" t="s">
        <v>145</v>
      </c>
      <c r="C127" s="157" t="s">
        <v>118</v>
      </c>
      <c r="D127" s="157" t="s">
        <v>10</v>
      </c>
      <c r="E127" s="160" t="s">
        <v>375</v>
      </c>
      <c r="F127" s="157" t="s">
        <v>23</v>
      </c>
      <c r="G127" s="160" t="s">
        <v>119</v>
      </c>
      <c r="H127" s="157">
        <v>0.6</v>
      </c>
      <c r="I127" s="157">
        <v>0.1</v>
      </c>
      <c r="J127" s="157">
        <v>4</v>
      </c>
      <c r="K127" s="157">
        <v>4.87</v>
      </c>
      <c r="L127" s="157">
        <f t="shared" ref="L127:L142" si="10">K127*8/J127</f>
        <v>9.74</v>
      </c>
      <c r="M127" s="160" t="s">
        <v>112</v>
      </c>
      <c r="N127" s="157">
        <v>7.9239691764705915E-4</v>
      </c>
      <c r="O127" s="157">
        <v>7.9239691764705915E-4</v>
      </c>
      <c r="P127" s="157">
        <v>1</v>
      </c>
      <c r="Q127" s="157">
        <v>109</v>
      </c>
      <c r="R127" s="157">
        <v>0.6</v>
      </c>
      <c r="S127" s="157">
        <v>0.1</v>
      </c>
      <c r="T127" s="157">
        <v>4</v>
      </c>
      <c r="U127" s="157">
        <v>1</v>
      </c>
      <c r="V127" s="161">
        <v>1.0004911001918546</v>
      </c>
      <c r="W127" s="161">
        <v>0.22319333960806509</v>
      </c>
      <c r="X127" s="161">
        <v>0.27656777822365569</v>
      </c>
      <c r="Y127" s="161">
        <v>6.2883167525956629E-2</v>
      </c>
      <c r="Z127" s="161">
        <v>183</v>
      </c>
      <c r="AA127" s="168">
        <f t="shared" si="6"/>
        <v>182.91017277905604</v>
      </c>
      <c r="AB127" s="168">
        <f t="shared" si="7"/>
        <v>661.68228697997847</v>
      </c>
      <c r="AC127" s="168">
        <f t="shared" si="8"/>
        <v>27.643202240441813</v>
      </c>
      <c r="AD127" s="168">
        <f t="shared" si="8"/>
        <v>28.174302887524135</v>
      </c>
      <c r="AE127" s="157"/>
    </row>
    <row r="128" spans="1:31" s="158" customFormat="1" ht="63" x14ac:dyDescent="0.25">
      <c r="A128" s="159" t="s">
        <v>7</v>
      </c>
      <c r="B128" s="157" t="s">
        <v>146</v>
      </c>
      <c r="C128" s="157" t="s">
        <v>118</v>
      </c>
      <c r="D128" s="157" t="s">
        <v>16</v>
      </c>
      <c r="E128" s="160" t="s">
        <v>375</v>
      </c>
      <c r="F128" s="157" t="s">
        <v>23</v>
      </c>
      <c r="G128" s="160" t="s">
        <v>119</v>
      </c>
      <c r="H128" s="157">
        <v>0.6</v>
      </c>
      <c r="I128" s="157">
        <v>0.1</v>
      </c>
      <c r="J128" s="157">
        <v>8</v>
      </c>
      <c r="K128" s="157">
        <v>39.700000000000003</v>
      </c>
      <c r="L128" s="157">
        <f t="shared" si="10"/>
        <v>39.700000000000003</v>
      </c>
      <c r="M128" s="160" t="s">
        <v>58</v>
      </c>
      <c r="N128" s="157">
        <v>7.9239691764705915E-4</v>
      </c>
      <c r="O128" s="157">
        <v>7.9239691764705915E-4</v>
      </c>
      <c r="P128" s="157">
        <v>1</v>
      </c>
      <c r="Q128" s="157">
        <v>110</v>
      </c>
      <c r="R128" s="157">
        <v>0.6</v>
      </c>
      <c r="S128" s="157">
        <v>0.1</v>
      </c>
      <c r="T128" s="157">
        <v>8</v>
      </c>
      <c r="U128" s="157">
        <v>1</v>
      </c>
      <c r="V128" s="161">
        <v>8.1572389335694329</v>
      </c>
      <c r="W128" s="161">
        <v>1.1839821665934125</v>
      </c>
      <c r="X128" s="161">
        <v>2.1829260900741407</v>
      </c>
      <c r="Y128" s="161">
        <v>0.32157847087223129</v>
      </c>
      <c r="Z128" s="161">
        <v>183</v>
      </c>
      <c r="AA128" s="168">
        <f t="shared" si="6"/>
        <v>22.434061511536861</v>
      </c>
      <c r="AB128" s="168">
        <f t="shared" si="7"/>
        <v>83.832430622414975</v>
      </c>
      <c r="AC128" s="168">
        <f t="shared" si="8"/>
        <v>26.760600098285206</v>
      </c>
      <c r="AD128" s="168">
        <f t="shared" si="8"/>
        <v>27.160752918896247</v>
      </c>
      <c r="AE128" s="157"/>
    </row>
    <row r="129" spans="1:31" s="158" customFormat="1" ht="63" x14ac:dyDescent="0.25">
      <c r="A129" s="159" t="s">
        <v>7</v>
      </c>
      <c r="B129" s="157" t="s">
        <v>147</v>
      </c>
      <c r="C129" s="157" t="s">
        <v>118</v>
      </c>
      <c r="D129" s="157" t="s">
        <v>10</v>
      </c>
      <c r="E129" s="160" t="s">
        <v>375</v>
      </c>
      <c r="F129" s="157" t="s">
        <v>23</v>
      </c>
      <c r="G129" s="160" t="s">
        <v>119</v>
      </c>
      <c r="H129" s="157">
        <v>0.6</v>
      </c>
      <c r="I129" s="157">
        <v>0.1</v>
      </c>
      <c r="J129" s="157">
        <v>2</v>
      </c>
      <c r="K129" s="157">
        <v>4.87</v>
      </c>
      <c r="L129" s="168">
        <f t="shared" si="10"/>
        <v>19.48</v>
      </c>
      <c r="M129" s="160" t="s">
        <v>120</v>
      </c>
      <c r="N129" s="157">
        <v>7.9239691764705915E-4</v>
      </c>
      <c r="O129" s="157">
        <v>7.9239691764705915E-4</v>
      </c>
      <c r="P129" s="157">
        <v>1</v>
      </c>
      <c r="Q129" s="157">
        <v>111</v>
      </c>
      <c r="R129" s="157">
        <v>0.6</v>
      </c>
      <c r="S129" s="157">
        <v>0.1</v>
      </c>
      <c r="T129" s="157">
        <v>2</v>
      </c>
      <c r="U129" s="157">
        <v>1</v>
      </c>
      <c r="V129" s="161">
        <v>0.99451333926001562</v>
      </c>
      <c r="W129" s="161">
        <v>0.2901262334703304</v>
      </c>
      <c r="X129" s="161">
        <v>0.27030451014610896</v>
      </c>
      <c r="Y129" s="161">
        <v>8.1091461380811913E-2</v>
      </c>
      <c r="Z129" s="161">
        <v>183</v>
      </c>
      <c r="AA129" s="168">
        <f t="shared" si="6"/>
        <v>184.00959823843513</v>
      </c>
      <c r="AB129" s="168">
        <f t="shared" si="7"/>
        <v>677.01423073215517</v>
      </c>
      <c r="AC129" s="168">
        <f>X129*100/V129</f>
        <v>27.179576127881159</v>
      </c>
      <c r="AD129" s="168">
        <f>Y129*100/W129</f>
        <v>27.950406418213365</v>
      </c>
      <c r="AE129" s="157"/>
    </row>
    <row r="130" spans="1:31" s="158" customFormat="1" ht="63" x14ac:dyDescent="0.25">
      <c r="A130" s="159" t="s">
        <v>7</v>
      </c>
      <c r="B130" s="157" t="s">
        <v>147</v>
      </c>
      <c r="C130" s="157" t="s">
        <v>118</v>
      </c>
      <c r="D130" s="157" t="s">
        <v>16</v>
      </c>
      <c r="E130" s="160" t="s">
        <v>375</v>
      </c>
      <c r="F130" s="157" t="s">
        <v>23</v>
      </c>
      <c r="G130" s="160" t="s">
        <v>119</v>
      </c>
      <c r="H130" s="157">
        <v>0.6</v>
      </c>
      <c r="I130" s="157">
        <v>0.1</v>
      </c>
      <c r="J130" s="157">
        <v>6</v>
      </c>
      <c r="K130" s="157">
        <v>39.700000000000003</v>
      </c>
      <c r="L130" s="164">
        <f t="shared" si="10"/>
        <v>52.933333333333337</v>
      </c>
      <c r="M130" s="160" t="s">
        <v>120</v>
      </c>
      <c r="N130" s="157">
        <v>7.9239691764705915E-4</v>
      </c>
      <c r="O130" s="157">
        <v>7.9239691764705915E-4</v>
      </c>
      <c r="P130" s="157">
        <v>1</v>
      </c>
      <c r="Q130" s="157">
        <v>112</v>
      </c>
      <c r="R130" s="157">
        <v>0.6</v>
      </c>
      <c r="S130" s="157">
        <v>0.1</v>
      </c>
      <c r="T130" s="157">
        <v>6</v>
      </c>
      <c r="U130" s="157">
        <v>1</v>
      </c>
      <c r="V130" s="161">
        <v>8.1631807243284449</v>
      </c>
      <c r="W130" s="161">
        <v>1.3905983560415558</v>
      </c>
      <c r="X130" s="161">
        <v>2.1774995324133593</v>
      </c>
      <c r="Y130" s="161">
        <v>0.37748071622016799</v>
      </c>
      <c r="Z130" s="161">
        <v>183</v>
      </c>
      <c r="AA130" s="168">
        <f t="shared" si="6"/>
        <v>22.417732276171645</v>
      </c>
      <c r="AB130" s="168">
        <f t="shared" si="7"/>
        <v>84.041349849190567</v>
      </c>
      <c r="AC130" s="168">
        <f t="shared" si="8"/>
        <v>26.674645655263184</v>
      </c>
      <c r="AD130" s="168">
        <f t="shared" si="8"/>
        <v>27.145200810872211</v>
      </c>
      <c r="AE130" s="157"/>
    </row>
    <row r="131" spans="1:31" s="158" customFormat="1" ht="63" x14ac:dyDescent="0.25">
      <c r="A131" s="159" t="s">
        <v>7</v>
      </c>
      <c r="B131" s="157" t="s">
        <v>145</v>
      </c>
      <c r="C131" s="160" t="s">
        <v>121</v>
      </c>
      <c r="D131" s="157" t="s">
        <v>10</v>
      </c>
      <c r="E131" s="160" t="s">
        <v>375</v>
      </c>
      <c r="F131" s="157" t="s">
        <v>23</v>
      </c>
      <c r="G131" s="160" t="s">
        <v>119</v>
      </c>
      <c r="H131" s="157">
        <v>0.6</v>
      </c>
      <c r="I131" s="157">
        <v>0.1</v>
      </c>
      <c r="J131" s="157">
        <v>4</v>
      </c>
      <c r="K131" s="157">
        <v>2.19</v>
      </c>
      <c r="L131" s="157">
        <f t="shared" si="10"/>
        <v>4.38</v>
      </c>
      <c r="M131" s="160" t="s">
        <v>112</v>
      </c>
      <c r="N131" s="157">
        <v>7.9239691764705915E-4</v>
      </c>
      <c r="O131" s="157">
        <v>7.9239691764705807E-4</v>
      </c>
      <c r="P131" s="157">
        <v>1</v>
      </c>
      <c r="Q131" s="157">
        <v>113</v>
      </c>
      <c r="R131" s="157">
        <v>0.6</v>
      </c>
      <c r="S131" s="157">
        <v>0.1</v>
      </c>
      <c r="T131" s="157">
        <v>4</v>
      </c>
      <c r="U131" s="157">
        <v>1</v>
      </c>
      <c r="V131" s="161">
        <v>0.45635624691244864</v>
      </c>
      <c r="W131" s="161">
        <v>0.10188287793894889</v>
      </c>
      <c r="X131" s="161">
        <v>0.13125221273777518</v>
      </c>
      <c r="Y131" s="161">
        <v>2.9859206460455749E-2</v>
      </c>
      <c r="Z131" s="161">
        <v>183</v>
      </c>
      <c r="AA131" s="168">
        <f t="shared" si="6"/>
        <v>401.00250897871092</v>
      </c>
      <c r="AB131" s="168">
        <f t="shared" si="7"/>
        <v>1394.2622084826116</v>
      </c>
      <c r="AC131" s="168">
        <f t="shared" si="8"/>
        <v>28.760910719593095</v>
      </c>
      <c r="AD131" s="168">
        <f t="shared" si="8"/>
        <v>29.307384189076632</v>
      </c>
      <c r="AE131" s="157"/>
    </row>
    <row r="132" spans="1:31" s="158" customFormat="1" ht="63" x14ac:dyDescent="0.25">
      <c r="A132" s="159" t="s">
        <v>7</v>
      </c>
      <c r="B132" s="157" t="s">
        <v>146</v>
      </c>
      <c r="C132" s="160" t="s">
        <v>121</v>
      </c>
      <c r="D132" s="157" t="s">
        <v>47</v>
      </c>
      <c r="E132" s="160" t="s">
        <v>375</v>
      </c>
      <c r="F132" s="157" t="s">
        <v>23</v>
      </c>
      <c r="G132" s="160" t="s">
        <v>119</v>
      </c>
      <c r="H132" s="157">
        <v>0.6</v>
      </c>
      <c r="I132" s="157">
        <v>0.1</v>
      </c>
      <c r="J132" s="157">
        <v>8</v>
      </c>
      <c r="K132" s="157">
        <v>9.61</v>
      </c>
      <c r="L132" s="157">
        <f t="shared" si="10"/>
        <v>9.61</v>
      </c>
      <c r="M132" s="160" t="s">
        <v>58</v>
      </c>
      <c r="N132" s="157">
        <v>7.9239691764705915E-4</v>
      </c>
      <c r="O132" s="157">
        <v>7.9239691764705915E-4</v>
      </c>
      <c r="P132" s="157">
        <v>1</v>
      </c>
      <c r="Q132" s="157">
        <v>114</v>
      </c>
      <c r="R132" s="157">
        <v>0.6</v>
      </c>
      <c r="S132" s="157">
        <v>0.1</v>
      </c>
      <c r="T132" s="157">
        <v>8</v>
      </c>
      <c r="U132" s="157">
        <v>1</v>
      </c>
      <c r="V132" s="161">
        <v>1.9763889714981304</v>
      </c>
      <c r="W132" s="161">
        <v>0.28696885452969895</v>
      </c>
      <c r="X132" s="161">
        <v>0.54623059846242461</v>
      </c>
      <c r="Y132" s="161">
        <v>8.0496723006782081E-2</v>
      </c>
      <c r="Z132" s="161">
        <v>183</v>
      </c>
      <c r="AA132" s="168">
        <f t="shared" si="6"/>
        <v>92.593109271037591</v>
      </c>
      <c r="AB132" s="168">
        <f t="shared" si="7"/>
        <v>335.02334090240208</v>
      </c>
      <c r="AC132" s="168">
        <f t="shared" si="8"/>
        <v>27.637808464817237</v>
      </c>
      <c r="AD132" s="168">
        <f t="shared" si="8"/>
        <v>28.050682760923564</v>
      </c>
      <c r="AE132" s="157"/>
    </row>
    <row r="133" spans="1:31" s="158" customFormat="1" ht="63" x14ac:dyDescent="0.25">
      <c r="A133" s="159" t="s">
        <v>7</v>
      </c>
      <c r="B133" s="157" t="s">
        <v>147</v>
      </c>
      <c r="C133" s="160" t="s">
        <v>121</v>
      </c>
      <c r="D133" s="157" t="s">
        <v>10</v>
      </c>
      <c r="E133" s="160" t="s">
        <v>375</v>
      </c>
      <c r="F133" s="157" t="s">
        <v>23</v>
      </c>
      <c r="G133" s="160" t="s">
        <v>119</v>
      </c>
      <c r="H133" s="157">
        <v>0.6</v>
      </c>
      <c r="I133" s="157">
        <v>0.1</v>
      </c>
      <c r="J133" s="157">
        <v>0.5</v>
      </c>
      <c r="K133" s="157">
        <v>2.19</v>
      </c>
      <c r="L133" s="161">
        <f t="shared" si="10"/>
        <v>35.04</v>
      </c>
      <c r="M133" s="160" t="s">
        <v>122</v>
      </c>
      <c r="N133" s="157">
        <v>7.9239691764705915E-4</v>
      </c>
      <c r="O133" s="157">
        <v>7.9239691764705915E-4</v>
      </c>
      <c r="P133" s="157">
        <v>1</v>
      </c>
      <c r="Q133" s="157">
        <v>115</v>
      </c>
      <c r="R133" s="157">
        <v>0.6</v>
      </c>
      <c r="S133" s="157">
        <v>0.1</v>
      </c>
      <c r="T133" s="157">
        <v>0.5</v>
      </c>
      <c r="U133" s="157">
        <v>1</v>
      </c>
      <c r="V133" s="161">
        <v>0.44550271757556148</v>
      </c>
      <c r="W133" s="161">
        <v>0.203302888052666</v>
      </c>
      <c r="X133" s="161">
        <v>0.12026344231315395</v>
      </c>
      <c r="Y133" s="161">
        <v>5.8587076436413338E-2</v>
      </c>
      <c r="Z133" s="161">
        <v>183</v>
      </c>
      <c r="AA133" s="168">
        <f t="shared" si="6"/>
        <v>410.77190504222114</v>
      </c>
      <c r="AB133" s="168">
        <f t="shared" si="7"/>
        <v>1521.6594210191186</v>
      </c>
      <c r="AC133" s="168">
        <f t="shared" si="8"/>
        <v>26.994996342027058</v>
      </c>
      <c r="AD133" s="168">
        <f t="shared" si="8"/>
        <v>28.817631169723594</v>
      </c>
      <c r="AE133" s="157"/>
    </row>
    <row r="134" spans="1:31" s="158" customFormat="1" ht="63" x14ac:dyDescent="0.25">
      <c r="A134" s="159" t="s">
        <v>7</v>
      </c>
      <c r="B134" s="157" t="s">
        <v>147</v>
      </c>
      <c r="C134" s="160" t="s">
        <v>121</v>
      </c>
      <c r="D134" s="157" t="s">
        <v>47</v>
      </c>
      <c r="E134" s="160" t="s">
        <v>375</v>
      </c>
      <c r="F134" s="157" t="s">
        <v>23</v>
      </c>
      <c r="G134" s="160" t="s">
        <v>119</v>
      </c>
      <c r="H134" s="157">
        <v>0.6</v>
      </c>
      <c r="I134" s="157">
        <v>0.1</v>
      </c>
      <c r="J134" s="157">
        <v>0.5</v>
      </c>
      <c r="K134" s="157">
        <v>9.61</v>
      </c>
      <c r="L134" s="168">
        <f t="shared" si="10"/>
        <v>153.76</v>
      </c>
      <c r="M134" s="160" t="s">
        <v>122</v>
      </c>
      <c r="N134" s="157">
        <v>7.9239691764705915E-4</v>
      </c>
      <c r="O134" s="157">
        <v>7.9239691764705915E-4</v>
      </c>
      <c r="P134" s="157">
        <v>1</v>
      </c>
      <c r="Q134" s="157">
        <v>116</v>
      </c>
      <c r="R134" s="157">
        <v>0.6</v>
      </c>
      <c r="S134" s="157">
        <v>0.1</v>
      </c>
      <c r="T134" s="157">
        <v>0.5</v>
      </c>
      <c r="U134" s="157">
        <v>1</v>
      </c>
      <c r="V134" s="161">
        <v>1.9576216431086029</v>
      </c>
      <c r="W134" s="161">
        <v>0.89063713529104438</v>
      </c>
      <c r="X134" s="161">
        <v>0.52299040576914113</v>
      </c>
      <c r="Y134" s="161">
        <v>0.25448595925514578</v>
      </c>
      <c r="Z134" s="161">
        <v>183</v>
      </c>
      <c r="AA134" s="168">
        <f t="shared" si="6"/>
        <v>93.480780948766679</v>
      </c>
      <c r="AB134" s="168">
        <f t="shared" si="7"/>
        <v>349.91081668289729</v>
      </c>
      <c r="AC134" s="168"/>
      <c r="AD134" s="168"/>
      <c r="AE134" s="157"/>
    </row>
    <row r="135" spans="1:31" s="158" customFormat="1" ht="63" x14ac:dyDescent="0.25">
      <c r="A135" s="159" t="s">
        <v>7</v>
      </c>
      <c r="B135" s="157" t="s">
        <v>145</v>
      </c>
      <c r="C135" s="157" t="s">
        <v>123</v>
      </c>
      <c r="D135" s="157" t="s">
        <v>10</v>
      </c>
      <c r="E135" s="160" t="s">
        <v>375</v>
      </c>
      <c r="F135" s="157" t="s">
        <v>23</v>
      </c>
      <c r="G135" s="157" t="s">
        <v>10</v>
      </c>
      <c r="H135" s="157">
        <v>0.6</v>
      </c>
      <c r="I135" s="157">
        <v>0.1</v>
      </c>
      <c r="J135" s="157">
        <v>4</v>
      </c>
      <c r="K135" s="157">
        <v>0.373</v>
      </c>
      <c r="L135" s="157">
        <f t="shared" si="10"/>
        <v>0.746</v>
      </c>
      <c r="M135" s="160" t="s">
        <v>112</v>
      </c>
      <c r="N135" s="157">
        <v>7.9239691764705807E-4</v>
      </c>
      <c r="O135" s="157">
        <v>7.9239691764705807E-4</v>
      </c>
      <c r="P135" s="157">
        <v>1</v>
      </c>
      <c r="Q135" s="157">
        <v>117</v>
      </c>
      <c r="R135" s="157">
        <v>0.6</v>
      </c>
      <c r="S135" s="157">
        <v>0.1</v>
      </c>
      <c r="T135" s="157">
        <v>4</v>
      </c>
      <c r="U135" s="157">
        <v>1</v>
      </c>
      <c r="V135" s="161">
        <v>8.80957134835747E-2</v>
      </c>
      <c r="W135" s="161">
        <v>1.9737516774216816E-2</v>
      </c>
      <c r="X135" s="161">
        <v>3.2772197136870296E-2</v>
      </c>
      <c r="Y135" s="161">
        <v>7.4795160294665198E-3</v>
      </c>
      <c r="Z135" s="161">
        <v>183</v>
      </c>
      <c r="AA135" s="168">
        <f t="shared" si="6"/>
        <v>2077.2860876383056</v>
      </c>
      <c r="AB135" s="168">
        <f t="shared" si="7"/>
        <v>5584.0015619250689</v>
      </c>
      <c r="AC135" s="168"/>
      <c r="AD135" s="168"/>
      <c r="AE135" s="157"/>
    </row>
    <row r="136" spans="1:31" s="158" customFormat="1" ht="63" x14ac:dyDescent="0.25">
      <c r="A136" s="159" t="s">
        <v>7</v>
      </c>
      <c r="B136" s="157" t="s">
        <v>146</v>
      </c>
      <c r="C136" s="157" t="s">
        <v>123</v>
      </c>
      <c r="D136" s="157" t="s">
        <v>16</v>
      </c>
      <c r="E136" s="160" t="s">
        <v>375</v>
      </c>
      <c r="F136" s="157" t="s">
        <v>23</v>
      </c>
      <c r="G136" s="157" t="s">
        <v>47</v>
      </c>
      <c r="H136" s="157">
        <v>1</v>
      </c>
      <c r="I136" s="157">
        <v>0.1</v>
      </c>
      <c r="J136" s="157">
        <v>8</v>
      </c>
      <c r="K136" s="157">
        <v>4.05</v>
      </c>
      <c r="L136" s="157">
        <f t="shared" si="10"/>
        <v>4.05</v>
      </c>
      <c r="M136" s="160" t="s">
        <v>58</v>
      </c>
      <c r="N136" s="157">
        <v>2.0499969176470587E-3</v>
      </c>
      <c r="O136" s="157">
        <v>2.0499969176470587E-3</v>
      </c>
      <c r="P136" s="157">
        <v>1</v>
      </c>
      <c r="Q136" s="157">
        <v>118</v>
      </c>
      <c r="R136" s="157">
        <v>1</v>
      </c>
      <c r="S136" s="157">
        <v>0.1</v>
      </c>
      <c r="T136" s="157">
        <v>8</v>
      </c>
      <c r="U136" s="157">
        <v>1</v>
      </c>
      <c r="V136" s="161">
        <v>0.92950091459154172</v>
      </c>
      <c r="W136" s="161">
        <v>0.13529716487305921</v>
      </c>
      <c r="X136" s="161">
        <v>0.32787663300205239</v>
      </c>
      <c r="Y136" s="161">
        <v>4.8438314467367856E-2</v>
      </c>
      <c r="Z136" s="161">
        <v>183</v>
      </c>
      <c r="AA136" s="168">
        <f t="shared" si="6"/>
        <v>196.87984931183979</v>
      </c>
      <c r="AB136" s="168">
        <f t="shared" si="7"/>
        <v>558.13675504851994</v>
      </c>
      <c r="AC136" s="168">
        <f>X136*100/V136</f>
        <v>35.274482020938507</v>
      </c>
      <c r="AD136" s="168">
        <f>Y136*100/W136</f>
        <v>35.8014260777855</v>
      </c>
      <c r="AE136" s="157"/>
    </row>
    <row r="137" spans="1:31" s="158" customFormat="1" ht="63" x14ac:dyDescent="0.25">
      <c r="A137" s="159" t="s">
        <v>7</v>
      </c>
      <c r="B137" s="157" t="s">
        <v>147</v>
      </c>
      <c r="C137" s="157" t="s">
        <v>123</v>
      </c>
      <c r="D137" s="157" t="s">
        <v>10</v>
      </c>
      <c r="E137" s="160" t="s">
        <v>375</v>
      </c>
      <c r="F137" s="157" t="s">
        <v>23</v>
      </c>
      <c r="G137" s="157" t="s">
        <v>10</v>
      </c>
      <c r="H137" s="157">
        <v>0.6</v>
      </c>
      <c r="I137" s="157">
        <v>0.1</v>
      </c>
      <c r="J137" s="157">
        <v>2.5</v>
      </c>
      <c r="K137" s="157">
        <v>0.373</v>
      </c>
      <c r="L137" s="161">
        <f t="shared" si="10"/>
        <v>1.1936</v>
      </c>
      <c r="M137" s="160" t="s">
        <v>124</v>
      </c>
      <c r="N137" s="157">
        <v>7.9239691764705807E-4</v>
      </c>
      <c r="O137" s="157">
        <v>7.9239691764705807E-4</v>
      </c>
      <c r="P137" s="157">
        <v>1</v>
      </c>
      <c r="Q137" s="157">
        <v>119</v>
      </c>
      <c r="R137" s="157">
        <v>0.6</v>
      </c>
      <c r="S137" s="157">
        <v>0.1</v>
      </c>
      <c r="T137" s="157">
        <v>2.5</v>
      </c>
      <c r="U137" s="157">
        <v>1</v>
      </c>
      <c r="V137" s="161">
        <v>8.3386109213079457E-2</v>
      </c>
      <c r="W137" s="161">
        <v>2.2618969308353446E-2</v>
      </c>
      <c r="X137" s="161">
        <v>2.8061622367547882E-2</v>
      </c>
      <c r="Y137" s="161">
        <v>7.7973497058594302E-3</v>
      </c>
      <c r="Z137" s="161">
        <v>183</v>
      </c>
      <c r="AA137" s="168">
        <f t="shared" si="6"/>
        <v>2194.6101302361244</v>
      </c>
      <c r="AB137" s="168">
        <f t="shared" si="7"/>
        <v>6521.3620796077712</v>
      </c>
      <c r="AC137" s="168">
        <f>X137*100/V137</f>
        <v>33.652634272503391</v>
      </c>
      <c r="AD137" s="168">
        <f>Y137*100/W137</f>
        <v>34.472612786029018</v>
      </c>
      <c r="AE137" s="157"/>
    </row>
    <row r="138" spans="1:31" s="158" customFormat="1" ht="63" x14ac:dyDescent="0.25">
      <c r="A138" s="159" t="s">
        <v>7</v>
      </c>
      <c r="B138" s="157" t="s">
        <v>147</v>
      </c>
      <c r="C138" s="157" t="s">
        <v>123</v>
      </c>
      <c r="D138" s="157" t="s">
        <v>16</v>
      </c>
      <c r="E138" s="160" t="s">
        <v>375</v>
      </c>
      <c r="F138" s="157" t="s">
        <v>23</v>
      </c>
      <c r="G138" s="157" t="s">
        <v>47</v>
      </c>
      <c r="H138" s="157">
        <v>1</v>
      </c>
      <c r="I138" s="157">
        <v>0.1</v>
      </c>
      <c r="J138" s="157">
        <v>2.5</v>
      </c>
      <c r="K138" s="157">
        <v>4.05</v>
      </c>
      <c r="L138" s="168">
        <f t="shared" si="10"/>
        <v>12.959999999999999</v>
      </c>
      <c r="M138" s="160" t="s">
        <v>124</v>
      </c>
      <c r="N138" s="157">
        <v>2.0499969176470587E-3</v>
      </c>
      <c r="O138" s="157">
        <v>2.0499969176470587E-3</v>
      </c>
      <c r="P138" s="157">
        <v>1</v>
      </c>
      <c r="Q138" s="157">
        <v>120</v>
      </c>
      <c r="R138" s="157">
        <v>1</v>
      </c>
      <c r="S138" s="157">
        <v>0.1</v>
      </c>
      <c r="T138" s="157">
        <v>2.5</v>
      </c>
      <c r="U138" s="157">
        <v>1</v>
      </c>
      <c r="V138" s="161">
        <v>0.85540008468072226</v>
      </c>
      <c r="W138" s="161">
        <v>0.23141378895625875</v>
      </c>
      <c r="X138" s="161">
        <v>0.25340801382045897</v>
      </c>
      <c r="Y138" s="161">
        <v>7.0264879603692709E-2</v>
      </c>
      <c r="Z138" s="161">
        <v>183</v>
      </c>
      <c r="AA138" s="168">
        <f t="shared" si="6"/>
        <v>213.93497999045053</v>
      </c>
      <c r="AB138" s="168">
        <f t="shared" si="7"/>
        <v>722.15553581370375</v>
      </c>
      <c r="AC138" s="168">
        <f t="shared" si="8"/>
        <v>29.624501839398743</v>
      </c>
      <c r="AD138" s="168">
        <f t="shared" si="8"/>
        <v>30.363307182604402</v>
      </c>
      <c r="AE138" s="157"/>
    </row>
    <row r="139" spans="1:31" s="158" customFormat="1" ht="63" x14ac:dyDescent="0.25">
      <c r="A139" s="159" t="s">
        <v>7</v>
      </c>
      <c r="B139" s="157" t="s">
        <v>145</v>
      </c>
      <c r="C139" s="157" t="s">
        <v>125</v>
      </c>
      <c r="D139" s="157" t="s">
        <v>10</v>
      </c>
      <c r="E139" s="160" t="s">
        <v>375</v>
      </c>
      <c r="F139" s="157" t="s">
        <v>23</v>
      </c>
      <c r="G139" s="157" t="s">
        <v>10</v>
      </c>
      <c r="H139" s="157">
        <v>0.6</v>
      </c>
      <c r="I139" s="157">
        <v>0.1</v>
      </c>
      <c r="J139" s="157">
        <v>4</v>
      </c>
      <c r="K139" s="157">
        <v>6.08</v>
      </c>
      <c r="L139" s="168">
        <f t="shared" si="10"/>
        <v>12.16</v>
      </c>
      <c r="M139" s="160" t="s">
        <v>112</v>
      </c>
      <c r="N139" s="157">
        <v>7.9239691764705915E-4</v>
      </c>
      <c r="O139" s="157">
        <v>7.9239691764705915E-4</v>
      </c>
      <c r="P139" s="157">
        <v>1</v>
      </c>
      <c r="Q139" s="157">
        <v>121</v>
      </c>
      <c r="R139" s="157">
        <v>0.6</v>
      </c>
      <c r="S139" s="157">
        <v>0.1</v>
      </c>
      <c r="T139" s="157">
        <v>4</v>
      </c>
      <c r="U139" s="157">
        <v>1</v>
      </c>
      <c r="V139" s="161">
        <v>1.2465401071751299</v>
      </c>
      <c r="W139" s="161">
        <v>0.27802315935082916</v>
      </c>
      <c r="X139" s="161">
        <v>0.3422050917458152</v>
      </c>
      <c r="Y139" s="161">
        <v>7.7796590191194601E-2</v>
      </c>
      <c r="Z139" s="161">
        <v>183</v>
      </c>
      <c r="AA139" s="168">
        <f t="shared" si="6"/>
        <v>146.8063473823629</v>
      </c>
      <c r="AB139" s="168">
        <f t="shared" si="7"/>
        <v>534.76702835248761</v>
      </c>
      <c r="AC139" s="168">
        <f t="shared" si="8"/>
        <v>27.452393210300283</v>
      </c>
      <c r="AD139" s="168">
        <f t="shared" si="8"/>
        <v>27.982053859414425</v>
      </c>
      <c r="AE139" s="160" t="s">
        <v>109</v>
      </c>
    </row>
    <row r="140" spans="1:31" s="158" customFormat="1" ht="63" x14ac:dyDescent="0.25">
      <c r="A140" s="159" t="s">
        <v>7</v>
      </c>
      <c r="B140" s="157" t="s">
        <v>146</v>
      </c>
      <c r="C140" s="157" t="s">
        <v>125</v>
      </c>
      <c r="D140" s="157" t="s">
        <v>16</v>
      </c>
      <c r="E140" s="160" t="s">
        <v>375</v>
      </c>
      <c r="F140" s="157" t="s">
        <v>23</v>
      </c>
      <c r="G140" s="157" t="s">
        <v>47</v>
      </c>
      <c r="H140" s="157">
        <v>1</v>
      </c>
      <c r="I140" s="157">
        <v>0.1</v>
      </c>
      <c r="J140" s="157">
        <v>8</v>
      </c>
      <c r="K140" s="157">
        <v>7.3</v>
      </c>
      <c r="L140" s="161">
        <f t="shared" si="10"/>
        <v>7.3</v>
      </c>
      <c r="M140" s="160" t="s">
        <v>58</v>
      </c>
      <c r="N140" s="157">
        <v>2.0499969176470587E-3</v>
      </c>
      <c r="O140" s="157">
        <v>2.0499969176470587E-3</v>
      </c>
      <c r="P140" s="157">
        <v>1</v>
      </c>
      <c r="Q140" s="157">
        <v>122</v>
      </c>
      <c r="R140" s="157">
        <v>1</v>
      </c>
      <c r="S140" s="157">
        <v>0.1</v>
      </c>
      <c r="T140" s="157">
        <v>8</v>
      </c>
      <c r="U140" s="157">
        <v>1</v>
      </c>
      <c r="V140" s="168">
        <v>1.5898917633521015</v>
      </c>
      <c r="W140" s="168">
        <v>0.23115516432294408</v>
      </c>
      <c r="X140" s="168">
        <v>0.50418355961477868</v>
      </c>
      <c r="Y140" s="168">
        <v>7.4411726352452079E-2</v>
      </c>
      <c r="Z140" s="161">
        <v>183</v>
      </c>
      <c r="AA140" s="168">
        <f t="shared" si="6"/>
        <v>115.10217501483612</v>
      </c>
      <c r="AB140" s="168">
        <f t="shared" si="7"/>
        <v>362.96304492717115</v>
      </c>
      <c r="AC140" s="168">
        <f t="shared" ref="AC140:AD158" si="11">X140*100/V140</f>
        <v>31.711816567422577</v>
      </c>
      <c r="AD140" s="168">
        <f t="shared" si="11"/>
        <v>32.191245465099087</v>
      </c>
      <c r="AE140" s="160" t="s">
        <v>109</v>
      </c>
    </row>
    <row r="141" spans="1:31" s="158" customFormat="1" ht="63" x14ac:dyDescent="0.25">
      <c r="A141" s="159" t="s">
        <v>7</v>
      </c>
      <c r="B141" s="157" t="s">
        <v>147</v>
      </c>
      <c r="C141" s="157" t="s">
        <v>125</v>
      </c>
      <c r="D141" s="157" t="s">
        <v>10</v>
      </c>
      <c r="E141" s="160" t="s">
        <v>375</v>
      </c>
      <c r="F141" s="157" t="s">
        <v>23</v>
      </c>
      <c r="G141" s="157" t="s">
        <v>10</v>
      </c>
      <c r="H141" s="157">
        <v>0.6</v>
      </c>
      <c r="I141" s="157">
        <v>0.1</v>
      </c>
      <c r="J141" s="157">
        <v>1</v>
      </c>
      <c r="K141" s="157">
        <v>6.08</v>
      </c>
      <c r="L141" s="168">
        <f t="shared" si="10"/>
        <v>48.64</v>
      </c>
      <c r="M141" s="160" t="s">
        <v>126</v>
      </c>
      <c r="N141" s="157">
        <v>7.9239691764705915E-4</v>
      </c>
      <c r="O141" s="157">
        <v>7.9239691764705915E-4</v>
      </c>
      <c r="P141" s="157">
        <v>1</v>
      </c>
      <c r="Q141" s="157">
        <v>123</v>
      </c>
      <c r="R141" s="157">
        <v>0.6</v>
      </c>
      <c r="S141" s="157">
        <v>0.1</v>
      </c>
      <c r="T141" s="157">
        <v>1</v>
      </c>
      <c r="U141" s="157">
        <v>1</v>
      </c>
      <c r="V141" s="157">
        <v>1.2379533844649773</v>
      </c>
      <c r="W141" s="157">
        <v>0.44754238557021592</v>
      </c>
      <c r="X141" s="157">
        <v>0.332835349957948</v>
      </c>
      <c r="Y141" s="157">
        <v>0.12567172459290799</v>
      </c>
      <c r="Z141" s="161">
        <v>183</v>
      </c>
      <c r="AA141" s="168">
        <f t="shared" si="6"/>
        <v>147.82462917946586</v>
      </c>
      <c r="AB141" s="168">
        <f t="shared" si="7"/>
        <v>549.82140575849621</v>
      </c>
      <c r="AC141" s="168">
        <f t="shared" si="11"/>
        <v>26.88593562041061</v>
      </c>
      <c r="AD141" s="168">
        <f t="shared" si="11"/>
        <v>28.080407274227007</v>
      </c>
      <c r="AE141" s="160" t="s">
        <v>109</v>
      </c>
    </row>
    <row r="142" spans="1:31" s="158" customFormat="1" ht="63" x14ac:dyDescent="0.25">
      <c r="A142" s="159" t="s">
        <v>7</v>
      </c>
      <c r="B142" s="157" t="s">
        <v>147</v>
      </c>
      <c r="C142" s="157" t="s">
        <v>125</v>
      </c>
      <c r="D142" s="157" t="s">
        <v>16</v>
      </c>
      <c r="E142" s="160" t="s">
        <v>375</v>
      </c>
      <c r="F142" s="157" t="s">
        <v>23</v>
      </c>
      <c r="G142" s="157" t="s">
        <v>47</v>
      </c>
      <c r="H142" s="157">
        <v>1</v>
      </c>
      <c r="I142" s="157">
        <v>0.1</v>
      </c>
      <c r="J142" s="157">
        <v>4</v>
      </c>
      <c r="K142" s="157">
        <v>7.3</v>
      </c>
      <c r="L142" s="168">
        <f t="shared" si="10"/>
        <v>14.6</v>
      </c>
      <c r="M142" s="160" t="s">
        <v>127</v>
      </c>
      <c r="N142" s="157">
        <v>2.0499969176470587E-3</v>
      </c>
      <c r="O142" s="157">
        <v>2.0499969176470587E-3</v>
      </c>
      <c r="P142" s="157">
        <v>1</v>
      </c>
      <c r="Q142" s="157">
        <v>124</v>
      </c>
      <c r="R142" s="157">
        <v>1</v>
      </c>
      <c r="S142" s="157">
        <v>0.1</v>
      </c>
      <c r="T142" s="157">
        <v>4</v>
      </c>
      <c r="U142" s="157">
        <v>1</v>
      </c>
      <c r="V142" s="157">
        <v>1.5366879142093246</v>
      </c>
      <c r="W142" s="157">
        <v>0.34293722278403899</v>
      </c>
      <c r="X142" s="157">
        <v>0.45005448839402395</v>
      </c>
      <c r="Y142" s="157">
        <v>0.10240238328697461</v>
      </c>
      <c r="Z142" s="161">
        <v>183</v>
      </c>
      <c r="AA142" s="168">
        <f t="shared" si="6"/>
        <v>119.08729046922933</v>
      </c>
      <c r="AB142" s="168">
        <f t="shared" si="7"/>
        <v>406.61743126486272</v>
      </c>
      <c r="AC142" s="168">
        <f t="shared" si="11"/>
        <v>29.287305784895921</v>
      </c>
      <c r="AD142" s="168">
        <f t="shared" si="11"/>
        <v>29.860387407248997</v>
      </c>
      <c r="AE142" s="160" t="s">
        <v>109</v>
      </c>
    </row>
    <row r="143" spans="1:31" s="158" customFormat="1" ht="63" x14ac:dyDescent="0.25">
      <c r="A143" s="159" t="s">
        <v>7</v>
      </c>
      <c r="B143" s="157" t="s">
        <v>145</v>
      </c>
      <c r="C143" s="160" t="s">
        <v>128</v>
      </c>
      <c r="D143" s="157" t="s">
        <v>10</v>
      </c>
      <c r="E143" s="160" t="s">
        <v>375</v>
      </c>
      <c r="F143" s="157" t="s">
        <v>23</v>
      </c>
      <c r="G143" s="160" t="s">
        <v>129</v>
      </c>
      <c r="H143" s="157">
        <v>0.99</v>
      </c>
      <c r="I143" s="157">
        <v>0.1</v>
      </c>
      <c r="J143" s="157">
        <v>6</v>
      </c>
      <c r="K143" s="157">
        <v>0.50700000000000001</v>
      </c>
      <c r="L143" s="157">
        <f t="shared" ref="L143:L150" si="12">K143</f>
        <v>0.50700000000000001</v>
      </c>
      <c r="M143" s="160" t="s">
        <v>130</v>
      </c>
      <c r="N143" s="157">
        <v>2.0185569176468334E-3</v>
      </c>
      <c r="O143" s="157">
        <v>2.0185569176468334E-3</v>
      </c>
      <c r="P143" s="157">
        <v>1</v>
      </c>
      <c r="Q143" s="157">
        <v>125</v>
      </c>
      <c r="R143" s="157">
        <v>0.99</v>
      </c>
      <c r="S143" s="157">
        <v>0.1</v>
      </c>
      <c r="T143" s="157">
        <v>6</v>
      </c>
      <c r="U143" s="157">
        <v>1</v>
      </c>
      <c r="V143" s="157">
        <v>0.15619532628153324</v>
      </c>
      <c r="W143" s="157">
        <v>2.7001203840033128E-2</v>
      </c>
      <c r="X143" s="157">
        <v>9.9786886547018436E-2</v>
      </c>
      <c r="Y143" s="157">
        <v>1.7437398199865235E-2</v>
      </c>
      <c r="Z143" s="161">
        <v>183</v>
      </c>
      <c r="AA143" s="168">
        <f t="shared" si="6"/>
        <v>1171.6099601479295</v>
      </c>
      <c r="AB143" s="168">
        <f t="shared" si="7"/>
        <v>1833.9083053139702</v>
      </c>
      <c r="AC143" s="168">
        <f t="shared" si="11"/>
        <v>63.88596184187881</v>
      </c>
      <c r="AD143" s="168">
        <f t="shared" si="11"/>
        <v>64.580076885356533</v>
      </c>
      <c r="AE143" s="157"/>
    </row>
    <row r="144" spans="1:31" s="158" customFormat="1" ht="63" x14ac:dyDescent="0.25">
      <c r="A144" s="159" t="s">
        <v>7</v>
      </c>
      <c r="B144" s="157" t="s">
        <v>146</v>
      </c>
      <c r="C144" s="160" t="s">
        <v>128</v>
      </c>
      <c r="D144" s="157" t="s">
        <v>16</v>
      </c>
      <c r="E144" s="160" t="s">
        <v>375</v>
      </c>
      <c r="F144" s="157" t="s">
        <v>23</v>
      </c>
      <c r="G144" s="160" t="s">
        <v>129</v>
      </c>
      <c r="H144" s="157">
        <v>1</v>
      </c>
      <c r="I144" s="157">
        <v>0.1</v>
      </c>
      <c r="J144" s="157">
        <v>12</v>
      </c>
      <c r="K144" s="157">
        <v>0.60799999999999998</v>
      </c>
      <c r="L144" s="157">
        <f t="shared" si="12"/>
        <v>0.60799999999999998</v>
      </c>
      <c r="M144" s="160" t="s">
        <v>130</v>
      </c>
      <c r="N144" s="157">
        <v>2.0499969176470587E-3</v>
      </c>
      <c r="O144" s="157">
        <v>2.0499969176470587E-3</v>
      </c>
      <c r="P144" s="157">
        <v>1</v>
      </c>
      <c r="Q144" s="157">
        <v>126</v>
      </c>
      <c r="R144" s="157">
        <v>1</v>
      </c>
      <c r="S144" s="157">
        <v>0.1</v>
      </c>
      <c r="T144" s="157">
        <v>12</v>
      </c>
      <c r="U144" s="157">
        <v>1</v>
      </c>
      <c r="V144" s="157">
        <v>0.34722722549114127</v>
      </c>
      <c r="W144" s="157">
        <v>3.7908052884379005E-2</v>
      </c>
      <c r="X144" s="157">
        <v>0.21190434883144038</v>
      </c>
      <c r="Y144" s="157">
        <v>2.335394357238034E-2</v>
      </c>
      <c r="Z144" s="161">
        <v>183</v>
      </c>
      <c r="AA144" s="168">
        <f t="shared" si="6"/>
        <v>527.03240577161728</v>
      </c>
      <c r="AB144" s="168">
        <f t="shared" si="7"/>
        <v>863.59718905801037</v>
      </c>
      <c r="AC144" s="168">
        <f t="shared" si="11"/>
        <v>61.027573091859026</v>
      </c>
      <c r="AD144" s="168">
        <f t="shared" si="11"/>
        <v>61.606813844041923</v>
      </c>
      <c r="AE144" s="157"/>
    </row>
    <row r="145" spans="1:31" s="158" customFormat="1" ht="90" x14ac:dyDescent="0.25">
      <c r="A145" s="159" t="s">
        <v>7</v>
      </c>
      <c r="B145" s="157" t="s">
        <v>147</v>
      </c>
      <c r="C145" s="160" t="s">
        <v>128</v>
      </c>
      <c r="D145" s="157" t="s">
        <v>10</v>
      </c>
      <c r="E145" s="160" t="s">
        <v>375</v>
      </c>
      <c r="F145" s="157" t="s">
        <v>23</v>
      </c>
      <c r="G145" s="160" t="s">
        <v>129</v>
      </c>
      <c r="H145" s="157">
        <v>0.99</v>
      </c>
      <c r="I145" s="157">
        <v>0.1</v>
      </c>
      <c r="J145" s="157">
        <v>0.5</v>
      </c>
      <c r="K145" s="157">
        <v>0.50700000000000001</v>
      </c>
      <c r="L145" s="157">
        <f t="shared" si="12"/>
        <v>0.50700000000000001</v>
      </c>
      <c r="M145" s="160" t="s">
        <v>131</v>
      </c>
      <c r="N145" s="153">
        <v>2.0185569176470403E-3</v>
      </c>
      <c r="O145" s="153">
        <v>2.0185569176470399E-3</v>
      </c>
      <c r="P145" s="157">
        <v>1</v>
      </c>
      <c r="Q145" s="157">
        <v>127</v>
      </c>
      <c r="R145" s="157">
        <v>0.99</v>
      </c>
      <c r="S145" s="157">
        <v>0.1</v>
      </c>
      <c r="T145" s="157">
        <v>0.5</v>
      </c>
      <c r="U145" s="157">
        <v>1</v>
      </c>
      <c r="V145" s="157">
        <v>1.3010003675063244E-2</v>
      </c>
      <c r="W145" s="157">
        <v>6.2569316475734015E-3</v>
      </c>
      <c r="X145" s="157">
        <v>8.3102175222917411E-3</v>
      </c>
      <c r="Y145" s="157">
        <v>4.1654561534826473E-3</v>
      </c>
      <c r="Z145" s="161">
        <v>183</v>
      </c>
      <c r="AA145" s="156">
        <f t="shared" si="6"/>
        <v>14066.099024304111</v>
      </c>
      <c r="AB145" s="156">
        <f t="shared" si="7"/>
        <v>22021.084226629649</v>
      </c>
      <c r="AC145" s="156">
        <f t="shared" si="11"/>
        <v>63.875597039378569</v>
      </c>
      <c r="AD145" s="156">
        <f t="shared" si="11"/>
        <v>66.573464249016013</v>
      </c>
      <c r="AE145" s="153"/>
    </row>
    <row r="146" spans="1:31" s="158" customFormat="1" ht="75" x14ac:dyDescent="0.25">
      <c r="A146" s="159" t="s">
        <v>7</v>
      </c>
      <c r="B146" s="157" t="s">
        <v>147</v>
      </c>
      <c r="C146" s="160" t="s">
        <v>128</v>
      </c>
      <c r="D146" s="157" t="s">
        <v>16</v>
      </c>
      <c r="E146" s="160" t="s">
        <v>375</v>
      </c>
      <c r="F146" s="157" t="s">
        <v>23</v>
      </c>
      <c r="G146" s="160" t="s">
        <v>129</v>
      </c>
      <c r="H146" s="157">
        <v>1</v>
      </c>
      <c r="I146" s="157">
        <v>0.1</v>
      </c>
      <c r="J146" s="157">
        <v>1</v>
      </c>
      <c r="K146" s="157">
        <v>0.60799999999999998</v>
      </c>
      <c r="L146" s="157">
        <f t="shared" si="12"/>
        <v>0.60799999999999998</v>
      </c>
      <c r="M146" s="160" t="s">
        <v>132</v>
      </c>
      <c r="N146" s="153">
        <v>2.0499969176470587E-3</v>
      </c>
      <c r="O146" s="153">
        <v>2.0499969176470587E-3</v>
      </c>
      <c r="P146" s="157">
        <v>1</v>
      </c>
      <c r="Q146" s="157">
        <v>128</v>
      </c>
      <c r="R146" s="157">
        <v>1</v>
      </c>
      <c r="S146" s="157">
        <v>0.1</v>
      </c>
      <c r="T146" s="157">
        <v>1</v>
      </c>
      <c r="U146" s="157">
        <v>1</v>
      </c>
      <c r="V146" s="157">
        <v>2.8922745237229069E-2</v>
      </c>
      <c r="W146" s="157">
        <v>1.0805915435318935E-2</v>
      </c>
      <c r="X146" s="157">
        <v>1.7650809222192903E-2</v>
      </c>
      <c r="Y146" s="157">
        <v>6.7899634582605957E-3</v>
      </c>
      <c r="Z146" s="161">
        <v>183</v>
      </c>
      <c r="AA146" s="156">
        <f t="shared" si="6"/>
        <v>6327.2002190319135</v>
      </c>
      <c r="AB146" s="156">
        <f t="shared" si="7"/>
        <v>10367.796609002407</v>
      </c>
      <c r="AC146" s="156">
        <f t="shared" si="11"/>
        <v>61.027433867076205</v>
      </c>
      <c r="AD146" s="156">
        <f t="shared" si="11"/>
        <v>62.8356153525663</v>
      </c>
      <c r="AE146" s="153"/>
    </row>
    <row r="147" spans="1:31" s="158" customFormat="1" ht="63" x14ac:dyDescent="0.25">
      <c r="A147" s="159" t="s">
        <v>7</v>
      </c>
      <c r="B147" s="157" t="s">
        <v>145</v>
      </c>
      <c r="C147" s="160" t="s">
        <v>133</v>
      </c>
      <c r="D147" s="157" t="s">
        <v>10</v>
      </c>
      <c r="E147" s="160" t="s">
        <v>375</v>
      </c>
      <c r="F147" s="157" t="s">
        <v>23</v>
      </c>
      <c r="G147" s="160" t="s">
        <v>134</v>
      </c>
      <c r="H147" s="157">
        <v>0.6</v>
      </c>
      <c r="I147" s="157">
        <v>0.1</v>
      </c>
      <c r="J147" s="157">
        <v>6</v>
      </c>
      <c r="K147" s="157">
        <v>1.2999999999999999E-2</v>
      </c>
      <c r="L147" s="157">
        <f t="shared" si="12"/>
        <v>1.2999999999999999E-2</v>
      </c>
      <c r="M147" s="160" t="s">
        <v>130</v>
      </c>
      <c r="N147" s="153">
        <v>7.9239691764705742E-4</v>
      </c>
      <c r="O147" s="153">
        <v>7.9239691764705742E-4</v>
      </c>
      <c r="P147" s="157">
        <v>1</v>
      </c>
      <c r="Q147" s="157">
        <v>129</v>
      </c>
      <c r="R147" s="157">
        <v>0.6</v>
      </c>
      <c r="S147" s="157">
        <v>0.1</v>
      </c>
      <c r="T147" s="157">
        <v>6</v>
      </c>
      <c r="U147" s="157">
        <v>1</v>
      </c>
      <c r="V147" s="157">
        <v>2.0814286066006268E-2</v>
      </c>
      <c r="W147" s="157">
        <v>3.635634546975039E-3</v>
      </c>
      <c r="X147" s="157">
        <v>1.9368467583479956E-2</v>
      </c>
      <c r="Y147" s="157">
        <v>3.3905099724904344E-3</v>
      </c>
      <c r="Z147" s="161">
        <v>183</v>
      </c>
      <c r="AA147" s="156">
        <f t="shared" si="6"/>
        <v>8792.0382865725187</v>
      </c>
      <c r="AB147" s="156">
        <f t="shared" si="7"/>
        <v>9448.3468664339307</v>
      </c>
      <c r="AC147" s="156">
        <f t="shared" si="11"/>
        <v>93.053720517046173</v>
      </c>
      <c r="AD147" s="156">
        <f t="shared" si="11"/>
        <v>93.25772237782931</v>
      </c>
      <c r="AE147" s="153"/>
    </row>
    <row r="148" spans="1:31" s="158" customFormat="1" ht="63" x14ac:dyDescent="0.25">
      <c r="A148" s="159" t="s">
        <v>7</v>
      </c>
      <c r="B148" s="157" t="s">
        <v>146</v>
      </c>
      <c r="C148" s="160" t="s">
        <v>133</v>
      </c>
      <c r="D148" s="157" t="s">
        <v>16</v>
      </c>
      <c r="E148" s="160" t="s">
        <v>375</v>
      </c>
      <c r="F148" s="157" t="s">
        <v>23</v>
      </c>
      <c r="G148" s="160" t="s">
        <v>135</v>
      </c>
      <c r="H148" s="157">
        <v>1</v>
      </c>
      <c r="I148" s="157">
        <v>0.1</v>
      </c>
      <c r="J148" s="157">
        <v>12</v>
      </c>
      <c r="K148" s="157">
        <v>1.544</v>
      </c>
      <c r="L148" s="157">
        <f t="shared" si="12"/>
        <v>1.544</v>
      </c>
      <c r="M148" s="160" t="s">
        <v>130</v>
      </c>
      <c r="N148" s="153">
        <v>2.0499969176470587E-3</v>
      </c>
      <c r="O148" s="153">
        <v>2.0499969176470587E-3</v>
      </c>
      <c r="P148" s="157">
        <v>1</v>
      </c>
      <c r="Q148" s="157">
        <v>130</v>
      </c>
      <c r="R148" s="157">
        <v>1</v>
      </c>
      <c r="S148" s="157">
        <v>0.1</v>
      </c>
      <c r="T148" s="157">
        <v>12</v>
      </c>
      <c r="U148" s="157">
        <v>1</v>
      </c>
      <c r="V148" s="157">
        <v>0.63183031184784866</v>
      </c>
      <c r="W148" s="157">
        <v>6.8670845510773293E-2</v>
      </c>
      <c r="X148" s="157">
        <v>0.28801913215944003</v>
      </c>
      <c r="Y148" s="157">
        <v>3.1691655585348526E-2</v>
      </c>
      <c r="Z148" s="161">
        <v>183</v>
      </c>
      <c r="AA148" s="156">
        <f t="shared" ref="AA148:AA158" si="13">Z148/V148</f>
        <v>289.6347271861631</v>
      </c>
      <c r="AB148" s="156">
        <f t="shared" ref="AB148:AB158" si="14">Z148/X148</f>
        <v>635.37445803668311</v>
      </c>
      <c r="AC148" s="156">
        <f t="shared" si="11"/>
        <v>45.58488675813927</v>
      </c>
      <c r="AD148" s="156">
        <f t="shared" si="11"/>
        <v>46.15008792978476</v>
      </c>
      <c r="AE148" s="153"/>
    </row>
    <row r="149" spans="1:31" s="158" customFormat="1" ht="90" x14ac:dyDescent="0.25">
      <c r="A149" s="159" t="s">
        <v>7</v>
      </c>
      <c r="B149" s="157" t="s">
        <v>147</v>
      </c>
      <c r="C149" s="160" t="s">
        <v>133</v>
      </c>
      <c r="D149" s="157" t="s">
        <v>10</v>
      </c>
      <c r="E149" s="160" t="s">
        <v>375</v>
      </c>
      <c r="F149" s="157" t="s">
        <v>23</v>
      </c>
      <c r="G149" s="160" t="s">
        <v>134</v>
      </c>
      <c r="H149" s="157">
        <v>0.6</v>
      </c>
      <c r="I149" s="157">
        <v>0.1</v>
      </c>
      <c r="J149" s="168">
        <v>0.5</v>
      </c>
      <c r="K149" s="157">
        <v>1.2999999999999999E-2</v>
      </c>
      <c r="L149" s="157">
        <f t="shared" si="12"/>
        <v>1.2999999999999999E-2</v>
      </c>
      <c r="M149" s="160" t="s">
        <v>136</v>
      </c>
      <c r="N149" s="153">
        <v>7.9239691764705807E-4</v>
      </c>
      <c r="O149" s="153">
        <v>7.9239691764705807E-4</v>
      </c>
      <c r="P149" s="157">
        <v>1</v>
      </c>
      <c r="Q149" s="157">
        <v>131</v>
      </c>
      <c r="R149" s="157">
        <v>0.6</v>
      </c>
      <c r="S149" s="157">
        <v>0.1</v>
      </c>
      <c r="T149" s="157">
        <v>0.5</v>
      </c>
      <c r="U149" s="157">
        <v>1</v>
      </c>
      <c r="V149" s="157">
        <v>1.7334567457373362E-3</v>
      </c>
      <c r="W149" s="157">
        <v>8.6742899643555934E-4</v>
      </c>
      <c r="X149" s="157">
        <v>1.6129142089930646E-3</v>
      </c>
      <c r="Y149" s="157">
        <v>8.1380237082523778E-4</v>
      </c>
      <c r="Z149" s="161">
        <v>183</v>
      </c>
      <c r="AA149" s="156">
        <f t="shared" si="13"/>
        <v>105569.40659177501</v>
      </c>
      <c r="AB149" s="156">
        <f t="shared" si="14"/>
        <v>113459.22739080222</v>
      </c>
      <c r="AC149" s="156">
        <f t="shared" si="11"/>
        <v>93.046117992808746</v>
      </c>
      <c r="AD149" s="156">
        <f t="shared" si="11"/>
        <v>93.817750406006226</v>
      </c>
      <c r="AE149" s="153"/>
    </row>
    <row r="150" spans="1:31" s="158" customFormat="1" ht="75" x14ac:dyDescent="0.25">
      <c r="A150" s="159" t="s">
        <v>7</v>
      </c>
      <c r="B150" s="157" t="s">
        <v>147</v>
      </c>
      <c r="C150" s="160" t="s">
        <v>133</v>
      </c>
      <c r="D150" s="157" t="s">
        <v>16</v>
      </c>
      <c r="E150" s="160" t="s">
        <v>375</v>
      </c>
      <c r="F150" s="157" t="s">
        <v>23</v>
      </c>
      <c r="G150" s="160" t="s">
        <v>135</v>
      </c>
      <c r="H150" s="157">
        <v>1</v>
      </c>
      <c r="I150" s="157">
        <v>0.1</v>
      </c>
      <c r="J150" s="164">
        <v>1</v>
      </c>
      <c r="K150" s="157">
        <v>1.544</v>
      </c>
      <c r="L150" s="157">
        <f t="shared" si="12"/>
        <v>1.544</v>
      </c>
      <c r="M150" s="160" t="s">
        <v>132</v>
      </c>
      <c r="N150" s="153">
        <v>2.0499969176470587E-3</v>
      </c>
      <c r="O150" s="153">
        <v>2.0499969176470587E-3</v>
      </c>
      <c r="P150" s="157">
        <v>1</v>
      </c>
      <c r="Q150" s="157">
        <v>132</v>
      </c>
      <c r="R150" s="157">
        <v>1</v>
      </c>
      <c r="S150" s="157">
        <v>0.1</v>
      </c>
      <c r="T150" s="157">
        <v>1</v>
      </c>
      <c r="U150" s="157">
        <v>1</v>
      </c>
      <c r="V150" s="157">
        <v>5.2612704641732379E-2</v>
      </c>
      <c r="W150" s="157">
        <v>1.9388675055665428E-2</v>
      </c>
      <c r="X150" s="157">
        <v>2.3991222086334391E-2</v>
      </c>
      <c r="Y150" s="157">
        <v>9.1835235707608594E-3</v>
      </c>
      <c r="Z150" s="161">
        <v>183</v>
      </c>
      <c r="AA150" s="156">
        <f t="shared" si="13"/>
        <v>3478.2473405642877</v>
      </c>
      <c r="AB150" s="156">
        <f t="shared" si="14"/>
        <v>7627.7898366935797</v>
      </c>
      <c r="AC150" s="156">
        <f t="shared" si="11"/>
        <v>45.599674545726664</v>
      </c>
      <c r="AD150" s="156">
        <f t="shared" si="11"/>
        <v>47.36540039169622</v>
      </c>
      <c r="AE150" s="153"/>
    </row>
    <row r="151" spans="1:31" s="158" customFormat="1" ht="63" x14ac:dyDescent="0.25">
      <c r="A151" s="159" t="s">
        <v>137</v>
      </c>
      <c r="B151" s="157" t="s">
        <v>145</v>
      </c>
      <c r="C151" s="157" t="s">
        <v>138</v>
      </c>
      <c r="D151" s="157" t="s">
        <v>82</v>
      </c>
      <c r="E151" s="160" t="s">
        <v>375</v>
      </c>
      <c r="F151" s="157" t="s">
        <v>23</v>
      </c>
      <c r="G151" s="157" t="s">
        <v>13</v>
      </c>
      <c r="H151" s="157">
        <v>0.01</v>
      </c>
      <c r="I151" s="157">
        <v>0.1</v>
      </c>
      <c r="J151" s="157">
        <v>4</v>
      </c>
      <c r="K151" s="157">
        <v>4.13</v>
      </c>
      <c r="L151" s="157">
        <f>K151*8/J151</f>
        <v>8.26</v>
      </c>
      <c r="M151" s="160" t="s">
        <v>139</v>
      </c>
      <c r="N151" s="153">
        <v>4.7800000000000002E-4</v>
      </c>
      <c r="O151" s="153">
        <v>4.7800000000000002E-4</v>
      </c>
      <c r="P151" s="157">
        <v>1</v>
      </c>
      <c r="Q151" s="157">
        <v>133</v>
      </c>
      <c r="R151" s="157">
        <v>0.01</v>
      </c>
      <c r="S151" s="157">
        <v>0.1</v>
      </c>
      <c r="T151" s="157">
        <v>4</v>
      </c>
      <c r="U151" s="157">
        <v>1</v>
      </c>
      <c r="V151" s="157">
        <v>0.83765561050877546</v>
      </c>
      <c r="W151" s="157">
        <v>0.18681553770033069</v>
      </c>
      <c r="X151" s="157">
        <v>0.22399511787691678</v>
      </c>
      <c r="Y151" s="157">
        <v>5.0901421874108836E-2</v>
      </c>
      <c r="Z151" s="161">
        <v>183</v>
      </c>
      <c r="AA151" s="156">
        <f t="shared" si="13"/>
        <v>218.46687075712347</v>
      </c>
      <c r="AB151" s="156">
        <f t="shared" si="14"/>
        <v>816.98209199611563</v>
      </c>
      <c r="AC151" s="156">
        <f t="shared" si="11"/>
        <v>26.740717195324052</v>
      </c>
      <c r="AD151" s="156">
        <f t="shared" si="11"/>
        <v>27.246888829857074</v>
      </c>
      <c r="AE151" s="153"/>
    </row>
    <row r="152" spans="1:31" s="158" customFormat="1" ht="63" x14ac:dyDescent="0.25">
      <c r="A152" s="159" t="s">
        <v>137</v>
      </c>
      <c r="B152" s="157" t="s">
        <v>146</v>
      </c>
      <c r="C152" s="157" t="s">
        <v>138</v>
      </c>
      <c r="D152" s="157" t="s">
        <v>82</v>
      </c>
      <c r="E152" s="160" t="s">
        <v>375</v>
      </c>
      <c r="F152" s="157" t="s">
        <v>23</v>
      </c>
      <c r="G152" s="157" t="s">
        <v>16</v>
      </c>
      <c r="H152" s="157">
        <v>2.5000000000000001E-2</v>
      </c>
      <c r="I152" s="157">
        <v>0.1</v>
      </c>
      <c r="J152" s="157">
        <v>8</v>
      </c>
      <c r="K152" s="157">
        <f>L152*J152/8</f>
        <v>4.13</v>
      </c>
      <c r="L152" s="157">
        <v>4.13</v>
      </c>
      <c r="M152" s="160" t="s">
        <v>58</v>
      </c>
      <c r="N152" s="153">
        <v>4.7800000000000002E-4</v>
      </c>
      <c r="O152" s="153">
        <v>4.7800000000000002E-4</v>
      </c>
      <c r="P152" s="157">
        <v>1</v>
      </c>
      <c r="Q152" s="157">
        <v>134</v>
      </c>
      <c r="R152" s="157">
        <v>2.5000000000000001E-2</v>
      </c>
      <c r="S152" s="157">
        <v>0.1</v>
      </c>
      <c r="T152" s="157">
        <v>8</v>
      </c>
      <c r="U152" s="157">
        <v>1</v>
      </c>
      <c r="V152" s="157">
        <v>0.83780965461188206</v>
      </c>
      <c r="W152" s="157">
        <v>0.12161660961705935</v>
      </c>
      <c r="X152" s="157">
        <v>0.22447209067999263</v>
      </c>
      <c r="Y152" s="157">
        <v>3.3067060352510405E-2</v>
      </c>
      <c r="Z152" s="161">
        <v>183</v>
      </c>
      <c r="AA152" s="156">
        <f t="shared" si="13"/>
        <v>218.42670228570631</v>
      </c>
      <c r="AB152" s="156">
        <f t="shared" si="14"/>
        <v>815.24611565579778</v>
      </c>
      <c r="AC152" s="156">
        <f t="shared" si="11"/>
        <v>26.792731433010285</v>
      </c>
      <c r="AD152" s="156">
        <f t="shared" si="11"/>
        <v>27.189592323474898</v>
      </c>
      <c r="AE152" s="153"/>
    </row>
    <row r="153" spans="1:31" s="158" customFormat="1" ht="63" x14ac:dyDescent="0.25">
      <c r="A153" s="159" t="s">
        <v>140</v>
      </c>
      <c r="B153" s="157" t="s">
        <v>145</v>
      </c>
      <c r="C153" s="157" t="s">
        <v>141</v>
      </c>
      <c r="D153" s="157" t="s">
        <v>142</v>
      </c>
      <c r="E153" s="160" t="s">
        <v>375</v>
      </c>
      <c r="F153" s="157" t="s">
        <v>23</v>
      </c>
      <c r="G153" s="157" t="s">
        <v>13</v>
      </c>
      <c r="H153" s="157">
        <v>1E-3</v>
      </c>
      <c r="I153" s="157">
        <v>0.1</v>
      </c>
      <c r="J153" s="157">
        <v>4</v>
      </c>
      <c r="K153" s="157">
        <v>2.97</v>
      </c>
      <c r="L153" s="157">
        <f>K153*8/J153</f>
        <v>5.94</v>
      </c>
      <c r="M153" s="160" t="s">
        <v>70</v>
      </c>
      <c r="N153" s="153">
        <v>4.7800000000000002E-4</v>
      </c>
      <c r="O153" s="153">
        <v>4.7800000000000002E-4</v>
      </c>
      <c r="P153" s="157">
        <v>1</v>
      </c>
      <c r="Q153" s="168">
        <v>135</v>
      </c>
      <c r="R153" s="157">
        <v>1E-3</v>
      </c>
      <c r="S153" s="157">
        <v>0.1</v>
      </c>
      <c r="T153" s="157">
        <v>4</v>
      </c>
      <c r="U153" s="157">
        <v>1</v>
      </c>
      <c r="V153" s="157">
        <v>0.60202832641967741</v>
      </c>
      <c r="W153" s="157">
        <v>0.13428306215727676</v>
      </c>
      <c r="X153" s="157">
        <v>0.16098313697148101</v>
      </c>
      <c r="Y153" s="157">
        <v>3.6583710081707743E-2</v>
      </c>
      <c r="Z153" s="161">
        <v>183</v>
      </c>
      <c r="AA153" s="156">
        <f t="shared" si="13"/>
        <v>303.9724078903717</v>
      </c>
      <c r="AB153" s="156">
        <f t="shared" si="14"/>
        <v>1136.7650267146887</v>
      </c>
      <c r="AC153" s="156">
        <f t="shared" si="11"/>
        <v>26.740126652987211</v>
      </c>
      <c r="AD153" s="156">
        <f t="shared" si="11"/>
        <v>27.24372641938988</v>
      </c>
      <c r="AE153" s="153"/>
    </row>
    <row r="154" spans="1:31" s="158" customFormat="1" ht="63" x14ac:dyDescent="0.25">
      <c r="A154" s="159" t="s">
        <v>140</v>
      </c>
      <c r="B154" s="157" t="s">
        <v>146</v>
      </c>
      <c r="C154" s="157" t="s">
        <v>141</v>
      </c>
      <c r="D154" s="157" t="s">
        <v>65</v>
      </c>
      <c r="E154" s="160" t="s">
        <v>375</v>
      </c>
      <c r="F154" s="157" t="s">
        <v>23</v>
      </c>
      <c r="G154" s="157" t="s">
        <v>16</v>
      </c>
      <c r="H154" s="157">
        <v>7.0000000000000007E-2</v>
      </c>
      <c r="I154" s="157">
        <v>0.1</v>
      </c>
      <c r="J154" s="157">
        <v>8</v>
      </c>
      <c r="K154" s="157">
        <f>L154*J154/8</f>
        <v>5.27</v>
      </c>
      <c r="L154" s="157">
        <v>5.27</v>
      </c>
      <c r="M154" s="160" t="s">
        <v>58</v>
      </c>
      <c r="N154" s="153">
        <v>4.7800000000000002E-4</v>
      </c>
      <c r="O154" s="153">
        <v>4.7800000000000002E-4</v>
      </c>
      <c r="P154" s="157">
        <v>1</v>
      </c>
      <c r="Q154" s="157">
        <v>136</v>
      </c>
      <c r="R154" s="157">
        <v>7.0000000000000007E-2</v>
      </c>
      <c r="S154" s="157">
        <v>0.1</v>
      </c>
      <c r="T154" s="157">
        <v>8</v>
      </c>
      <c r="U154" s="157">
        <v>1</v>
      </c>
      <c r="V154" s="157">
        <v>1.07039088895225</v>
      </c>
      <c r="W154" s="157">
        <v>0.15538086688096694</v>
      </c>
      <c r="X154" s="157">
        <v>0.28742185257543373</v>
      </c>
      <c r="Y154" s="157">
        <v>4.2341329386601435E-2</v>
      </c>
      <c r="Z154" s="161">
        <v>183</v>
      </c>
      <c r="AA154" s="156">
        <f t="shared" si="13"/>
        <v>170.96558078808872</v>
      </c>
      <c r="AB154" s="156">
        <f t="shared" si="14"/>
        <v>636.69480368397433</v>
      </c>
      <c r="AC154" s="156">
        <f t="shared" si="11"/>
        <v>26.852045878004066</v>
      </c>
      <c r="AD154" s="156">
        <f t="shared" si="11"/>
        <v>27.2500277778975</v>
      </c>
      <c r="AE154" s="153"/>
    </row>
    <row r="155" spans="1:31" s="158" customFormat="1" ht="63" x14ac:dyDescent="0.25">
      <c r="A155" s="159" t="s">
        <v>143</v>
      </c>
      <c r="B155" s="157" t="s">
        <v>145</v>
      </c>
      <c r="C155" s="157" t="s">
        <v>43</v>
      </c>
      <c r="D155" s="157" t="s">
        <v>10</v>
      </c>
      <c r="E155" s="160" t="s">
        <v>375</v>
      </c>
      <c r="F155" s="157" t="s">
        <v>23</v>
      </c>
      <c r="G155" s="173" t="s">
        <v>63</v>
      </c>
      <c r="H155" s="157">
        <v>0.92</v>
      </c>
      <c r="I155" s="157">
        <v>0.1</v>
      </c>
      <c r="J155" s="157">
        <v>4</v>
      </c>
      <c r="K155" s="161">
        <f>L155*J155/8</f>
        <v>4.7500000000000001E-2</v>
      </c>
      <c r="L155" s="161">
        <f>L157*J157/J155</f>
        <v>9.5000000000000001E-2</v>
      </c>
      <c r="M155" s="160" t="s">
        <v>45</v>
      </c>
      <c r="N155" s="153">
        <v>1.7984769176464565E-3</v>
      </c>
      <c r="O155" s="153">
        <v>1.7984769176464565E-3</v>
      </c>
      <c r="P155" s="157">
        <v>1</v>
      </c>
      <c r="Q155" s="157">
        <v>139</v>
      </c>
      <c r="R155" s="157">
        <v>0.92</v>
      </c>
      <c r="S155" s="157">
        <v>0.1</v>
      </c>
      <c r="T155" s="157">
        <v>4</v>
      </c>
      <c r="U155" s="157">
        <v>1</v>
      </c>
      <c r="V155" s="157">
        <v>5.3326086280720497E-2</v>
      </c>
      <c r="W155" s="157">
        <v>1.2188427993983234E-2</v>
      </c>
      <c r="X155" s="157">
        <v>4.6281383733778804E-2</v>
      </c>
      <c r="Y155" s="157">
        <v>1.0627495868360525E-2</v>
      </c>
      <c r="Z155" s="161">
        <v>183</v>
      </c>
      <c r="AA155" s="156">
        <f t="shared" si="13"/>
        <v>3431.7163092871074</v>
      </c>
      <c r="AB155" s="156">
        <f t="shared" si="14"/>
        <v>3954.0736520035402</v>
      </c>
      <c r="AC155" s="156">
        <f t="shared" si="11"/>
        <v>86.789387636931025</v>
      </c>
      <c r="AD155" s="156">
        <f t="shared" si="11"/>
        <v>87.193326929500216</v>
      </c>
      <c r="AE155" s="153"/>
    </row>
    <row r="156" spans="1:31" s="158" customFormat="1" ht="63" x14ac:dyDescent="0.25">
      <c r="A156" s="159" t="s">
        <v>143</v>
      </c>
      <c r="B156" s="157" t="s">
        <v>146</v>
      </c>
      <c r="C156" s="157" t="s">
        <v>46</v>
      </c>
      <c r="D156" s="157" t="s">
        <v>144</v>
      </c>
      <c r="E156" s="160" t="s">
        <v>375</v>
      </c>
      <c r="F156" s="157" t="s">
        <v>23</v>
      </c>
      <c r="G156" s="157" t="s">
        <v>16</v>
      </c>
      <c r="H156" s="157">
        <v>1</v>
      </c>
      <c r="I156" s="157">
        <v>0.1</v>
      </c>
      <c r="J156" s="157">
        <v>8</v>
      </c>
      <c r="K156" s="161">
        <f>L156*J156/8</f>
        <v>0.44094374999999997</v>
      </c>
      <c r="L156" s="161">
        <f>L158*J158/J156</f>
        <v>0.44094374999999997</v>
      </c>
      <c r="M156" s="160" t="s">
        <v>48</v>
      </c>
      <c r="N156" s="153">
        <v>2.0499969176470587E-3</v>
      </c>
      <c r="O156" s="153">
        <v>2.0499969176470587E-3</v>
      </c>
      <c r="P156" s="157">
        <v>1</v>
      </c>
      <c r="Q156" s="157">
        <v>140</v>
      </c>
      <c r="R156" s="157">
        <v>1</v>
      </c>
      <c r="S156" s="157">
        <v>0.1</v>
      </c>
      <c r="T156" s="157">
        <v>8</v>
      </c>
      <c r="U156" s="157">
        <v>1</v>
      </c>
      <c r="V156" s="157">
        <v>0.19761954459325773</v>
      </c>
      <c r="W156" s="157">
        <v>2.9058538645693445E-2</v>
      </c>
      <c r="X156" s="157">
        <v>0.13220416270272564</v>
      </c>
      <c r="Y156" s="157">
        <v>1.9614714568647443E-2</v>
      </c>
      <c r="Z156" s="161">
        <v>183</v>
      </c>
      <c r="AA156" s="156">
        <f t="shared" si="13"/>
        <v>926.02176761742976</v>
      </c>
      <c r="AB156" s="156">
        <f t="shared" si="14"/>
        <v>1384.222676947729</v>
      </c>
      <c r="AC156" s="156">
        <f t="shared" si="11"/>
        <v>66.898323733530205</v>
      </c>
      <c r="AD156" s="156">
        <f t="shared" si="11"/>
        <v>67.500691648010317</v>
      </c>
      <c r="AE156" s="153"/>
    </row>
    <row r="157" spans="1:31" s="158" customFormat="1" ht="63" x14ac:dyDescent="0.25">
      <c r="A157" s="159" t="s">
        <v>143</v>
      </c>
      <c r="B157" s="157" t="s">
        <v>147</v>
      </c>
      <c r="C157" s="157" t="s">
        <v>43</v>
      </c>
      <c r="D157" s="157" t="s">
        <v>10</v>
      </c>
      <c r="E157" s="160" t="s">
        <v>375</v>
      </c>
      <c r="F157" s="157" t="s">
        <v>23</v>
      </c>
      <c r="G157" s="173" t="s">
        <v>63</v>
      </c>
      <c r="H157" s="157">
        <v>0.92</v>
      </c>
      <c r="I157" s="157">
        <v>0.1</v>
      </c>
      <c r="J157" s="157">
        <v>0.5</v>
      </c>
      <c r="K157" s="157">
        <f>L157*J157/8</f>
        <v>4.7500000000000001E-2</v>
      </c>
      <c r="L157" s="157">
        <v>0.76</v>
      </c>
      <c r="M157" s="157" t="s">
        <v>49</v>
      </c>
      <c r="N157" s="153">
        <v>1.7984769176469834E-3</v>
      </c>
      <c r="O157" s="153">
        <v>1.7984769176469834E-3</v>
      </c>
      <c r="P157" s="157">
        <v>1</v>
      </c>
      <c r="Q157" s="157">
        <v>141</v>
      </c>
      <c r="R157" s="157">
        <v>0.92</v>
      </c>
      <c r="S157" s="157">
        <v>0.1</v>
      </c>
      <c r="T157" s="157">
        <v>0.5</v>
      </c>
      <c r="U157" s="157">
        <v>1</v>
      </c>
      <c r="V157" s="157">
        <v>1.507842629256885E-2</v>
      </c>
      <c r="W157" s="157">
        <v>7.1449967603541172E-3</v>
      </c>
      <c r="X157" s="157">
        <v>8.033042795887211E-3</v>
      </c>
      <c r="Y157" s="157">
        <v>4.009748778849756E-3</v>
      </c>
      <c r="Z157" s="161">
        <v>183</v>
      </c>
      <c r="AA157" s="156">
        <f t="shared" si="13"/>
        <v>12136.545051136303</v>
      </c>
      <c r="AB157" s="156">
        <f t="shared" si="14"/>
        <v>22780.906892926436</v>
      </c>
      <c r="AC157" s="156">
        <f t="shared" si="11"/>
        <v>53.27507420218091</v>
      </c>
      <c r="AD157" s="156">
        <f t="shared" si="11"/>
        <v>56.119672455261217</v>
      </c>
      <c r="AE157" s="153"/>
    </row>
    <row r="158" spans="1:31" s="158" customFormat="1" ht="63" x14ac:dyDescent="0.25">
      <c r="A158" s="159" t="s">
        <v>143</v>
      </c>
      <c r="B158" s="157" t="s">
        <v>147</v>
      </c>
      <c r="C158" s="157" t="s">
        <v>46</v>
      </c>
      <c r="D158" s="157" t="s">
        <v>144</v>
      </c>
      <c r="E158" s="160" t="s">
        <v>375</v>
      </c>
      <c r="F158" s="157" t="s">
        <v>23</v>
      </c>
      <c r="G158" s="157" t="s">
        <v>16</v>
      </c>
      <c r="H158" s="157">
        <v>1</v>
      </c>
      <c r="I158" s="157">
        <v>0.1</v>
      </c>
      <c r="J158" s="157">
        <v>0.60299999999999998</v>
      </c>
      <c r="K158" s="162">
        <f>L158*J158/8</f>
        <v>0.44094374999999997</v>
      </c>
      <c r="L158" s="157">
        <v>5.85</v>
      </c>
      <c r="M158" s="157" t="s">
        <v>49</v>
      </c>
      <c r="N158" s="153">
        <v>2.0499969176470587E-3</v>
      </c>
      <c r="O158" s="153">
        <v>2.0499969176470587E-3</v>
      </c>
      <c r="P158" s="157">
        <v>1</v>
      </c>
      <c r="Q158" s="157">
        <v>142</v>
      </c>
      <c r="R158" s="157">
        <v>1</v>
      </c>
      <c r="S158" s="157">
        <v>0.1</v>
      </c>
      <c r="T158" s="157">
        <v>0.60299999999999998</v>
      </c>
      <c r="U158" s="157">
        <v>1</v>
      </c>
      <c r="V158" s="157">
        <v>9.7455897943456521E-2</v>
      </c>
      <c r="W158" s="157">
        <v>4.1913603920536821E-2</v>
      </c>
      <c r="X158" s="157">
        <v>3.2054786016144227E-2</v>
      </c>
      <c r="Y158" s="157">
        <v>1.4607507798294804E-2</v>
      </c>
      <c r="Z158" s="161">
        <v>183</v>
      </c>
      <c r="AA158" s="156">
        <f t="shared" si="13"/>
        <v>1877.772447452855</v>
      </c>
      <c r="AB158" s="156">
        <f t="shared" si="14"/>
        <v>5708.9758736131635</v>
      </c>
      <c r="AC158" s="156">
        <f t="shared" si="11"/>
        <v>32.891581415362126</v>
      </c>
      <c r="AD158" s="156">
        <f t="shared" si="11"/>
        <v>34.851471674897944</v>
      </c>
      <c r="AE158" s="153"/>
    </row>
    <row r="165" spans="9:9" x14ac:dyDescent="0.25">
      <c r="I165" s="144"/>
    </row>
  </sheetData>
  <sheetProtection algorithmName="SHA-512" hashValue="FPeT0Gov4RQTohjniURJokVbn3eyOxkwB3fdzCHGCRuwLL2RMZhZlNe7Jv36MaMJ3vU0Ituf3XA887//gXzQsw==" saltValue="eSbEpYfWz0CGsuAGi5mcQw==" spinCount="100000" sheet="1" objects="1" scenarios="1"/>
  <mergeCells count="5">
    <mergeCell ref="AC17:AD17"/>
    <mergeCell ref="A17:G17"/>
    <mergeCell ref="H17:U17"/>
    <mergeCell ref="V17:Y17"/>
    <mergeCell ref="AA17:AB17"/>
  </mergeCells>
  <phoneticPr fontId="1" type="noConversion"/>
  <conditionalFormatting sqref="AA19:AB158">
    <cfRule type="cellIs" dxfId="1" priority="1" operator="lessThan">
      <formula>30</formula>
    </cfRule>
  </conditionalFormatting>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_ip_UnifiedCompliancePolicyUIAction xmlns="http://schemas.microsoft.com/sharepoint/v3" xsi:nil="tru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ermInfo xmlns="http://schemas.microsoft.com/office/infopath/2007/PartnerControls">
          <TermName xmlns="http://schemas.microsoft.com/office/infopath/2007/PartnerControls">risk calculator</TermName>
          <TermId xmlns="http://schemas.microsoft.com/office/infopath/2007/PartnerControls">8af20125-90c4-4af3-92eb-7f5682895c4d</TermId>
        </TermInfo>
        <TermInfo xmlns="http://schemas.microsoft.com/office/infopath/2007/PartnerControls">
          <TermName xmlns="http://schemas.microsoft.com/office/infopath/2007/PartnerControls">PBPK</TermName>
          <TermId xmlns="http://schemas.microsoft.com/office/infopath/2007/PartnerControls">3550228d-6ffb-46f7-8d55-78e0a15758e4</TermId>
        </TermInfo>
        <TermInfo xmlns="http://schemas.microsoft.com/office/infopath/2007/PartnerControls">
          <TermName xmlns="http://schemas.microsoft.com/office/infopath/2007/PartnerControls">occupational</TermName>
          <TermId xmlns="http://schemas.microsoft.com/office/infopath/2007/PartnerControls">4eaca312-31b2-4d01-8adc-174ba9820bec</TermId>
        </TermInfo>
        <TermInfo xmlns="http://schemas.microsoft.com/office/infopath/2007/PartnerControls">
          <TermName xmlns="http://schemas.microsoft.com/office/infopath/2007/PartnerControls">N-methylpyrrolidone</TermName>
          <TermId xmlns="http://schemas.microsoft.com/office/infopath/2007/PartnerControls">12cebe8d-fee8-4926-881f-69b5d6fe74db</TermId>
        </TermInfo>
        <TermInfo xmlns="http://schemas.microsoft.com/office/infopath/2007/PartnerControls">
          <TermName xmlns="http://schemas.microsoft.com/office/infopath/2007/PartnerControls">NMP</TermName>
          <TermId xmlns="http://schemas.microsoft.com/office/infopath/2007/PartnerControls">3a9b6f35-2d58-4ff4-9610-9beed49b43f2</TermId>
        </TermInfo>
        <TermInfo xmlns="http://schemas.microsoft.com/office/infopath/2007/PartnerControls">
          <TermName xmlns="http://schemas.microsoft.com/office/infopath/2007/PartnerControls">MOE</TermName>
          <TermId xmlns="http://schemas.microsoft.com/office/infopath/2007/PartnerControls">823a2eb9-ae1f-4036-8347-85bc74906b9a</TermId>
        </TermInfo>
        <TermInfo xmlns="http://schemas.microsoft.com/office/infopath/2007/PartnerControls">
          <TermName xmlns="http://schemas.microsoft.com/office/infopath/2007/PartnerControls">margin of exposure</TermName>
          <TermId xmlns="http://schemas.microsoft.com/office/infopath/2007/PartnerControls">48ed9e82-2c34-4506-88a0-55e6efe666ed</TermId>
        </TermInfo>
        <TermInfo xmlns="http://schemas.microsoft.com/office/infopath/2007/PartnerControls">
          <TermName xmlns="http://schemas.microsoft.com/office/infopath/2007/PartnerControls">occupational exposure</TermName>
          <TermId xmlns="http://schemas.microsoft.com/office/infopath/2007/PartnerControls">dc86747e-746f-435b-be39-b7773de656d7</TermId>
        </TermInfo>
      </Terms>
    </TaxKeywordTaxHTField>
    <Record xmlns="4ffa91fb-a0ff-4ac5-b2db-65c790d184a4">Shared</Record>
    <_ip_UnifiedCompliancePolicyProperties xmlns="http://schemas.microsoft.com/sharepoint/v3" xsi:nil="true"/>
    <Rights xmlns="4ffa91fb-a0ff-4ac5-b2db-65c790d184a4" xsi:nil="true"/>
    <Document_x0020_Creation_x0020_Date xmlns="4ffa91fb-a0ff-4ac5-b2db-65c790d184a4">2020-11-05T16:56:11+00:00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Value>1267</Value>
      <Value>1198</Value>
      <Value>1265</Value>
      <Value>1264</Value>
      <Value>1263</Value>
      <Value>1262</Value>
      <Value>1266</Value>
      <Value>1191</Value>
    </TaxCatchAl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1CAD416CC03E642A136271C58CF9C8A" ma:contentTypeVersion="10" ma:contentTypeDescription="Create a new document." ma:contentTypeScope="" ma:versionID="25dd4f138e344435d9f53c0ebb895d0f">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c196199c-91c9-457f-a046-7946ebc2743f" xmlns:ns6="fecc2597-e8fd-4279-ac06-bd7c891938be" targetNamespace="http://schemas.microsoft.com/office/2006/metadata/properties" ma:root="true" ma:fieldsID="339b590926498a1f766ec9c17698da4a" ns1:_="" ns2:_="" ns3:_="" ns4:_="" ns5:_="" ns6:_="">
    <xsd:import namespace="http://schemas.microsoft.com/sharepoint/v3"/>
    <xsd:import namespace="4ffa91fb-a0ff-4ac5-b2db-65c790d184a4"/>
    <xsd:import namespace="http://schemas.microsoft.com/sharepoint.v3"/>
    <xsd:import namespace="http://schemas.microsoft.com/sharepoint/v3/fields"/>
    <xsd:import namespace="c196199c-91c9-457f-a046-7946ebc2743f"/>
    <xsd:import namespace="fecc2597-e8fd-4279-ac06-bd7c891938be"/>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MediaServiceMetadata" minOccurs="0"/>
                <xsd:element ref="ns5:MediaServiceFastMetadata" minOccurs="0"/>
                <xsd:element ref="ns6:SharedWithUsers" minOccurs="0"/>
                <xsd:element ref="ns6:SharedWithDetail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33" nillable="true" ma:displayName="Unified Compliance Policy Properties" ma:hidden="true" ma:internalName="_ip_UnifiedCompliancePolicyProperties">
      <xsd:simpleType>
        <xsd:restriction base="dms:Note"/>
      </xsd:simpleType>
    </xsd:element>
    <xsd:element name="_ip_UnifiedCompliancePolicyUIAction" ma:index="3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ma:readOnly="false">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160cad11-562a-4490-8456-b2fd6f157897}" ma:internalName="TaxCatchAllLabel" ma:readOnly="true" ma:showField="CatchAllDataLabel" ma:web="fecc2597-e8fd-4279-ac06-bd7c891938be">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160cad11-562a-4490-8456-b2fd6f157897}" ma:internalName="TaxCatchAll" ma:showField="CatchAllData" ma:web="fecc2597-e8fd-4279-ac06-bd7c891938be">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96199c-91c9-457f-a046-7946ebc2743f" elementFormDefault="qualified">
    <xsd:import namespace="http://schemas.microsoft.com/office/2006/documentManagement/types"/>
    <xsd:import namespace="http://schemas.microsoft.com/office/infopath/2007/PartnerControls"/>
    <xsd:element name="MediaServiceMetadata" ma:index="29" nillable="true" ma:displayName="MediaServiceMetadata" ma:description="" ma:hidden="true" ma:internalName="MediaServiceMetadata" ma:readOnly="true">
      <xsd:simpleType>
        <xsd:restriction base="dms:Note"/>
      </xsd:simpleType>
    </xsd:element>
    <xsd:element name="MediaServiceFastMetadata" ma:index="30"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cc2597-e8fd-4279-ac06-bd7c891938be" elementFormDefault="qualified">
    <xsd:import namespace="http://schemas.microsoft.com/office/2006/documentManagement/types"/>
    <xsd:import namespace="http://schemas.microsoft.com/office/infopath/2007/PartnerControls"/>
    <xsd:element name="SharedWithUsers" ma:index="3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146491DD-3D08-4D82-9785-B3418C4EF31C}">
  <ds:schemaRefs>
    <ds:schemaRef ds:uri="http://schemas.microsoft.com/sharepoint/v3/contenttype/forms"/>
  </ds:schemaRefs>
</ds:datastoreItem>
</file>

<file path=customXml/itemProps2.xml><?xml version="1.0" encoding="utf-8"?>
<ds:datastoreItem xmlns:ds="http://schemas.openxmlformats.org/officeDocument/2006/customXml" ds:itemID="{80CD8EB7-FD57-4121-8568-BC0F8DA41DC9}">
  <ds:schemaRefs>
    <ds:schemaRef ds:uri="http://schemas.microsoft.com/office/2006/metadata/properties"/>
    <ds:schemaRef ds:uri="http://schemas.microsoft.com/sharepoint/v3"/>
    <ds:schemaRef ds:uri="http://schemas.microsoft.com/office/infopath/2007/PartnerControls"/>
    <ds:schemaRef ds:uri="http://purl.org/dc/terms/"/>
    <ds:schemaRef ds:uri="http://schemas.openxmlformats.org/package/2006/metadata/core-properties"/>
    <ds:schemaRef ds:uri="fecc2597-e8fd-4279-ac06-bd7c891938be"/>
    <ds:schemaRef ds:uri="http://purl.org/dc/elements/1.1/"/>
    <ds:schemaRef ds:uri="c196199c-91c9-457f-a046-7946ebc2743f"/>
    <ds:schemaRef ds:uri="http://schemas.microsoft.com/sharepoint.v3"/>
    <ds:schemaRef ds:uri="http://schemas.microsoft.com/office/2006/documentManagement/types"/>
    <ds:schemaRef ds:uri="http://www.w3.org/XML/1998/namespace"/>
    <ds:schemaRef ds:uri="http://schemas.microsoft.com/sharepoint/v3/fields"/>
    <ds:schemaRef ds:uri="4ffa91fb-a0ff-4ac5-b2db-65c790d184a4"/>
    <ds:schemaRef ds:uri="http://purl.org/dc/dcmitype/"/>
  </ds:schemaRefs>
</ds:datastoreItem>
</file>

<file path=customXml/itemProps3.xml><?xml version="1.0" encoding="utf-8"?>
<ds:datastoreItem xmlns:ds="http://schemas.openxmlformats.org/officeDocument/2006/customXml" ds:itemID="{E9577C3D-9FEE-4722-9320-0CCFA4539D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c196199c-91c9-457f-a046-7946ebc2743f"/>
    <ds:schemaRef ds:uri="fecc2597-e8fd-4279-ac06-bd7c891938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01044E1-FB69-4E01-92F4-49CEBBCDB4B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Page</vt:lpstr>
      <vt:lpstr>Read Me</vt:lpstr>
      <vt:lpstr>Table of Contents</vt:lpstr>
      <vt:lpstr>Summary</vt:lpstr>
      <vt:lpstr>Acute Worker</vt:lpstr>
      <vt:lpstr>Acute Fab Worker</vt:lpstr>
      <vt:lpstr>Chronic Worker</vt:lpstr>
      <vt:lpstr>Chronic Fab Worker</vt:lpstr>
      <vt:lpstr>Chronic ONU</vt:lpstr>
      <vt:lpstr>Chronic Fab ONU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Risk Evaluation for N-Methylpyrrolidone, Supplemental Information File on Occupational Risk Calculations</dc:title>
  <dc:creator/>
  <cp:keywords>N-methylpyrrolidone, NMP, risk calculator, margin of exposure, MOE, PBPK, occupational exposure, occupational</cp:keywords>
  <cp:lastModifiedBy/>
  <dcterms:created xsi:type="dcterms:W3CDTF">2020-11-05T16:47:59Z</dcterms:created>
  <dcterms:modified xsi:type="dcterms:W3CDTF">2020-12-14T19:32:12Z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0x01010071CAD416CC03E642A136271C58CF9C8A</vt:lpwstr>
  </property>
  <property fmtid="{D5CDD505-2E9C-101B-9397-08002B2CF9AE}" pid="3" name="TaxKeyword">
    <vt:lpwstr>1198;#risk calculator|8af20125-90c4-4af3-92eb-7f5682895c4d;#1267;#PBPK|3550228d-6ffb-46f7-8d55-78e0a15758e4;#1266;#occupational|4eaca312-31b2-4d01-8adc-174ba9820bec;#1265;#N-methylpyrrolidone|12cebe8d-fee8-4926-881f-69b5d6fe74db;#1264;#NMP|3a9b6f35-2d58-4ff4-9610-9beed49b43f2;#1263;#MOE|823a2eb9-ae1f-4036-8347-85bc74906b9a;#1262;#margin of exposure|48ed9e82-2c34-4506-88a0-55e6efe666ed;#1191;#occupational exposure|dc86747e-746f-435b-be39-b7773de656d7</vt:lpwstr>
  </property>
  <property fmtid="{D5CDD505-2E9C-101B-9397-08002B2CF9AE}" pid="4" name="EPA Subject">
    <vt:lpwstr/>
  </property>
  <property fmtid="{D5CDD505-2E9C-101B-9397-08002B2CF9AE}" pid="5" name="Document Type">
    <vt:lpwstr/>
  </property>
</Properties>
</file>